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xml"/>
  <Override PartName="/xl/slicers/slicer2.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charts/chart30.xml" ContentType="application/vnd.openxmlformats-officedocument.drawingml.chart+xml"/>
  <Override PartName="/xl/charts/style29.xml" ContentType="application/vnd.ms-office.chartstyle+xml"/>
  <Override PartName="/xl/charts/colors29.xml" ContentType="application/vnd.ms-office.chartcolorstyle+xml"/>
  <Override PartName="/xl/charts/chart31.xml" ContentType="application/vnd.openxmlformats-officedocument.drawingml.chart+xml"/>
  <Override PartName="/xl/charts/style30.xml" ContentType="application/vnd.ms-office.chartstyle+xml"/>
  <Override PartName="/xl/charts/colors30.xml" ContentType="application/vnd.ms-office.chartcolorstyle+xml"/>
  <Override PartName="/xl/charts/chart32.xml" ContentType="application/vnd.openxmlformats-officedocument.drawingml.chart+xml"/>
  <Override PartName="/xl/charts/style31.xml" ContentType="application/vnd.ms-office.chartstyle+xml"/>
  <Override PartName="/xl/charts/colors3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D:\Desktop\Project Data Analyst\Excel\Dashboard\Sales Performance Metrics Dashboard\"/>
    </mc:Choice>
  </mc:AlternateContent>
  <xr:revisionPtr revIDLastSave="0" documentId="13_ncr:1_{73EECF7B-9742-44F4-975B-739D011ED63A}" xr6:coauthVersionLast="47" xr6:coauthVersionMax="47" xr10:uidLastSave="{00000000-0000-0000-0000-000000000000}"/>
  <bookViews>
    <workbookView xWindow="-120" yWindow="-120" windowWidth="29040" windowHeight="15840" activeTab="4" xr2:uid="{8BC6D2D6-F757-0C4B-901B-94A06448BC91}"/>
  </bookViews>
  <sheets>
    <sheet name="Sheet1" sheetId="5" r:id="rId1"/>
    <sheet name="Color code" sheetId="2" r:id="rId2"/>
    <sheet name="Database" sheetId="1" r:id="rId3"/>
    <sheet name="Pivot Table" sheetId="4" r:id="rId4"/>
    <sheet name="Dashboard" sheetId="3" r:id="rId5"/>
  </sheets>
  <definedNames>
    <definedName name="Slicer_Month">#N/A</definedName>
    <definedName name="Slicer_Sale_Team">#N/A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Y9" i="4" l="1"/>
  <c r="DP11" i="4"/>
  <c r="DP10" i="4" s="1"/>
  <c r="DN11" i="4"/>
  <c r="DN10" i="4" s="1"/>
  <c r="DO11" i="4"/>
  <c r="DO10" i="4" s="1"/>
  <c r="DQ11" i="4"/>
  <c r="DQ10" i="4" s="1"/>
  <c r="DR11" i="4"/>
  <c r="DR10" i="4" s="1"/>
  <c r="DM11" i="4"/>
  <c r="DM10" i="4" s="1"/>
  <c r="DB10" i="4"/>
  <c r="DA10" i="4"/>
  <c r="CS18" i="4"/>
  <c r="CR18" i="4"/>
  <c r="CH27" i="4"/>
  <c r="CH26" i="4"/>
  <c r="CH25" i="4"/>
  <c r="CG10" i="4"/>
  <c r="CG11" i="4"/>
  <c r="CF11" i="4"/>
  <c r="CF12" i="4"/>
  <c r="CF13" i="4"/>
  <c r="CF14" i="4"/>
  <c r="CF15" i="4"/>
  <c r="CF16" i="4"/>
  <c r="CF17" i="4"/>
  <c r="CF18" i="4"/>
  <c r="CF19" i="4"/>
  <c r="CF20" i="4"/>
  <c r="CF21" i="4"/>
  <c r="CF10" i="4"/>
  <c r="CG12" i="4"/>
  <c r="CG13" i="4"/>
  <c r="CG14" i="4"/>
  <c r="CG15" i="4"/>
  <c r="CG16" i="4"/>
  <c r="CG17" i="4"/>
  <c r="CG18" i="4"/>
  <c r="CG19" i="4"/>
  <c r="CG20" i="4"/>
  <c r="CG21" i="4"/>
  <c r="BZ9" i="4"/>
  <c r="BZ10" i="4"/>
  <c r="BZ11" i="4"/>
  <c r="BZ12" i="4"/>
  <c r="BZ13" i="4"/>
  <c r="BY10" i="4"/>
  <c r="BY11" i="4"/>
  <c r="BY12" i="4"/>
  <c r="BY13" i="4"/>
  <c r="BY9" i="4"/>
  <c r="AH6" i="4"/>
  <c r="AH5" i="4"/>
  <c r="W15" i="4"/>
  <c r="W14" i="4"/>
  <c r="W13" i="4"/>
  <c r="N4" i="4"/>
  <c r="N5" i="4"/>
  <c r="N6" i="4"/>
  <c r="N7" i="4"/>
  <c r="N8" i="4"/>
  <c r="M5" i="4"/>
  <c r="M6" i="4"/>
  <c r="M7" i="4"/>
  <c r="M8" i="4"/>
  <c r="M4" i="4"/>
  <c r="AI6" i="4"/>
  <c r="AI5" i="4"/>
  <c r="CI19" i="4" l="1"/>
  <c r="CI18" i="4"/>
  <c r="CI17" i="4"/>
  <c r="CI16" i="4"/>
  <c r="CI15" i="4"/>
  <c r="CI13" i="4"/>
  <c r="CH12" i="4"/>
  <c r="CI21" i="4"/>
  <c r="CI20" i="4"/>
  <c r="DP15" i="4"/>
  <c r="CI12" i="4"/>
  <c r="CH10" i="4"/>
  <c r="CH21" i="4"/>
  <c r="CH17" i="4"/>
  <c r="CI14" i="4"/>
  <c r="CH11" i="4"/>
  <c r="CI11" i="4"/>
  <c r="CI10" i="4"/>
  <c r="CH13" i="4"/>
  <c r="CH20" i="4"/>
  <c r="CH19" i="4"/>
  <c r="CH18" i="4"/>
  <c r="CH16" i="4"/>
  <c r="CH15" i="4"/>
  <c r="CH14" i="4"/>
</calcChain>
</file>

<file path=xl/sharedStrings.xml><?xml version="1.0" encoding="utf-8"?>
<sst xmlns="http://schemas.openxmlformats.org/spreadsheetml/2006/main" count="21381" uniqueCount="133">
  <si>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</si>
  <si>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</si>
  <si>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</si>
  <si>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</si>
  <si>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</si>
  <si>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</si>
  <si>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</si>
  <si>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</si>
  <si>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</si>
  <si>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</si>
  <si>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</si>
  <si>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</si>
  <si>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</si>
  <si>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</si>
  <si>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</si>
  <si>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</si>
  <si>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</si>
  <si>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</si>
  <si>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</si>
  <si>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</si>
  <si>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</si>
  <si>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</si>
  <si>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</si>
  <si>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</si>
  <si>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</si>
  <si>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</si>
  <si>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</si>
  <si>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</si>
  <si>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</si>
  <si>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</si>
  <si>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</si>
  <si>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</si>
  <si>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</si>
  <si>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</si>
  <si>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</si>
  <si>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</si>
  <si>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</si>
  <si>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</si>
  <si>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</si>
  <si>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</si>
  <si>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</si>
  <si>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</si>
  <si>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</si>
  <si>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</si>
  <si>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</si>
  <si>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</si>
  <si>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</si>
  <si>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</si>
  <si>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</si>
  <si>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</si>
  <si>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</si>
  <si>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</si>
  <si>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</si>
  <si>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</si>
  <si>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</si>
  <si>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</si>
  <si>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</si>
  <si>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</si>
  <si>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</si>
  <si>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</si>
  <si>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</si>
  <si>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</si>
  <si>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</si>
  <si>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</si>
  <si>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</si>
  <si>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</si>
  <si>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</si>
  <si>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</si>
  <si>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</si>
  <si>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</si>
  <si>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</si>
  <si>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</si>
  <si>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</si>
  <si>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</si>
  <si>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</si>
  <si>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</si>
  <si>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</si>
  <si>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</si>
  <si>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</si>
  <si>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Color code</t>
  </si>
  <si>
    <t>Dandelion</t>
  </si>
  <si>
    <t>#F7D366</t>
  </si>
  <si>
    <t>Deep Blush</t>
  </si>
  <si>
    <t>#E8788C</t>
  </si>
  <si>
    <t>Light Slate Blue</t>
  </si>
  <si>
    <t>#8D7EF3</t>
  </si>
  <si>
    <t>Han Purple</t>
  </si>
  <si>
    <t>#6821E4</t>
  </si>
  <si>
    <t xml:space="preserve">Font Type </t>
  </si>
  <si>
    <t>Arial</t>
  </si>
  <si>
    <t>Abadi</t>
  </si>
  <si>
    <t>Apple</t>
  </si>
  <si>
    <t>#51B340</t>
  </si>
  <si>
    <t>Titan white</t>
  </si>
  <si>
    <t>#E2E1E4</t>
  </si>
  <si>
    <t>Light Steel Blue</t>
  </si>
  <si>
    <t>#A6C2E3</t>
  </si>
  <si>
    <t>Turquoise Blue</t>
  </si>
  <si>
    <t>#6CE6DF</t>
  </si>
  <si>
    <t>Sum of Paid Fees</t>
  </si>
  <si>
    <t>Row Labels</t>
  </si>
  <si>
    <t>Grand Total</t>
  </si>
  <si>
    <t>Count of Fees Status</t>
  </si>
  <si>
    <t>Top 5 Consultant Sales Revenue</t>
  </si>
  <si>
    <t>Total Paid Calls</t>
  </si>
  <si>
    <t xml:space="preserve">Total Earnings </t>
  </si>
  <si>
    <t>Total Earnings by Months</t>
  </si>
  <si>
    <t>Max</t>
  </si>
  <si>
    <t>Min</t>
  </si>
  <si>
    <t>Avg</t>
  </si>
  <si>
    <t>Total Paid and Unpaid Calls</t>
  </si>
  <si>
    <t xml:space="preserve"> Enrolled Courses and the Average</t>
  </si>
  <si>
    <t>Sum of Enrolled Courses</t>
  </si>
  <si>
    <t>Average of Enrolled Courses</t>
  </si>
  <si>
    <t>Count of Area Code</t>
  </si>
  <si>
    <t>Total Enrolled Courses by Training Levels</t>
  </si>
  <si>
    <t>Revenue Broken Down By Training Models</t>
  </si>
  <si>
    <t>Training Models Fees by Sales Team</t>
  </si>
  <si>
    <t>Top 5 Training Models</t>
  </si>
  <si>
    <t xml:space="preserve"> Average Paid calls duration by months</t>
  </si>
  <si>
    <t>Average of Average call duration</t>
  </si>
  <si>
    <t>Months</t>
  </si>
  <si>
    <t>Duration</t>
  </si>
  <si>
    <t>Total Sales By Sales Team</t>
  </si>
  <si>
    <t>Sum of Paid Fees2</t>
  </si>
  <si>
    <t>Consultants By Total Sales</t>
  </si>
  <si>
    <t>Advertising Spend Broken Down by Channels</t>
  </si>
  <si>
    <t>Actual</t>
  </si>
  <si>
    <t>Highest Amount</t>
  </si>
  <si>
    <t>Paid Advertisement</t>
  </si>
  <si>
    <t>Count of Month</t>
  </si>
  <si>
    <t xml:space="preserve"> Advertisement campaigns by total sales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</si>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</sst>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EGP]\ #,##0_);\([$EGP]\ #,##0\)"/>
    <numFmt numFmtId="165" formatCode="[&lt;999950]0.0,&quot;K&quot;;[&lt;999950000]0.0,,&quot;M&quot;;0.0,,,&quot;B&quot;"/>
    <numFmt numFmtId="166" formatCode="_(* #,##0_);_(* \(#,##0\);_(* &quot;-&quot;??_);_(@_)"/>
  </numFmts>
  <fonts count="13" x14ac:knownFonts="1">
    <font>
      <sz val="12"/>
      <color theme="1"/>
      <name val="Calibri"/>
      <family val="2"/>
      <scheme val="minor"/>
    </font>
    <font>
      <sz val="12"/>
      <color theme="1"/>
      <name val="Calibri"/>
      <family val="2"/>
      <scheme val="minor"/>
    </font>
    <font>
      <b/>
      <sz val="12"/>
      <color theme="1"/>
      <name val="Calibri"/>
      <family val="2"/>
      <scheme val="minor"/>
    </font>
    <font>
      <sz val="10"/>
      <color rgb="FF000000"/>
      <name val="Arial"/>
      <family val="2"/>
    </font>
    <font>
      <sz val="11"/>
      <color theme="1"/>
      <name val="Arial"/>
      <family val="2"/>
    </font>
    <font>
      <b/>
      <sz val="11"/>
      <color theme="0"/>
      <name val="Arial"/>
      <family val="2"/>
    </font>
    <font>
      <sz val="12"/>
      <color theme="1"/>
      <name val="Arial"/>
      <family val="2"/>
    </font>
    <font>
      <sz val="12"/>
      <color rgb="FFA13F9E"/>
      <name val="Calibri"/>
      <family val="2"/>
      <scheme val="minor"/>
    </font>
    <font>
      <b/>
      <sz val="12"/>
      <color rgb="FFA13F9E"/>
      <name val="Calibri"/>
      <family val="2"/>
      <scheme val="minor"/>
    </font>
    <font>
      <sz val="12"/>
      <color theme="0"/>
      <name val="Calibri"/>
      <family val="2"/>
      <scheme val="minor"/>
    </font>
    <font>
      <sz val="11"/>
      <name val="Roboto"/>
    </font>
    <font>
      <sz val="12"/>
      <color theme="1"/>
      <name val="Cambria Math"/>
      <family val="1"/>
    </font>
    <font>
      <b/>
      <sz val="12"/>
      <color theme="0"/>
      <name val="Calibri"/>
      <family val="2"/>
      <scheme val="minor"/>
    </font>
  </fonts>
  <fills count="17">
    <fill>
      <patternFill patternType="none"/>
    </fill>
    <fill>
      <patternFill patternType="gray125"/>
    </fill>
    <fill>
      <patternFill patternType="solid">
        <fgColor rgb="FFF7D366"/>
        <bgColor indexed="64"/>
      </patternFill>
    </fill>
    <fill>
      <patternFill patternType="solid">
        <fgColor rgb="FFE8788C"/>
        <bgColor indexed="64"/>
      </patternFill>
    </fill>
    <fill>
      <patternFill patternType="solid">
        <fgColor rgb="FF8D7EF3"/>
        <bgColor indexed="64"/>
      </patternFill>
    </fill>
    <fill>
      <patternFill patternType="solid">
        <fgColor theme="0"/>
        <bgColor indexed="64"/>
      </patternFill>
    </fill>
    <fill>
      <patternFill patternType="solid">
        <fgColor rgb="FF6821E4"/>
        <bgColor indexed="64"/>
      </patternFill>
    </fill>
    <fill>
      <patternFill patternType="solid">
        <fgColor rgb="FF51B340"/>
        <bgColor indexed="64"/>
      </patternFill>
    </fill>
    <fill>
      <patternFill patternType="solid">
        <fgColor rgb="FFE2E1E4"/>
        <bgColor indexed="64"/>
      </patternFill>
    </fill>
    <fill>
      <patternFill patternType="solid">
        <fgColor rgb="FFA6C2E3"/>
        <bgColor indexed="64"/>
      </patternFill>
    </fill>
    <fill>
      <patternFill patternType="solid">
        <fgColor rgb="FF6CE6DF"/>
        <bgColor indexed="64"/>
      </patternFill>
    </fill>
    <fill>
      <patternFill patternType="solid">
        <fgColor rgb="FF362F4B"/>
        <bgColor indexed="64"/>
      </patternFill>
    </fill>
    <fill>
      <patternFill patternType="solid">
        <fgColor rgb="FFF6F6F6"/>
        <bgColor indexed="64"/>
      </patternFill>
    </fill>
    <fill>
      <patternFill patternType="solid">
        <fgColor rgb="FFA13F9E"/>
        <bgColor indexed="64"/>
      </patternFill>
    </fill>
    <fill>
      <patternFill patternType="solid">
        <fgColor rgb="FFF1F0F5"/>
        <bgColor indexed="64"/>
      </patternFill>
    </fill>
    <fill>
      <patternFill patternType="solid">
        <fgColor theme="4"/>
        <bgColor indexed="64"/>
      </patternFill>
    </fill>
    <fill>
      <patternFill patternType="solid">
        <fgColor theme="4" tint="0.79998168889431442"/>
        <bgColor theme="4" tint="0.79998168889431442"/>
      </patternFill>
    </fill>
  </fills>
  <borders count="12">
    <border>
      <left/>
      <right/>
      <top/>
      <bottom/>
      <diagonal/>
    </border>
    <border>
      <left/>
      <right style="thin">
        <color indexed="64"/>
      </right>
      <top/>
      <bottom/>
      <diagonal/>
    </border>
    <border>
      <left style="thin">
        <color indexed="64"/>
      </left>
      <right/>
      <top/>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tint="0.399975585192419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44" fontId="1" fillId="0" borderId="0" applyFont="0" applyFill="0" applyBorder="0" applyAlignment="0" applyProtection="0"/>
    <xf numFmtId="0" fontId="3" fillId="0" borderId="0"/>
    <xf numFmtId="43" fontId="1" fillId="0" borderId="0" applyFont="0" applyFill="0" applyBorder="0" applyAlignment="0" applyProtection="0"/>
    <xf numFmtId="9" fontId="1" fillId="0" borderId="0" applyFont="0" applyFill="0" applyBorder="0" applyAlignment="0" applyProtection="0"/>
  </cellStyleXfs>
  <cellXfs count="69">
    <xf numFmtId="0" fontId="0" fillId="0" borderId="0" xfId="0"/>
    <xf numFmtId="164" fontId="4" fillId="0" borderId="0" xfId="1" applyNumberFormat="1" applyFont="1" applyFill="1" applyBorder="1" applyAlignment="1">
      <alignment horizontal="center" vertical="center"/>
    </xf>
    <xf numFmtId="0" fontId="4" fillId="0" borderId="0" xfId="2" applyFont="1" applyFill="1" applyBorder="1" applyAlignment="1">
      <alignment horizontal="center" vertical="center"/>
    </xf>
    <xf numFmtId="1" fontId="4" fillId="0" borderId="0" xfId="2" applyNumberFormat="1" applyFont="1" applyFill="1" applyBorder="1" applyAlignment="1">
      <alignment horizontal="center" vertical="center"/>
    </xf>
    <xf numFmtId="14" fontId="4" fillId="0" borderId="0" xfId="2" applyNumberFormat="1" applyFont="1" applyFill="1" applyBorder="1" applyAlignment="1">
      <alignment horizontal="center" vertical="center"/>
    </xf>
    <xf numFmtId="3" fontId="4" fillId="0" borderId="0" xfId="2" applyNumberFormat="1" applyFont="1" applyFill="1" applyBorder="1" applyAlignment="1">
      <alignment horizontal="center" vertical="center"/>
    </xf>
    <xf numFmtId="45" fontId="4" fillId="0" borderId="0" xfId="0" applyNumberFormat="1" applyFont="1" applyFill="1" applyBorder="1" applyAlignment="1">
      <alignment horizontal="center" vertical="center"/>
    </xf>
    <xf numFmtId="0" fontId="6"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0" borderId="0" xfId="0" applyBorder="1" applyAlignment="1">
      <alignment horizontal="center" vertical="center"/>
    </xf>
    <xf numFmtId="0" fontId="2" fillId="0" borderId="0" xfId="0" applyFont="1" applyBorder="1" applyAlignment="1">
      <alignment horizontal="center" vertical="center"/>
    </xf>
    <xf numFmtId="0" fontId="5" fillId="11" borderId="0" xfId="2" applyFont="1" applyFill="1" applyBorder="1" applyAlignment="1">
      <alignment horizontal="center" vertical="center"/>
    </xf>
    <xf numFmtId="15" fontId="5" fillId="11" borderId="0" xfId="2" applyNumberFormat="1" applyFont="1" applyFill="1" applyBorder="1" applyAlignment="1">
      <alignment horizontal="center" vertical="center"/>
    </xf>
    <xf numFmtId="0" fontId="4" fillId="12" borderId="0" xfId="2" applyFont="1" applyFill="1" applyBorder="1" applyAlignment="1">
      <alignment horizontal="center" vertical="center"/>
    </xf>
    <xf numFmtId="1" fontId="4" fillId="12" borderId="0" xfId="2" applyNumberFormat="1" applyFont="1" applyFill="1" applyBorder="1" applyAlignment="1">
      <alignment horizontal="center" vertical="center"/>
    </xf>
    <xf numFmtId="14" fontId="4" fillId="12" borderId="0" xfId="2" applyNumberFormat="1" applyFont="1" applyFill="1" applyBorder="1" applyAlignment="1">
      <alignment horizontal="center" vertical="center"/>
    </xf>
    <xf numFmtId="3" fontId="4" fillId="12" borderId="0" xfId="2" applyNumberFormat="1" applyFont="1" applyFill="1" applyBorder="1" applyAlignment="1">
      <alignment horizontal="center" vertical="center"/>
    </xf>
    <xf numFmtId="164" fontId="4" fillId="12" borderId="0" xfId="1" applyNumberFormat="1" applyFont="1" applyFill="1" applyBorder="1" applyAlignment="1">
      <alignment horizontal="center" vertical="center"/>
    </xf>
    <xf numFmtId="45" fontId="4" fillId="12" borderId="0" xfId="0" applyNumberFormat="1" applyFont="1" applyFill="1" applyBorder="1" applyAlignment="1">
      <alignment horizontal="center" vertical="center"/>
    </xf>
    <xf numFmtId="0" fontId="7" fillId="13" borderId="1" xfId="0" applyFont="1" applyFill="1" applyBorder="1" applyAlignment="1">
      <alignment horizontal="center" vertical="center"/>
    </xf>
    <xf numFmtId="0" fontId="8" fillId="13" borderId="1" xfId="0" applyFont="1" applyFill="1" applyBorder="1" applyAlignment="1">
      <alignment horizontal="center" vertical="center"/>
    </xf>
    <xf numFmtId="0" fontId="0" fillId="14" borderId="0" xfId="0" applyFill="1"/>
    <xf numFmtId="0" fontId="9" fillId="15" borderId="0" xfId="0" applyFont="1" applyFill="1"/>
    <xf numFmtId="3" fontId="0" fillId="0" borderId="0" xfId="0" applyNumberFormat="1"/>
    <xf numFmtId="0" fontId="0" fillId="0" borderId="2" xfId="0" applyBorder="1"/>
    <xf numFmtId="0" fontId="0" fillId="0" borderId="0" xfId="0" pivotButton="1"/>
    <xf numFmtId="0" fontId="0" fillId="0" borderId="0" xfId="0" applyAlignment="1">
      <alignment horizontal="left"/>
    </xf>
    <xf numFmtId="37" fontId="0" fillId="0" borderId="0" xfId="0" applyNumberFormat="1"/>
    <xf numFmtId="0" fontId="10" fillId="3" borderId="0" xfId="0" applyFont="1" applyFill="1"/>
    <xf numFmtId="19" fontId="0" fillId="0" borderId="0" xfId="0" applyNumberFormat="1"/>
    <xf numFmtId="0" fontId="4" fillId="0" borderId="0" xfId="2" applyFont="1" applyFill="1" applyAlignment="1">
      <alignment horizontal="center" vertical="center"/>
    </xf>
    <xf numFmtId="1" fontId="4" fillId="0" borderId="0" xfId="2" applyNumberFormat="1" applyFont="1" applyFill="1" applyAlignment="1">
      <alignment horizontal="center" vertical="center"/>
    </xf>
    <xf numFmtId="14" fontId="4" fillId="0" borderId="0" xfId="2" applyNumberFormat="1" applyFont="1" applyFill="1" applyAlignment="1">
      <alignment horizontal="center" vertical="center"/>
    </xf>
    <xf numFmtId="3" fontId="4" fillId="0" borderId="0" xfId="2" applyNumberFormat="1" applyFont="1" applyFill="1" applyAlignment="1">
      <alignment horizontal="center" vertical="center"/>
    </xf>
    <xf numFmtId="165" fontId="0" fillId="0" borderId="0" xfId="0" applyNumberFormat="1"/>
    <xf numFmtId="0" fontId="0" fillId="0" borderId="3" xfId="0" applyBorder="1"/>
    <xf numFmtId="0" fontId="0" fillId="0" borderId="4" xfId="0" applyBorder="1"/>
    <xf numFmtId="0" fontId="0" fillId="0" borderId="5" xfId="0" applyBorder="1"/>
    <xf numFmtId="166" fontId="0" fillId="0" borderId="6" xfId="3" applyNumberFormat="1" applyFont="1" applyBorder="1"/>
    <xf numFmtId="166" fontId="0" fillId="0" borderId="1" xfId="3" applyNumberFormat="1" applyFont="1" applyBorder="1"/>
    <xf numFmtId="0" fontId="0" fillId="0" borderId="7" xfId="0" applyBorder="1"/>
    <xf numFmtId="166" fontId="0" fillId="0" borderId="8" xfId="3" applyNumberFormat="1" applyFont="1" applyBorder="1"/>
    <xf numFmtId="0" fontId="11" fillId="14" borderId="0" xfId="0" applyFont="1" applyFill="1"/>
    <xf numFmtId="0" fontId="0" fillId="0" borderId="5" xfId="0" applyBorder="1" applyAlignment="1">
      <alignment horizontal="left"/>
    </xf>
    <xf numFmtId="9" fontId="0" fillId="0" borderId="6" xfId="4" applyFont="1" applyBorder="1"/>
    <xf numFmtId="0" fontId="0" fillId="0" borderId="7" xfId="0" applyBorder="1" applyAlignment="1">
      <alignment horizontal="left"/>
    </xf>
    <xf numFmtId="9" fontId="0" fillId="0" borderId="8" xfId="4" applyFont="1" applyBorder="1"/>
    <xf numFmtId="166" fontId="0" fillId="0" borderId="0" xfId="3" applyNumberFormat="1" applyFont="1"/>
    <xf numFmtId="45" fontId="0" fillId="0" borderId="0" xfId="0" applyNumberFormat="1"/>
    <xf numFmtId="0" fontId="12" fillId="15" borderId="9" xfId="0" applyFont="1" applyFill="1" applyBorder="1"/>
    <xf numFmtId="0" fontId="0" fillId="0" borderId="0" xfId="0" applyBorder="1"/>
    <xf numFmtId="45" fontId="0" fillId="0" borderId="0" xfId="0" applyNumberFormat="1" applyBorder="1"/>
    <xf numFmtId="45" fontId="0" fillId="0" borderId="4" xfId="0" applyNumberFormat="1" applyBorder="1"/>
    <xf numFmtId="45" fontId="0" fillId="0" borderId="6" xfId="0" applyNumberFormat="1" applyBorder="1"/>
    <xf numFmtId="45" fontId="0" fillId="0" borderId="1" xfId="0" applyNumberFormat="1" applyBorder="1"/>
    <xf numFmtId="45" fontId="0" fillId="0" borderId="8" xfId="0" applyNumberFormat="1" applyBorder="1"/>
    <xf numFmtId="0" fontId="2" fillId="16" borderId="9" xfId="0" applyFont="1" applyFill="1" applyBorder="1"/>
    <xf numFmtId="0" fontId="0" fillId="0" borderId="10" xfId="0" applyBorder="1"/>
    <xf numFmtId="165" fontId="0" fillId="0" borderId="11" xfId="0" applyNumberFormat="1" applyBorder="1"/>
    <xf numFmtId="1" fontId="0" fillId="0" borderId="0" xfId="0" applyNumberFormat="1"/>
    <xf numFmtId="0" fontId="0" fillId="0" borderId="0" xfId="0" applyAlignment="1">
      <alignment horizontal="left" indent="1"/>
    </xf>
  </cellXfs>
  <cellStyles count="5">
    <cellStyle name="Comma" xfId="3" builtinId="3"/>
    <cellStyle name="Currency" xfId="1" builtinId="4"/>
    <cellStyle name="Normal" xfId="0" builtinId="0"/>
    <cellStyle name="Normal 2" xfId="2" xr:uid="{956AD3D9-F9E9-1446-BC34-0D686802592F}"/>
    <cellStyle name="Percent" xfId="4" builtinId="5"/>
  </cellStyles>
  <dxfs count="92">
    <dxf>
      <fill>
        <patternFill patternType="solid">
          <bgColor theme="4"/>
        </patternFill>
      </fill>
    </dxf>
    <dxf>
      <font>
        <color theme="0"/>
      </font>
    </dxf>
    <dxf>
      <numFmt numFmtId="3" formatCode="#,##0"/>
    </dxf>
    <dxf>
      <numFmt numFmtId="165" formatCode="[&lt;999950]0.0,&quot;K&quot;;[&lt;999950000]0.0,,&quot;M&quot;;0.0,,,&quot;B&quot;"/>
    </dxf>
    <dxf>
      <numFmt numFmtId="165" formatCode="[&lt;999950]0.0,&quot;K&quot;;[&lt;999950000]0.0,,&quot;M&quot;;0.0,,,&quot;B&quot;"/>
    </dxf>
    <dxf>
      <fill>
        <patternFill patternType="solid">
          <bgColor theme="4"/>
        </patternFill>
      </fill>
    </dxf>
    <dxf>
      <font>
        <color theme="0"/>
      </font>
    </dxf>
    <dxf>
      <numFmt numFmtId="3" formatCode="#,##0"/>
    </dxf>
    <dxf>
      <numFmt numFmtId="165" formatCode="[&lt;999950]0.0,&quot;K&quot;;[&lt;999950000]0.0,,&quot;M&quot;;0.0,,,&quot;B&quot;"/>
    </dxf>
    <dxf>
      <fill>
        <patternFill patternType="solid">
          <bgColor theme="4"/>
        </patternFill>
      </fill>
    </dxf>
    <dxf>
      <font>
        <color theme="0"/>
      </font>
    </dxf>
    <dxf>
      <numFmt numFmtId="3" formatCode="#,##0"/>
    </dxf>
    <dxf>
      <fill>
        <patternFill patternType="solid">
          <bgColor theme="4"/>
        </patternFill>
      </fill>
    </dxf>
    <dxf>
      <font>
        <color theme="0"/>
      </font>
    </dxf>
    <dxf>
      <numFmt numFmtId="3" formatCode="#,##0"/>
    </dxf>
    <dxf>
      <numFmt numFmtId="28" formatCode="mm:ss"/>
    </dxf>
    <dxf>
      <numFmt numFmtId="3" formatCode="#,##0"/>
    </dxf>
    <dxf>
      <font>
        <color theme="0"/>
      </font>
    </dxf>
    <dxf>
      <fill>
        <patternFill patternType="solid">
          <bgColor theme="4"/>
        </patternFill>
      </fill>
    </dxf>
    <dxf>
      <numFmt numFmtId="165" formatCode="[&lt;999950]0.0,&quot;K&quot;;[&lt;999950000]0.0,,&quot;M&quot;;0.0,,,&quot;B&quot;"/>
    </dxf>
    <dxf>
      <numFmt numFmtId="3" formatCode="#,##0"/>
    </dxf>
    <dxf>
      <font>
        <color theme="0"/>
      </font>
    </dxf>
    <dxf>
      <fill>
        <patternFill patternType="solid">
          <bgColor theme="4"/>
        </patternFill>
      </fill>
    </dxf>
    <dxf>
      <numFmt numFmtId="3" formatCode="#,##0"/>
    </dxf>
    <dxf>
      <font>
        <color theme="0"/>
      </font>
    </dxf>
    <dxf>
      <fill>
        <patternFill patternType="solid">
          <bgColor theme="4"/>
        </patternFill>
      </fill>
    </dxf>
    <dxf>
      <numFmt numFmtId="165" formatCode="[&lt;999950]0.0,&quot;K&quot;;[&lt;999950000]0.0,,&quot;M&quot;;0.0,,,&quot;B&quot;"/>
    </dxf>
    <dxf>
      <numFmt numFmtId="3" formatCode="#,##0"/>
    </dxf>
    <dxf>
      <font>
        <color theme="0"/>
      </font>
    </dxf>
    <dxf>
      <fill>
        <patternFill patternType="solid">
          <bgColor theme="4"/>
        </patternFill>
      </fill>
    </dxf>
    <dxf>
      <numFmt numFmtId="3" formatCode="#,##0"/>
    </dxf>
    <dxf>
      <font>
        <color theme="0"/>
      </font>
    </dxf>
    <dxf>
      <fill>
        <patternFill patternType="solid">
          <bgColor theme="4"/>
        </patternFill>
      </fill>
    </dxf>
    <dxf>
      <numFmt numFmtId="3" formatCode="#,##0"/>
    </dxf>
    <dxf>
      <font>
        <color theme="0"/>
      </font>
    </dxf>
    <dxf>
      <fill>
        <patternFill patternType="solid">
          <bgColor theme="4"/>
        </patternFill>
      </fill>
    </dxf>
    <dxf>
      <numFmt numFmtId="165" formatCode="[&lt;999950]0.0,&quot;K&quot;;[&lt;999950000]0.0,,&quot;M&quot;;0.0,,,&quot;B&quot;"/>
    </dxf>
    <dxf>
      <numFmt numFmtId="3" formatCode="#,##0"/>
    </dxf>
    <dxf>
      <font>
        <color theme="0"/>
      </font>
    </dxf>
    <dxf>
      <fill>
        <patternFill patternType="solid">
          <bgColor theme="4"/>
        </patternFill>
      </fill>
    </dxf>
    <dxf>
      <numFmt numFmtId="3" formatCode="#,##0"/>
    </dxf>
    <dxf>
      <font>
        <color theme="0"/>
      </font>
    </dxf>
    <dxf>
      <fill>
        <patternFill patternType="solid">
          <bgColor theme="4"/>
        </patternFill>
      </fill>
    </dxf>
    <dxf>
      <numFmt numFmtId="165" formatCode="[&lt;999950]0.0,&quot;K&quot;;[&lt;999950000]0.0,,&quot;M&quot;;0.0,,,&quot;B&quot;"/>
    </dxf>
    <dxf>
      <numFmt numFmtId="3" formatCode="#,##0"/>
    </dxf>
    <dxf>
      <font>
        <color theme="0"/>
      </font>
    </dxf>
    <dxf>
      <fill>
        <patternFill patternType="solid">
          <bgColor theme="4"/>
        </patternFill>
      </fill>
    </dxf>
    <dxf>
      <numFmt numFmtId="5" formatCode="#,##0_);\(#,##0\)"/>
    </dxf>
    <dxf>
      <numFmt numFmtId="3" formatCode="#,##0"/>
    </dxf>
    <dxf>
      <font>
        <color theme="0"/>
      </font>
    </dxf>
    <dxf>
      <fill>
        <patternFill patternType="solid">
          <bgColor theme="4"/>
        </patternFill>
      </fill>
    </dxf>
    <dxf>
      <numFmt numFmtId="3" formatCode="#,##0"/>
    </dxf>
    <dxf>
      <font>
        <color theme="0"/>
      </font>
    </dxf>
    <dxf>
      <fill>
        <patternFill patternType="solid">
          <bgColor theme="4"/>
        </patternFill>
      </fill>
    </dxf>
    <dxf>
      <numFmt numFmtId="165" formatCode="[&lt;999950]0.0,&quot;K&quot;;[&lt;999950000]0.0,,&quot;M&quot;;0.0,,,&quot;B&quot;"/>
    </dxf>
    <dxf>
      <numFmt numFmtId="3" formatCode="#,##0"/>
    </dxf>
    <dxf>
      <font>
        <color theme="0"/>
      </font>
    </dxf>
    <dxf>
      <fill>
        <patternFill patternType="solid">
          <bgColor theme="4"/>
        </patternFill>
      </fill>
    </dxf>
    <dxf>
      <numFmt numFmtId="3" formatCode="#,##0"/>
    </dxf>
    <dxf>
      <font>
        <color theme="0"/>
      </font>
    </dxf>
    <dxf>
      <fill>
        <patternFill patternType="solid">
          <bgColor theme="4"/>
        </patternFill>
      </fill>
    </dxf>
    <dxf>
      <numFmt numFmtId="3" formatCode="#,##0"/>
    </dxf>
    <dxf>
      <font>
        <color theme="0"/>
      </font>
    </dxf>
    <dxf>
      <fill>
        <patternFill patternType="solid">
          <bgColor theme="4"/>
        </patternFill>
      </fill>
    </dxf>
    <dxf>
      <numFmt numFmtId="165" formatCode="[&lt;999950]0.0,&quot;K&quot;;[&lt;999950000]0.0,,&quot;M&quot;;0.0,,,&quot;B&quot;"/>
    </dxf>
    <dxf>
      <numFmt numFmtId="3" formatCode="#,##0"/>
    </dxf>
    <dxf>
      <font>
        <color theme="0"/>
      </font>
    </dxf>
    <dxf>
      <fill>
        <patternFill patternType="solid">
          <bgColor theme="4"/>
        </patternFill>
      </fill>
    </dxf>
    <dxf>
      <numFmt numFmtId="3" formatCode="#,##0"/>
    </dxf>
    <dxf>
      <font>
        <color theme="0"/>
      </font>
    </dxf>
    <dxf>
      <fill>
        <patternFill patternType="solid">
          <bgColor theme="4"/>
        </patternFill>
      </fill>
    </dxf>
    <dxf>
      <numFmt numFmtId="165" formatCode="[&lt;999950]0.0,&quot;K&quot;;[&lt;999950000]0.0,,&quot;M&quot;;0.0,,,&quot;B&quot;"/>
    </dxf>
    <dxf>
      <numFmt numFmtId="3" formatCode="#,##0"/>
    </dxf>
    <dxf>
      <font>
        <color theme="0"/>
      </font>
    </dxf>
    <dxf>
      <fill>
        <patternFill patternType="solid">
          <bgColor theme="4"/>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28" formatCode="mm:ss"/>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64" formatCode="[$EGP]\ #,##0_);\([$EGP]\ #,##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9" formatCode="m/d/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Arial"/>
        <family val="2"/>
        <scheme val="none"/>
      </font>
      <fill>
        <patternFill patternType="solid">
          <fgColor indexed="64"/>
          <bgColor rgb="FF362F4B"/>
        </patternFill>
      </fill>
      <alignment horizontal="center" vertical="center" textRotation="0" wrapText="0" indent="0" justifyLastLine="0" shrinkToFit="0" readingOrder="0"/>
    </dxf>
    <dxf>
      <numFmt numFmtId="24" formatCode="h:mm:ss\ AM/PM"/>
    </dxf>
  </dxfs>
  <tableStyles count="0" defaultTableStyle="TableStyleMedium2" defaultPivotStyle="PivotStyleLight16"/>
  <colors>
    <mruColors>
      <color rgb="FF6600CC"/>
      <color rgb="FF0AEAE0"/>
      <color rgb="FF8D7EF3"/>
      <color rgb="FFE8788C"/>
      <color rgb="FFF1F0F5"/>
      <color rgb="FF00B626"/>
      <color rgb="FF0AEEA0"/>
      <color rgb="FFA5C2E3"/>
      <color rgb="FFA5C2D3"/>
      <color rgb="FFA6C2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1.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2.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 Dashboard.xlsx]Pivot Table!Ear_Month</c:name>
    <c:fmtId val="44"/>
  </c:pivotSource>
  <c:chart>
    <c:autoTitleDeleted val="1"/>
    <c:pivotFmts>
      <c:pivotFmt>
        <c:idx val="0"/>
        <c:spPr>
          <a:ln w="28575" cap="rnd">
            <a:solidFill>
              <a:srgbClr val="A6C2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788C"/>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Table'!$T$4</c:f>
              <c:strCache>
                <c:ptCount val="1"/>
                <c:pt idx="0">
                  <c:v>Total</c:v>
                </c:pt>
              </c:strCache>
            </c:strRef>
          </c:tx>
          <c:spPr>
            <a:ln w="28575" cap="rnd">
              <a:solidFill>
                <a:srgbClr val="A6C2E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788C"/>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Table'!$S$5:$S$17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Table'!$T$5:$T$17</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0-0294-437C-B6FF-2EADC14D2198}"/>
            </c:ext>
          </c:extLst>
        </c:ser>
        <c:dLbls>
          <c:showLegendKey val="0"/>
          <c:showVal val="0"/>
          <c:showCatName val="0"/>
          <c:showSerName val="0"/>
          <c:showPercent val="0"/>
          <c:showBubbleSize val="0"/>
        </c:dLbls>
        <c:smooth val="0"/>
        <c:axId val="623693112"/>
        <c:axId val="623697376"/>
      </c:lineChart>
      <c:catAx>
        <c:axId val="623693112"/>
        <c:scaling>
          <c:orientation val="minMax"/>
        </c:scaling>
        <c:delete val="1"/>
        <c:axPos val="b"/>
        <c:numFmt formatCode="General" sourceLinked="1"/>
        <c:majorTickMark val="none"/>
        <c:minorTickMark val="none"/>
        <c:tickLblPos val="nextTo"/>
        <c:crossAx val="623697376"/>
        <c:crosses val="autoZero"/>
        <c:auto val="1"/>
        <c:lblAlgn val="ctr"/>
        <c:lblOffset val="100"/>
        <c:noMultiLvlLbl val="0"/>
      </c:catAx>
      <c:valAx>
        <c:axId val="623697376"/>
        <c:scaling>
          <c:orientation val="minMax"/>
        </c:scaling>
        <c:delete val="1"/>
        <c:axPos val="l"/>
        <c:numFmt formatCode="[&lt;999950]0.0,&quot;K&quot;;[&lt;999950000]0.0,,&quot;M&quot;;0.0,,,&quot;B&quot;" sourceLinked="1"/>
        <c:majorTickMark val="none"/>
        <c:minorTickMark val="none"/>
        <c:tickLblPos val="nextTo"/>
        <c:crossAx val="62369311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 Dashboard.xlsx]Pivot Table!Avg_Sales</c:name>
    <c:fmtId val="7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solidFill>
            <a:srgbClr val="00B626"/>
          </a:solidFill>
          <a:ln>
            <a:noFill/>
          </a:ln>
          <a:effectLst/>
        </c:spPr>
      </c:pivotFmt>
      <c:pivotFmt>
        <c:idx val="3"/>
        <c:spPr>
          <a:solidFill>
            <a:srgbClr val="FFC000"/>
          </a:solidFill>
          <a:ln>
            <a:noFill/>
          </a:ln>
          <a:effectLst/>
        </c:spPr>
      </c:pivotFmt>
      <c:pivotFmt>
        <c:idx val="4"/>
        <c:spPr>
          <a:solidFill>
            <a:srgbClr val="E8788C"/>
          </a:solidFill>
          <a:ln>
            <a:noFill/>
          </a:ln>
          <a:effectLst/>
        </c:spPr>
      </c:pivotFmt>
      <c:pivotFmt>
        <c:idx val="5"/>
        <c:spPr>
          <a:solidFill>
            <a:srgbClr val="8D7EF3"/>
          </a:solidFill>
          <a:ln>
            <a:noFill/>
          </a:ln>
          <a:effectLst/>
        </c:spPr>
      </c:pivotFmt>
    </c:pivotFmts>
    <c:plotArea>
      <c:layout/>
      <c:barChart>
        <c:barDir val="bar"/>
        <c:grouping val="clustered"/>
        <c:varyColors val="0"/>
        <c:ser>
          <c:idx val="0"/>
          <c:order val="0"/>
          <c:tx>
            <c:strRef>
              <c:f>'Pivot Table'!$CN$9</c:f>
              <c:strCache>
                <c:ptCount val="1"/>
                <c:pt idx="0">
                  <c:v>Sum of Paid Fees</c:v>
                </c:pt>
              </c:strCache>
            </c:strRef>
          </c:tx>
          <c:spPr>
            <a:solidFill>
              <a:schemeClr val="accent1"/>
            </a:solidFill>
            <a:ln>
              <a:noFill/>
            </a:ln>
            <a:effectLst/>
          </c:spPr>
          <c:invertIfNegative val="0"/>
          <c:dPt>
            <c:idx val="0"/>
            <c:invertIfNegative val="0"/>
            <c:bubble3D val="0"/>
            <c:spPr>
              <a:solidFill>
                <a:srgbClr val="E8788C"/>
              </a:solidFill>
              <a:ln>
                <a:noFill/>
              </a:ln>
              <a:effectLst/>
            </c:spPr>
            <c:extLst>
              <c:ext xmlns:c16="http://schemas.microsoft.com/office/drawing/2014/chart" uri="{C3380CC4-5D6E-409C-BE32-E72D297353CC}">
                <c16:uniqueId val="{00000003-7202-46D5-B9D0-2A0AC34D3B56}"/>
              </c:ext>
            </c:extLst>
          </c:dPt>
          <c:dPt>
            <c:idx val="1"/>
            <c:invertIfNegative val="0"/>
            <c:bubble3D val="0"/>
            <c:spPr>
              <a:solidFill>
                <a:srgbClr val="8D7EF3"/>
              </a:solidFill>
              <a:ln>
                <a:noFill/>
              </a:ln>
              <a:effectLst/>
            </c:spPr>
            <c:extLst>
              <c:ext xmlns:c16="http://schemas.microsoft.com/office/drawing/2014/chart" uri="{C3380CC4-5D6E-409C-BE32-E72D297353CC}">
                <c16:uniqueId val="{00000004-7202-46D5-B9D0-2A0AC34D3B56}"/>
              </c:ext>
            </c:extLst>
          </c:dPt>
          <c:dPt>
            <c:idx val="2"/>
            <c:invertIfNegative val="0"/>
            <c:bubble3D val="0"/>
            <c:spPr>
              <a:solidFill>
                <a:srgbClr val="FFC000"/>
              </a:solidFill>
              <a:ln>
                <a:noFill/>
              </a:ln>
              <a:effectLst/>
            </c:spPr>
            <c:extLst>
              <c:ext xmlns:c16="http://schemas.microsoft.com/office/drawing/2014/chart" uri="{C3380CC4-5D6E-409C-BE32-E72D297353CC}">
                <c16:uniqueId val="{00000005-7202-46D5-B9D0-2A0AC34D3B56}"/>
              </c:ext>
            </c:extLst>
          </c:dPt>
          <c:dPt>
            <c:idx val="3"/>
            <c:invertIfNegative val="0"/>
            <c:bubble3D val="0"/>
            <c:spPr>
              <a:solidFill>
                <a:srgbClr val="00B626"/>
              </a:solidFill>
              <a:ln>
                <a:noFill/>
              </a:ln>
              <a:effectLst/>
            </c:spPr>
            <c:extLst>
              <c:ext xmlns:c16="http://schemas.microsoft.com/office/drawing/2014/chart" uri="{C3380CC4-5D6E-409C-BE32-E72D297353CC}">
                <c16:uniqueId val="{00000006-7202-46D5-B9D0-2A0AC34D3B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Table'!$CM$10:$CM$13</c:f>
              <c:strCache>
                <c:ptCount val="4"/>
                <c:pt idx="0">
                  <c:v>Mohammed</c:v>
                </c:pt>
                <c:pt idx="1">
                  <c:v>Salah</c:v>
                </c:pt>
                <c:pt idx="2">
                  <c:v>Ahmed</c:v>
                </c:pt>
                <c:pt idx="3">
                  <c:v>Abdullah</c:v>
                </c:pt>
              </c:strCache>
            </c:strRef>
          </c:cat>
          <c:val>
            <c:numRef>
              <c:f>'Pivot Table'!$CN$10:$CN$13</c:f>
              <c:numCache>
                <c:formatCode>[&lt;999950]0.0,"K";[&lt;999950000]0.0,,"M";0.0,,,"B"</c:formatCode>
                <c:ptCount val="4"/>
                <c:pt idx="0">
                  <c:v>5372000000</c:v>
                </c:pt>
                <c:pt idx="1">
                  <c:v>5288000000</c:v>
                </c:pt>
                <c:pt idx="2">
                  <c:v>2751000000</c:v>
                </c:pt>
                <c:pt idx="3">
                  <c:v>2579000000</c:v>
                </c:pt>
              </c:numCache>
            </c:numRef>
          </c:val>
          <c:extLst>
            <c:ext xmlns:c16="http://schemas.microsoft.com/office/drawing/2014/chart" uri="{C3380CC4-5D6E-409C-BE32-E72D297353CC}">
              <c16:uniqueId val="{00000000-7202-46D5-B9D0-2A0AC34D3B56}"/>
            </c:ext>
          </c:extLst>
        </c:ser>
        <c:ser>
          <c:idx val="1"/>
          <c:order val="1"/>
          <c:tx>
            <c:strRef>
              <c:f>'Pivot Table'!$CO$9</c:f>
              <c:strCache>
                <c:ptCount val="1"/>
                <c:pt idx="0">
                  <c:v>Sum of Paid Fees2</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Table'!$CM$10:$CM$13</c:f>
              <c:strCache>
                <c:ptCount val="4"/>
                <c:pt idx="0">
                  <c:v>Mohammed</c:v>
                </c:pt>
                <c:pt idx="1">
                  <c:v>Salah</c:v>
                </c:pt>
                <c:pt idx="2">
                  <c:v>Ahmed</c:v>
                </c:pt>
                <c:pt idx="3">
                  <c:v>Abdullah</c:v>
                </c:pt>
              </c:strCache>
            </c:strRef>
          </c:cat>
          <c:val>
            <c:numRef>
              <c:f>'Pivot Table'!$CO$10:$CO$13</c:f>
              <c:numCache>
                <c:formatCode>#,##0</c:formatCode>
                <c:ptCount val="4"/>
                <c:pt idx="0">
                  <c:v>5372000000</c:v>
                </c:pt>
                <c:pt idx="1">
                  <c:v>5288000000</c:v>
                </c:pt>
                <c:pt idx="2">
                  <c:v>2751000000</c:v>
                </c:pt>
                <c:pt idx="3">
                  <c:v>2579000000</c:v>
                </c:pt>
              </c:numCache>
            </c:numRef>
          </c:val>
          <c:extLst>
            <c:ext xmlns:c16="http://schemas.microsoft.com/office/drawing/2014/chart" uri="{C3380CC4-5D6E-409C-BE32-E72D297353CC}">
              <c16:uniqueId val="{00000001-7202-46D5-B9D0-2A0AC34D3B56}"/>
            </c:ext>
          </c:extLst>
        </c:ser>
        <c:dLbls>
          <c:dLblPos val="outEnd"/>
          <c:showLegendKey val="0"/>
          <c:showVal val="1"/>
          <c:showCatName val="0"/>
          <c:showSerName val="0"/>
          <c:showPercent val="0"/>
          <c:showBubbleSize val="0"/>
        </c:dLbls>
        <c:gapWidth val="182"/>
        <c:axId val="746737184"/>
        <c:axId val="746738168"/>
      </c:barChart>
      <c:catAx>
        <c:axId val="746737184"/>
        <c:scaling>
          <c:orientation val="minMax"/>
        </c:scaling>
        <c:delete val="1"/>
        <c:axPos val="l"/>
        <c:numFmt formatCode="General" sourceLinked="1"/>
        <c:majorTickMark val="none"/>
        <c:minorTickMark val="none"/>
        <c:tickLblPos val="nextTo"/>
        <c:crossAx val="746738168"/>
        <c:crosses val="autoZero"/>
        <c:auto val="1"/>
        <c:lblAlgn val="ctr"/>
        <c:lblOffset val="100"/>
        <c:noMultiLvlLbl val="0"/>
      </c:catAx>
      <c:valAx>
        <c:axId val="746738168"/>
        <c:scaling>
          <c:orientation val="minMax"/>
        </c:scaling>
        <c:delete val="1"/>
        <c:axPos val="b"/>
        <c:numFmt formatCode="[&lt;999950]0.0,&quot;K&quot;;[&lt;999950000]0.0,,&quot;M&quot;;0.0,,,&quot;B&quot;" sourceLinked="1"/>
        <c:majorTickMark val="none"/>
        <c:minorTickMark val="none"/>
        <c:tickLblPos val="nextTo"/>
        <c:crossAx val="746737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 Dashboard.xlsx]Pivot Table!PivotTable15</c:name>
    <c:fmtId val="83"/>
  </c:pivotSource>
  <c:chart>
    <c:autoTitleDeleted val="1"/>
    <c:pivotFmts>
      <c:pivotFmt>
        <c:idx val="0"/>
        <c:spPr>
          <a:solidFill>
            <a:srgbClr val="6600CC"/>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Table'!$CX$9</c:f>
              <c:strCache>
                <c:ptCount val="1"/>
                <c:pt idx="0">
                  <c:v>Total</c:v>
                </c:pt>
              </c:strCache>
            </c:strRef>
          </c:tx>
          <c:spPr>
            <a:solidFill>
              <a:srgbClr val="6600CC"/>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Table'!$CW$10:$CW$26</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Table'!$CX$10:$CX$26</c:f>
              <c:numCache>
                <c:formatCode>[&lt;999950]0.0,"K";[&lt;999950000]0.0,,"M";0.0,,,"B"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extLst>
            <c:ext xmlns:c16="http://schemas.microsoft.com/office/drawing/2014/chart" uri="{C3380CC4-5D6E-409C-BE32-E72D297353CC}">
              <c16:uniqueId val="{00000000-CE5C-481F-B866-E50108FA22BA}"/>
            </c:ext>
          </c:extLst>
        </c:ser>
        <c:dLbls>
          <c:showLegendKey val="0"/>
          <c:showVal val="0"/>
          <c:showCatName val="0"/>
          <c:showSerName val="0"/>
          <c:showPercent val="0"/>
          <c:showBubbleSize val="0"/>
        </c:dLbls>
        <c:gapWidth val="219"/>
        <c:overlap val="-27"/>
        <c:axId val="931698264"/>
        <c:axId val="931705480"/>
      </c:barChart>
      <c:catAx>
        <c:axId val="931698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705480"/>
        <c:crosses val="autoZero"/>
        <c:auto val="1"/>
        <c:lblAlgn val="ctr"/>
        <c:lblOffset val="100"/>
        <c:noMultiLvlLbl val="0"/>
      </c:catAx>
      <c:valAx>
        <c:axId val="931705480"/>
        <c:scaling>
          <c:orientation val="minMax"/>
        </c:scaling>
        <c:delete val="1"/>
        <c:axPos val="l"/>
        <c:numFmt formatCode="[&lt;999950]0.0,&quot;K&quot;;[&lt;999950000]0.0,,&quot;M&quot;;0.0,,,&quot;B&quot;" sourceLinked="1"/>
        <c:majorTickMark val="none"/>
        <c:minorTickMark val="none"/>
        <c:tickLblPos val="nextTo"/>
        <c:crossAx val="931698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Table'!$DM$9</c:f>
              <c:strCache>
                <c:ptCount val="1"/>
                <c:pt idx="0">
                  <c:v>Company Website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CD-4EAC-90A1-89262E9893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CD-4EAC-90A1-89262E989392}"/>
              </c:ext>
            </c:extLst>
          </c:dPt>
          <c:cat>
            <c:strRef>
              <c:f>'Pivot Table'!$DL$10:$DL$11</c:f>
              <c:strCache>
                <c:ptCount val="2"/>
                <c:pt idx="0">
                  <c:v>Actual</c:v>
                </c:pt>
                <c:pt idx="1">
                  <c:v>Highest Amount</c:v>
                </c:pt>
              </c:strCache>
            </c:strRef>
          </c:cat>
          <c:val>
            <c:numRef>
              <c:f>'Pivot Table'!$DM$10:$DM$11</c:f>
              <c:numCache>
                <c:formatCode>[&lt;999950]0.0,"K";[&lt;999950000]0.0,,"M";0.0,,,"B"</c:formatCode>
                <c:ptCount val="2"/>
                <c:pt idx="0">
                  <c:v>2749000000</c:v>
                </c:pt>
                <c:pt idx="1">
                  <c:v>1823000000</c:v>
                </c:pt>
              </c:numCache>
            </c:numRef>
          </c:val>
          <c:extLst>
            <c:ext xmlns:c16="http://schemas.microsoft.com/office/drawing/2014/chart" uri="{C3380CC4-5D6E-409C-BE32-E72D297353CC}">
              <c16:uniqueId val="{00000000-CBBD-4F62-B977-2249C6941B2F}"/>
            </c:ext>
          </c:extLst>
        </c:ser>
        <c:ser>
          <c:idx val="1"/>
          <c:order val="1"/>
          <c:tx>
            <c:strRef>
              <c:f>'Pivot Table'!$DN$9</c:f>
              <c:strCache>
                <c:ptCount val="1"/>
                <c:pt idx="0">
                  <c:v>Facebook Page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D8CD-4EAC-90A1-89262E9893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D8CD-4EAC-90A1-89262E989392}"/>
              </c:ext>
            </c:extLst>
          </c:dPt>
          <c:cat>
            <c:strRef>
              <c:f>'Pivot Table'!$DL$10:$DL$11</c:f>
              <c:strCache>
                <c:ptCount val="2"/>
                <c:pt idx="0">
                  <c:v>Actual</c:v>
                </c:pt>
                <c:pt idx="1">
                  <c:v>Highest Amount</c:v>
                </c:pt>
              </c:strCache>
            </c:strRef>
          </c:cat>
          <c:val>
            <c:numRef>
              <c:f>'Pivot Table'!$DN$10:$DN$11</c:f>
              <c:numCache>
                <c:formatCode>[&lt;999950]0.0,"K";[&lt;999950000]0.0,,"M";0.0,,,"B"</c:formatCode>
                <c:ptCount val="2"/>
                <c:pt idx="0">
                  <c:v>3546000000</c:v>
                </c:pt>
                <c:pt idx="1">
                  <c:v>1026000000</c:v>
                </c:pt>
              </c:numCache>
            </c:numRef>
          </c:val>
          <c:extLst>
            <c:ext xmlns:c16="http://schemas.microsoft.com/office/drawing/2014/chart" uri="{C3380CC4-5D6E-409C-BE32-E72D297353CC}">
              <c16:uniqueId val="{00000001-CBBD-4F62-B977-2249C6941B2F}"/>
            </c:ext>
          </c:extLst>
        </c:ser>
        <c:ser>
          <c:idx val="2"/>
          <c:order val="2"/>
          <c:tx>
            <c:strRef>
              <c:f>'Pivot Table'!$DO$9</c:f>
              <c:strCache>
                <c:ptCount val="1"/>
                <c:pt idx="0">
                  <c:v>Google Ad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D8CD-4EAC-90A1-89262E9893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D8CD-4EAC-90A1-89262E989392}"/>
              </c:ext>
            </c:extLst>
          </c:dPt>
          <c:cat>
            <c:strRef>
              <c:f>'Pivot Table'!$DL$10:$DL$11</c:f>
              <c:strCache>
                <c:ptCount val="2"/>
                <c:pt idx="0">
                  <c:v>Actual</c:v>
                </c:pt>
                <c:pt idx="1">
                  <c:v>Highest Amount</c:v>
                </c:pt>
              </c:strCache>
            </c:strRef>
          </c:cat>
          <c:val>
            <c:numRef>
              <c:f>'Pivot Table'!$DO$10:$DO$11</c:f>
              <c:numCache>
                <c:formatCode>[&lt;999950]0.0,"K";[&lt;999950000]0.0,,"M";0.0,,,"B"</c:formatCode>
                <c:ptCount val="2"/>
                <c:pt idx="0">
                  <c:v>1823000000</c:v>
                </c:pt>
                <c:pt idx="1">
                  <c:v>2749000000</c:v>
                </c:pt>
              </c:numCache>
            </c:numRef>
          </c:val>
          <c:extLst>
            <c:ext xmlns:c16="http://schemas.microsoft.com/office/drawing/2014/chart" uri="{C3380CC4-5D6E-409C-BE32-E72D297353CC}">
              <c16:uniqueId val="{00000003-CBBD-4F62-B977-2249C6941B2F}"/>
            </c:ext>
          </c:extLst>
        </c:ser>
        <c:ser>
          <c:idx val="3"/>
          <c:order val="3"/>
          <c:tx>
            <c:strRef>
              <c:f>'Pivot Table'!$DP$9</c:f>
              <c:strCache>
                <c:ptCount val="1"/>
                <c:pt idx="0">
                  <c:v>Television Ad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D8CD-4EAC-90A1-89262E9893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D8CD-4EAC-90A1-89262E989392}"/>
              </c:ext>
            </c:extLst>
          </c:dPt>
          <c:cat>
            <c:strRef>
              <c:f>'Pivot Table'!$DL$10:$DL$11</c:f>
              <c:strCache>
                <c:ptCount val="2"/>
                <c:pt idx="0">
                  <c:v>Actual</c:v>
                </c:pt>
                <c:pt idx="1">
                  <c:v>Highest Amount</c:v>
                </c:pt>
              </c:strCache>
            </c:strRef>
          </c:cat>
          <c:val>
            <c:numRef>
              <c:f>'Pivot Table'!$DP$10:$DP$11</c:f>
              <c:numCache>
                <c:formatCode>[&lt;999950]0.0,"K";[&lt;999950000]0.0,,"M";0.0,,,"B"</c:formatCode>
                <c:ptCount val="2"/>
                <c:pt idx="0">
                  <c:v>4572000000</c:v>
                </c:pt>
                <c:pt idx="1">
                  <c:v>1000000000</c:v>
                </c:pt>
              </c:numCache>
            </c:numRef>
          </c:val>
          <c:extLst>
            <c:ext xmlns:c16="http://schemas.microsoft.com/office/drawing/2014/chart" uri="{C3380CC4-5D6E-409C-BE32-E72D297353CC}">
              <c16:uniqueId val="{00000004-CBBD-4F62-B977-2249C6941B2F}"/>
            </c:ext>
          </c:extLst>
        </c:ser>
        <c:ser>
          <c:idx val="4"/>
          <c:order val="4"/>
          <c:tx>
            <c:strRef>
              <c:f>'Pivot Table'!$DQ$9</c:f>
              <c:strCache>
                <c:ptCount val="1"/>
                <c:pt idx="0">
                  <c:v>WhatsApp</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D8CD-4EAC-90A1-89262E9893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D8CD-4EAC-90A1-89262E989392}"/>
              </c:ext>
            </c:extLst>
          </c:dPt>
          <c:cat>
            <c:strRef>
              <c:f>'Pivot Table'!$DL$10:$DL$11</c:f>
              <c:strCache>
                <c:ptCount val="2"/>
                <c:pt idx="0">
                  <c:v>Actual</c:v>
                </c:pt>
                <c:pt idx="1">
                  <c:v>Highest Amount</c:v>
                </c:pt>
              </c:strCache>
            </c:strRef>
          </c:cat>
          <c:val>
            <c:numRef>
              <c:f>'Pivot Table'!$DQ$10:$DQ$11</c:f>
              <c:numCache>
                <c:formatCode>[&lt;999950]0.0,"K";[&lt;999950000]0.0,,"M";0.0,,,"B"</c:formatCode>
                <c:ptCount val="2"/>
                <c:pt idx="0">
                  <c:v>2494000000</c:v>
                </c:pt>
                <c:pt idx="1">
                  <c:v>2078000000</c:v>
                </c:pt>
              </c:numCache>
            </c:numRef>
          </c:val>
          <c:extLst>
            <c:ext xmlns:c16="http://schemas.microsoft.com/office/drawing/2014/chart" uri="{C3380CC4-5D6E-409C-BE32-E72D297353CC}">
              <c16:uniqueId val="{00000005-CBBD-4F62-B977-2249C6941B2F}"/>
            </c:ext>
          </c:extLst>
        </c:ser>
        <c:ser>
          <c:idx val="5"/>
          <c:order val="5"/>
          <c:tx>
            <c:strRef>
              <c:f>'Pivot Table'!$DR$9</c:f>
              <c:strCache>
                <c:ptCount val="1"/>
                <c:pt idx="0">
                  <c:v>Youtube Channel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D8CD-4EAC-90A1-89262E9893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D8CD-4EAC-90A1-89262E989392}"/>
              </c:ext>
            </c:extLst>
          </c:dPt>
          <c:cat>
            <c:strRef>
              <c:f>'Pivot Table'!$DL$10:$DL$11</c:f>
              <c:strCache>
                <c:ptCount val="2"/>
                <c:pt idx="0">
                  <c:v>Actual</c:v>
                </c:pt>
                <c:pt idx="1">
                  <c:v>Highest Amount</c:v>
                </c:pt>
              </c:strCache>
            </c:strRef>
          </c:cat>
          <c:val>
            <c:numRef>
              <c:f>'Pivot Table'!$DR$10:$DR$11</c:f>
              <c:numCache>
                <c:formatCode>[&lt;999950]0.0,"K";[&lt;999950000]0.0,,"M";0.0,,,"B"</c:formatCode>
                <c:ptCount val="2"/>
                <c:pt idx="0">
                  <c:v>806000000</c:v>
                </c:pt>
                <c:pt idx="1">
                  <c:v>3766000000</c:v>
                </c:pt>
              </c:numCache>
            </c:numRef>
          </c:val>
          <c:extLst>
            <c:ext xmlns:c16="http://schemas.microsoft.com/office/drawing/2014/chart" uri="{C3380CC4-5D6E-409C-BE32-E72D297353CC}">
              <c16:uniqueId val="{00000006-CBBD-4F62-B977-2249C6941B2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 Dashboard.xlsx]Pivot Table!Call_Month</c:name>
    <c:fmtId val="89"/>
  </c:pivotSource>
  <c:chart>
    <c:autoTitleDeleted val="1"/>
    <c:pivotFmts>
      <c:pivotFmt>
        <c:idx val="0"/>
        <c:spPr>
          <a:ln w="28575" cap="rnd">
            <a:solidFill>
              <a:schemeClr val="accent1"/>
            </a:solidFill>
            <a:round/>
          </a:ln>
          <a:effectLst/>
        </c:spPr>
        <c:marker>
          <c:symbol val="circle"/>
          <c:size val="7"/>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1">
                  <a:lumMod val="5000"/>
                  <a:lumOff val="9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Table'!$DV$9</c:f>
              <c:strCache>
                <c:ptCount val="1"/>
                <c:pt idx="0">
                  <c:v>Total</c:v>
                </c:pt>
              </c:strCache>
            </c:strRef>
          </c:tx>
          <c:spPr>
            <a:ln w="28575" cap="rnd">
              <a:solidFill>
                <a:schemeClr val="accent1"/>
              </a:solidFill>
              <a:round/>
            </a:ln>
            <a:effectLst/>
          </c:spPr>
          <c:marker>
            <c:symbol val="circle"/>
            <c:size val="7"/>
            <c:spPr>
              <a:solidFill>
                <a:srgbClr val="FF0000"/>
              </a:solidFill>
              <a:ln w="9525">
                <a:solidFill>
                  <a:schemeClr val="accent1"/>
                </a:solidFill>
              </a:ln>
              <a:effectLst/>
            </c:spPr>
          </c:marker>
          <c:cat>
            <c:strRef>
              <c:f>'Pivot Table'!$DU$10:$DU$21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Table'!$DV$10:$DV$21</c:f>
              <c:numCache>
                <c:formatCode>#,##0</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0-E36D-4ED5-9ED3-81498CFF3735}"/>
            </c:ext>
          </c:extLst>
        </c:ser>
        <c:dLbls>
          <c:showLegendKey val="0"/>
          <c:showVal val="0"/>
          <c:showCatName val="0"/>
          <c:showSerName val="0"/>
          <c:showPercent val="0"/>
          <c:showBubbleSize val="0"/>
        </c:dLbls>
        <c:marker val="1"/>
        <c:smooth val="0"/>
        <c:axId val="643243848"/>
        <c:axId val="643244176"/>
      </c:lineChart>
      <c:catAx>
        <c:axId val="643243848"/>
        <c:scaling>
          <c:orientation val="minMax"/>
        </c:scaling>
        <c:delete val="1"/>
        <c:axPos val="b"/>
        <c:numFmt formatCode="General" sourceLinked="1"/>
        <c:majorTickMark val="none"/>
        <c:minorTickMark val="none"/>
        <c:tickLblPos val="nextTo"/>
        <c:crossAx val="643244176"/>
        <c:crosses val="autoZero"/>
        <c:auto val="1"/>
        <c:lblAlgn val="ctr"/>
        <c:lblOffset val="100"/>
        <c:noMultiLvlLbl val="0"/>
      </c:catAx>
      <c:valAx>
        <c:axId val="643244176"/>
        <c:scaling>
          <c:orientation val="minMax"/>
        </c:scaling>
        <c:delete val="1"/>
        <c:axPos val="l"/>
        <c:numFmt formatCode="#,##0" sourceLinked="1"/>
        <c:majorTickMark val="none"/>
        <c:minorTickMark val="none"/>
        <c:tickLblPos val="nextTo"/>
        <c:crossAx val="643243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 Dashboard.xlsx]Pivot Table!Adv_Month</c:name>
    <c:fmtId val="93"/>
  </c:pivotSource>
  <c:chart>
    <c:autoTitleDeleted val="0"/>
    <c:pivotFmts>
      <c:pivotFmt>
        <c:idx val="0"/>
        <c:spPr>
          <a:ln w="28575"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E878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Table'!$EE$9:$EE$10</c:f>
              <c:strCache>
                <c:ptCount val="1"/>
                <c:pt idx="0">
                  <c:v>AD01-9361</c:v>
                </c:pt>
              </c:strCache>
            </c:strRef>
          </c:tx>
          <c:spPr>
            <a:ln w="28575" cap="rnd">
              <a:solidFill>
                <a:srgbClr val="0AEAE0"/>
              </a:solidFill>
              <a:round/>
            </a:ln>
            <a:effectLst/>
          </c:spPr>
          <c:marker>
            <c:symbol val="none"/>
          </c:marker>
          <c:cat>
            <c:strRef>
              <c:f>'Pivot Table'!$ED$11:$ED$22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Table'!$EE$11:$EE$22</c:f>
              <c:numCache>
                <c:formatCode>[&lt;999950]0.0,"K";[&lt;999950000]0.0,,"M";0.0,,,"B"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DAF6-4745-8DD0-348D53DA9F66}"/>
            </c:ext>
          </c:extLst>
        </c:ser>
        <c:ser>
          <c:idx val="1"/>
          <c:order val="1"/>
          <c:tx>
            <c:strRef>
              <c:f>'Pivot Table'!$EF$9:$EF$10</c:f>
              <c:strCache>
                <c:ptCount val="1"/>
                <c:pt idx="0">
                  <c:v>AD01-9362</c:v>
                </c:pt>
              </c:strCache>
            </c:strRef>
          </c:tx>
          <c:spPr>
            <a:ln w="28575" cap="rnd">
              <a:solidFill>
                <a:srgbClr val="8D7EF3"/>
              </a:solidFill>
              <a:round/>
            </a:ln>
            <a:effectLst/>
          </c:spPr>
          <c:marker>
            <c:symbol val="none"/>
          </c:marker>
          <c:cat>
            <c:strRef>
              <c:f>'Pivot Table'!$ED$11:$ED$22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Table'!$EF$11:$EF$22</c:f>
              <c:numCache>
                <c:formatCode>[&lt;999950]0.0,"K";[&lt;999950000]0.0,,"M";0.0,,,"B"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DAF6-4745-8DD0-348D53DA9F66}"/>
            </c:ext>
          </c:extLst>
        </c:ser>
        <c:ser>
          <c:idx val="2"/>
          <c:order val="2"/>
          <c:tx>
            <c:strRef>
              <c:f>'Pivot Table'!$EG$9:$EG$10</c:f>
              <c:strCache>
                <c:ptCount val="1"/>
                <c:pt idx="0">
                  <c:v>AD01-9363</c:v>
                </c:pt>
              </c:strCache>
            </c:strRef>
          </c:tx>
          <c:spPr>
            <a:ln w="28575" cap="rnd">
              <a:solidFill>
                <a:srgbClr val="E8788C"/>
              </a:solidFill>
              <a:round/>
            </a:ln>
            <a:effectLst/>
          </c:spPr>
          <c:marker>
            <c:symbol val="none"/>
          </c:marker>
          <c:cat>
            <c:strRef>
              <c:f>'Pivot Table'!$ED$11:$ED$22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Table'!$EG$11:$EG$22</c:f>
              <c:numCache>
                <c:formatCode>[&lt;999950]0.0,"K";[&lt;999950000]0.0,,"M";0.0,,,"B"</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DAF6-4745-8DD0-348D53DA9F66}"/>
            </c:ext>
          </c:extLst>
        </c:ser>
        <c:ser>
          <c:idx val="3"/>
          <c:order val="3"/>
          <c:tx>
            <c:strRef>
              <c:f>'Pivot Table'!$EH$9:$EH$10</c:f>
              <c:strCache>
                <c:ptCount val="1"/>
                <c:pt idx="0">
                  <c:v>AD01-9364</c:v>
                </c:pt>
              </c:strCache>
            </c:strRef>
          </c:tx>
          <c:spPr>
            <a:ln w="28575" cap="rnd">
              <a:solidFill>
                <a:schemeClr val="accent4">
                  <a:lumMod val="60000"/>
                  <a:lumOff val="40000"/>
                </a:schemeClr>
              </a:solidFill>
              <a:round/>
            </a:ln>
            <a:effectLst/>
          </c:spPr>
          <c:marker>
            <c:symbol val="none"/>
          </c:marker>
          <c:cat>
            <c:strRef>
              <c:f>'Pivot Table'!$ED$11:$ED$22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Table'!$EH$11:$EH$22</c:f>
              <c:numCache>
                <c:formatCode>[&lt;999950]0.0,"K";[&lt;999950000]0.0,,"M";0.0,,,"B"</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3-DAF6-4745-8DD0-348D53DA9F66}"/>
            </c:ext>
          </c:extLst>
        </c:ser>
        <c:ser>
          <c:idx val="4"/>
          <c:order val="4"/>
          <c:tx>
            <c:strRef>
              <c:f>'Pivot Table'!$EI$9:$EI$10</c:f>
              <c:strCache>
                <c:ptCount val="1"/>
                <c:pt idx="0">
                  <c:v>AD01-9365</c:v>
                </c:pt>
              </c:strCache>
            </c:strRef>
          </c:tx>
          <c:spPr>
            <a:ln w="28575" cap="rnd">
              <a:solidFill>
                <a:srgbClr val="92D050"/>
              </a:solidFill>
              <a:round/>
            </a:ln>
            <a:effectLst/>
          </c:spPr>
          <c:marker>
            <c:symbol val="none"/>
          </c:marker>
          <c:cat>
            <c:strRef>
              <c:f>'Pivot Table'!$ED$11:$ED$22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Table'!$EI$11:$EI$22</c:f>
              <c:numCache>
                <c:formatCode>[&lt;999950]0.0,"K";[&lt;999950000]0.0,,"M";0.0,,,"B"</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4-DAF6-4745-8DD0-348D53DA9F66}"/>
            </c:ext>
          </c:extLst>
        </c:ser>
        <c:dLbls>
          <c:showLegendKey val="0"/>
          <c:showVal val="0"/>
          <c:showCatName val="0"/>
          <c:showSerName val="0"/>
          <c:showPercent val="0"/>
          <c:showBubbleSize val="0"/>
        </c:dLbls>
        <c:smooth val="0"/>
        <c:axId val="744783720"/>
        <c:axId val="744784048"/>
      </c:lineChart>
      <c:catAx>
        <c:axId val="744783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44784048"/>
        <c:crosses val="autoZero"/>
        <c:auto val="1"/>
        <c:lblAlgn val="ctr"/>
        <c:lblOffset val="100"/>
        <c:noMultiLvlLbl val="0"/>
      </c:catAx>
      <c:valAx>
        <c:axId val="744784048"/>
        <c:scaling>
          <c:orientation val="minMax"/>
        </c:scaling>
        <c:delete val="0"/>
        <c:axPos val="l"/>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44783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 Dashboard.xlsx]Pivot Table!Training_Sales</c:name>
    <c:fmtId val="95"/>
  </c:pivotSource>
  <c:chart>
    <c:autoTitleDeleted val="1"/>
    <c:pivotFmts>
      <c:pivotFmt>
        <c:idx val="0"/>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Table'!$EN$9</c:f>
              <c:strCache>
                <c:ptCount val="1"/>
                <c:pt idx="0">
                  <c:v>Total</c:v>
                </c:pt>
              </c:strCache>
            </c:strRef>
          </c:tx>
          <c:spPr>
            <a:solidFill>
              <a:srgbClr val="8D7EF3"/>
            </a:solidFill>
            <a:ln>
              <a:noFill/>
            </a:ln>
            <a:effectLst/>
          </c:spPr>
          <c:invertIfNegative val="0"/>
          <c:cat>
            <c:multiLvlStrRef>
              <c:f>'Pivot Table'!$EM$10:$EM$28</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Table'!$EN$10:$EN$28</c:f>
              <c:numCache>
                <c:formatCode>[&lt;999950]0.0,"K";[&lt;999950000]0.0,,"M";0.0,,,"B"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8913-49BD-8057-99672358D3A2}"/>
            </c:ext>
          </c:extLst>
        </c:ser>
        <c:dLbls>
          <c:showLegendKey val="0"/>
          <c:showVal val="0"/>
          <c:showCatName val="0"/>
          <c:showSerName val="0"/>
          <c:showPercent val="0"/>
          <c:showBubbleSize val="0"/>
        </c:dLbls>
        <c:gapWidth val="219"/>
        <c:overlap val="-27"/>
        <c:axId val="818118280"/>
        <c:axId val="818109424"/>
      </c:barChart>
      <c:catAx>
        <c:axId val="818118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109424"/>
        <c:crosses val="autoZero"/>
        <c:auto val="1"/>
        <c:lblAlgn val="ctr"/>
        <c:lblOffset val="100"/>
        <c:noMultiLvlLbl val="0"/>
      </c:catAx>
      <c:valAx>
        <c:axId val="818109424"/>
        <c:scaling>
          <c:orientation val="minMax"/>
        </c:scaling>
        <c:delete val="1"/>
        <c:axPos val="l"/>
        <c:numFmt formatCode="[&lt;999950]0.0,&quot;K&quot;;[&lt;999950000]0.0,,&quot;M&quot;;0.0,,,&quot;B&quot;" sourceLinked="1"/>
        <c:majorTickMark val="none"/>
        <c:minorTickMark val="none"/>
        <c:tickLblPos val="nextTo"/>
        <c:crossAx val="818118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 Dashboard.xlsx]Pivot Table!PivotTable21</c:name>
    <c:fmtId val="99"/>
  </c:pivotSource>
  <c:chart>
    <c:autoTitleDeleted val="0"/>
    <c:pivotFmts>
      <c:pivotFmt>
        <c:idx val="0"/>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6600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none"/>
        </c:marker>
      </c:pivotFmt>
    </c:pivotFmts>
    <c:plotArea>
      <c:layout/>
      <c:lineChart>
        <c:grouping val="standard"/>
        <c:varyColors val="0"/>
        <c:ser>
          <c:idx val="0"/>
          <c:order val="0"/>
          <c:tx>
            <c:strRef>
              <c:f>'Pivot Table'!$EV$9:$EV$10</c:f>
              <c:strCache>
                <c:ptCount val="1"/>
                <c:pt idx="0">
                  <c:v>BE</c:v>
                </c:pt>
              </c:strCache>
            </c:strRef>
          </c:tx>
          <c:spPr>
            <a:ln w="28575" cap="rnd">
              <a:solidFill>
                <a:srgbClr val="FFC000"/>
              </a:solidFill>
              <a:round/>
            </a:ln>
            <a:effectLst/>
          </c:spPr>
          <c:marker>
            <c:symbol val="none"/>
          </c:marker>
          <c:cat>
            <c:strRef>
              <c:f>'Pivot Table'!$EU$11:$EU$26</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Table'!$EV$11:$EV$26</c:f>
              <c:numCache>
                <c:formatCode>[&lt;999950]0.0,"K";[&lt;999950000]0.0,,"M";0.0,,,"B"</c:formatCode>
                <c:ptCount val="16"/>
                <c:pt idx="0">
                  <c:v>152000000</c:v>
                </c:pt>
                <c:pt idx="1">
                  <c:v>114000000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285000000</c:v>
                </c:pt>
              </c:numCache>
            </c:numRef>
          </c:val>
          <c:smooth val="0"/>
          <c:extLst>
            <c:ext xmlns:c16="http://schemas.microsoft.com/office/drawing/2014/chart" uri="{C3380CC4-5D6E-409C-BE32-E72D297353CC}">
              <c16:uniqueId val="{00000000-F198-45D5-AD4F-DC4CF01C95DD}"/>
            </c:ext>
          </c:extLst>
        </c:ser>
        <c:ser>
          <c:idx val="1"/>
          <c:order val="1"/>
          <c:tx>
            <c:strRef>
              <c:f>'Pivot Table'!$EW$9:$EW$10</c:f>
              <c:strCache>
                <c:ptCount val="1"/>
                <c:pt idx="0">
                  <c:v>CNI</c:v>
                </c:pt>
              </c:strCache>
            </c:strRef>
          </c:tx>
          <c:spPr>
            <a:ln w="28575" cap="rnd">
              <a:solidFill>
                <a:srgbClr val="0AEAE0"/>
              </a:solidFill>
              <a:round/>
            </a:ln>
            <a:effectLst/>
          </c:spPr>
          <c:marker>
            <c:symbol val="none"/>
          </c:marker>
          <c:cat>
            <c:strRef>
              <c:f>'Pivot Table'!$EU$11:$EU$26</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Table'!$EW$11:$EW$26</c:f>
              <c:numCache>
                <c:formatCode>[&lt;999950]0.0,"K";[&lt;999950000]0.0,,"M";0.0,,,"B"</c:formatCode>
                <c:ptCount val="16"/>
                <c:pt idx="0">
                  <c:v>11000000</c:v>
                </c:pt>
                <c:pt idx="1">
                  <c:v>100000000</c:v>
                </c:pt>
                <c:pt idx="2">
                  <c:v>82000000</c:v>
                </c:pt>
                <c:pt idx="3">
                  <c:v>60000000</c:v>
                </c:pt>
                <c:pt idx="4">
                  <c:v>11000000</c:v>
                </c:pt>
                <c:pt idx="5">
                  <c:v>162000000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0"/>
          <c:extLst>
            <c:ext xmlns:c16="http://schemas.microsoft.com/office/drawing/2014/chart" uri="{C3380CC4-5D6E-409C-BE32-E72D297353CC}">
              <c16:uniqueId val="{00000001-F198-45D5-AD4F-DC4CF01C95DD}"/>
            </c:ext>
          </c:extLst>
        </c:ser>
        <c:ser>
          <c:idx val="2"/>
          <c:order val="2"/>
          <c:tx>
            <c:strRef>
              <c:f>'Pivot Table'!$EX$9:$EX$10</c:f>
              <c:strCache>
                <c:ptCount val="1"/>
                <c:pt idx="0">
                  <c:v>FC</c:v>
                </c:pt>
              </c:strCache>
            </c:strRef>
          </c:tx>
          <c:spPr>
            <a:ln w="28575" cap="rnd">
              <a:solidFill>
                <a:srgbClr val="FF0000"/>
              </a:solidFill>
              <a:round/>
            </a:ln>
            <a:effectLst/>
          </c:spPr>
          <c:marker>
            <c:symbol val="none"/>
          </c:marker>
          <c:cat>
            <c:strRef>
              <c:f>'Pivot Table'!$EU$11:$EU$26</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Table'!$EX$11:$EX$26</c:f>
              <c:numCache>
                <c:formatCode>[&lt;999950]0.0,"K";[&lt;999950000]0.0,,"M";0.0,,,"B"</c:formatCode>
                <c:ptCount val="16"/>
                <c:pt idx="4">
                  <c:v>38000000</c:v>
                </c:pt>
                <c:pt idx="5">
                  <c:v>76000000</c:v>
                </c:pt>
                <c:pt idx="7">
                  <c:v>38000000</c:v>
                </c:pt>
                <c:pt idx="10">
                  <c:v>19000000</c:v>
                </c:pt>
                <c:pt idx="12">
                  <c:v>76000000</c:v>
                </c:pt>
              </c:numCache>
            </c:numRef>
          </c:val>
          <c:smooth val="0"/>
          <c:extLst>
            <c:ext xmlns:c16="http://schemas.microsoft.com/office/drawing/2014/chart" uri="{C3380CC4-5D6E-409C-BE32-E72D297353CC}">
              <c16:uniqueId val="{00000002-F198-45D5-AD4F-DC4CF01C95DD}"/>
            </c:ext>
          </c:extLst>
        </c:ser>
        <c:ser>
          <c:idx val="3"/>
          <c:order val="3"/>
          <c:tx>
            <c:strRef>
              <c:f>'Pivot Table'!$EY$9:$EY$10</c:f>
              <c:strCache>
                <c:ptCount val="1"/>
                <c:pt idx="0">
                  <c:v>GK</c:v>
                </c:pt>
              </c:strCache>
            </c:strRef>
          </c:tx>
          <c:spPr>
            <a:ln w="28575" cap="rnd">
              <a:solidFill>
                <a:srgbClr val="6600CC"/>
              </a:solidFill>
              <a:round/>
            </a:ln>
            <a:effectLst/>
          </c:spPr>
          <c:marker>
            <c:symbol val="none"/>
          </c:marker>
          <c:cat>
            <c:strRef>
              <c:f>'Pivot Table'!$EU$11:$EU$26</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Table'!$EY$11:$EY$26</c:f>
              <c:numCache>
                <c:formatCode>[&lt;999950]0.0,"K";[&lt;999950000]0.0,,"M";0.0,,,"B"</c:formatCode>
                <c:ptCount val="16"/>
                <c:pt idx="0">
                  <c:v>216000000</c:v>
                </c:pt>
                <c:pt idx="1">
                  <c:v>436000000</c:v>
                </c:pt>
                <c:pt idx="2">
                  <c:v>803000000</c:v>
                </c:pt>
                <c:pt idx="3">
                  <c:v>525000000</c:v>
                </c:pt>
                <c:pt idx="4">
                  <c:v>245000000</c:v>
                </c:pt>
                <c:pt idx="5">
                  <c:v>707000000</c:v>
                </c:pt>
                <c:pt idx="6">
                  <c:v>804000000</c:v>
                </c:pt>
                <c:pt idx="7">
                  <c:v>707000000</c:v>
                </c:pt>
                <c:pt idx="8">
                  <c:v>212000000</c:v>
                </c:pt>
                <c:pt idx="9">
                  <c:v>140000000</c:v>
                </c:pt>
                <c:pt idx="10">
                  <c:v>922000000</c:v>
                </c:pt>
                <c:pt idx="11">
                  <c:v>944000000</c:v>
                </c:pt>
                <c:pt idx="12">
                  <c:v>1262000000</c:v>
                </c:pt>
                <c:pt idx="13">
                  <c:v>900000000</c:v>
                </c:pt>
                <c:pt idx="14">
                  <c:v>1027000000</c:v>
                </c:pt>
                <c:pt idx="15">
                  <c:v>741000000</c:v>
                </c:pt>
              </c:numCache>
            </c:numRef>
          </c:val>
          <c:smooth val="0"/>
          <c:extLst>
            <c:ext xmlns:c16="http://schemas.microsoft.com/office/drawing/2014/chart" uri="{C3380CC4-5D6E-409C-BE32-E72D297353CC}">
              <c16:uniqueId val="{0000000F-F198-45D5-AD4F-DC4CF01C95DD}"/>
            </c:ext>
          </c:extLst>
        </c:ser>
        <c:dLbls>
          <c:showLegendKey val="0"/>
          <c:showVal val="0"/>
          <c:showCatName val="0"/>
          <c:showSerName val="0"/>
          <c:showPercent val="0"/>
          <c:showBubbleSize val="0"/>
        </c:dLbls>
        <c:smooth val="0"/>
        <c:axId val="832310728"/>
        <c:axId val="832314336"/>
      </c:lineChart>
      <c:catAx>
        <c:axId val="832310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32314336"/>
        <c:crosses val="autoZero"/>
        <c:auto val="1"/>
        <c:lblAlgn val="ctr"/>
        <c:lblOffset val="100"/>
        <c:noMultiLvlLbl val="0"/>
      </c:catAx>
      <c:valAx>
        <c:axId val="832314336"/>
        <c:scaling>
          <c:orientation val="minMax"/>
        </c:scaling>
        <c:delete val="0"/>
        <c:axPos val="l"/>
        <c:majorGridlines>
          <c:spPr>
            <a:ln w="9525" cap="flat" cmpd="sng" algn="ctr">
              <a:solidFill>
                <a:schemeClr val="tx1">
                  <a:lumMod val="15000"/>
                  <a:lumOff val="8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32310728"/>
        <c:crosses val="autoZero"/>
        <c:crossBetween val="between"/>
      </c:valAx>
      <c:spPr>
        <a:noFill/>
        <a:ln>
          <a:noFill/>
        </a:ln>
        <a:effectLst/>
      </c:spPr>
    </c:plotArea>
    <c:legend>
      <c:legendPos val="b"/>
      <c:layout>
        <c:manualLayout>
          <c:xMode val="edge"/>
          <c:yMode val="edge"/>
          <c:x val="0.64382363404409482"/>
          <c:y val="0.92349082052601539"/>
          <c:w val="0.35617630674960543"/>
          <c:h val="7.65089540798550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 Dashboard.xlsx]Pivot Table!Ear_Month</c:name>
    <c:fmtId val="47"/>
  </c:pivotSource>
  <c:chart>
    <c:autoTitleDeleted val="1"/>
    <c:pivotFmts>
      <c:pivotFmt>
        <c:idx val="0"/>
        <c:spPr>
          <a:solidFill>
            <a:schemeClr val="accent1"/>
          </a:solidFill>
          <a:ln w="28575" cap="rnd">
            <a:solidFill>
              <a:srgbClr val="A6C2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788C"/>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6C2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788C"/>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788C"/>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774002502779258E-2"/>
          <c:y val="0.12021857923497267"/>
          <c:w val="0.96045199499444145"/>
          <c:h val="0.7595628415300546"/>
        </c:manualLayout>
      </c:layout>
      <c:lineChart>
        <c:grouping val="standard"/>
        <c:varyColors val="0"/>
        <c:ser>
          <c:idx val="0"/>
          <c:order val="0"/>
          <c:tx>
            <c:strRef>
              <c:f>'Pivot Table'!$T$4</c:f>
              <c:strCache>
                <c:ptCount val="1"/>
                <c:pt idx="0">
                  <c:v>Total</c:v>
                </c:pt>
              </c:strCache>
            </c:strRef>
          </c:tx>
          <c:spPr>
            <a:ln w="28575" cap="rnd">
              <a:solidFill>
                <a:srgbClr val="00B0F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788C"/>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Table'!$S$5:$S$17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Table'!$T$5:$T$17</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0-579E-4E9D-BE44-8CD1958BA27A}"/>
            </c:ext>
          </c:extLst>
        </c:ser>
        <c:dLbls>
          <c:showLegendKey val="0"/>
          <c:showVal val="0"/>
          <c:showCatName val="0"/>
          <c:showSerName val="0"/>
          <c:showPercent val="0"/>
          <c:showBubbleSize val="0"/>
        </c:dLbls>
        <c:smooth val="0"/>
        <c:axId val="623693112"/>
        <c:axId val="623697376"/>
      </c:lineChart>
      <c:catAx>
        <c:axId val="623693112"/>
        <c:scaling>
          <c:orientation val="minMax"/>
        </c:scaling>
        <c:delete val="1"/>
        <c:axPos val="b"/>
        <c:numFmt formatCode="General" sourceLinked="1"/>
        <c:majorTickMark val="none"/>
        <c:minorTickMark val="none"/>
        <c:tickLblPos val="nextTo"/>
        <c:crossAx val="623697376"/>
        <c:crosses val="autoZero"/>
        <c:auto val="1"/>
        <c:lblAlgn val="ctr"/>
        <c:lblOffset val="100"/>
        <c:noMultiLvlLbl val="0"/>
      </c:catAx>
      <c:valAx>
        <c:axId val="623697376"/>
        <c:scaling>
          <c:orientation val="minMax"/>
        </c:scaling>
        <c:delete val="1"/>
        <c:axPos val="l"/>
        <c:numFmt formatCode="[&lt;999950]0.0,&quot;K&quot;;[&lt;999950000]0.0,,&quot;M&quot;;0.0,,,&quot;B&quot;" sourceLinked="1"/>
        <c:majorTickMark val="none"/>
        <c:minorTickMark val="none"/>
        <c:tickLblPos val="nextTo"/>
        <c:crossAx val="62369311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 Dashboard.xlsx]Pivot Table!PivotTable5</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chemeClr val="bg2"/>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w="19050">
            <a:solidFill>
              <a:schemeClr val="lt1"/>
            </a:solidFill>
          </a:ln>
          <a:effectLst/>
        </c:spPr>
      </c:pivotFmt>
      <c:pivotFmt>
        <c:idx val="5"/>
        <c:spPr>
          <a:solidFill>
            <a:schemeClr val="bg2"/>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w="19050">
            <a:solidFill>
              <a:schemeClr val="lt1"/>
            </a:solidFill>
          </a:ln>
          <a:effectLst/>
        </c:spPr>
      </c:pivotFmt>
      <c:pivotFmt>
        <c:idx val="8"/>
        <c:spPr>
          <a:solidFill>
            <a:schemeClr val="bg2"/>
          </a:solidFill>
          <a:ln w="19050">
            <a:solidFill>
              <a:schemeClr val="lt1"/>
            </a:solidFill>
          </a:ln>
          <a:effectLst/>
        </c:spPr>
      </c:pivotFmt>
    </c:pivotFmts>
    <c:plotArea>
      <c:layout/>
      <c:doughnutChart>
        <c:varyColors val="1"/>
        <c:ser>
          <c:idx val="0"/>
          <c:order val="0"/>
          <c:tx>
            <c:strRef>
              <c:f>'Pivot Table'!$AD$4</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246C-4459-8D32-07F338599A36}"/>
              </c:ext>
            </c:extLst>
          </c:dPt>
          <c:dPt>
            <c:idx val="1"/>
            <c:bubble3D val="0"/>
            <c:spPr>
              <a:solidFill>
                <a:schemeClr val="bg2"/>
              </a:solidFill>
              <a:ln w="19050">
                <a:solidFill>
                  <a:schemeClr val="lt1"/>
                </a:solidFill>
              </a:ln>
              <a:effectLst/>
            </c:spPr>
            <c:extLst>
              <c:ext xmlns:c16="http://schemas.microsoft.com/office/drawing/2014/chart" uri="{C3380CC4-5D6E-409C-BE32-E72D297353CC}">
                <c16:uniqueId val="{00000003-246C-4459-8D32-07F338599A36}"/>
              </c:ext>
            </c:extLst>
          </c:dPt>
          <c:cat>
            <c:strRef>
              <c:f>'Pivot Table'!$AC$5:$AC$7</c:f>
              <c:strCache>
                <c:ptCount val="2"/>
                <c:pt idx="0">
                  <c:v>Paid</c:v>
                </c:pt>
                <c:pt idx="1">
                  <c:v>Not Paid</c:v>
                </c:pt>
              </c:strCache>
            </c:strRef>
          </c:cat>
          <c:val>
            <c:numRef>
              <c:f>'Pivot Table'!$AD$5:$AD$7</c:f>
              <c:numCache>
                <c:formatCode>#,##0</c:formatCode>
                <c:ptCount val="2"/>
                <c:pt idx="0">
                  <c:v>926</c:v>
                </c:pt>
                <c:pt idx="1">
                  <c:v>311</c:v>
                </c:pt>
              </c:numCache>
            </c:numRef>
          </c:val>
          <c:extLst>
            <c:ext xmlns:c16="http://schemas.microsoft.com/office/drawing/2014/chart" uri="{C3380CC4-5D6E-409C-BE32-E72D297353CC}">
              <c16:uniqueId val="{00000004-246C-4459-8D32-07F338599A36}"/>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 Dashboard.xlsx]Pivot Table!PivotTable5</c:name>
    <c:fmtId val="14"/>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bg2"/>
          </a:solidFill>
          <a:ln w="19050">
            <a:solidFill>
              <a:schemeClr val="lt1"/>
            </a:solidFill>
          </a:ln>
          <a:effectLst/>
        </c:spPr>
      </c:pivotFmt>
      <c:pivotFmt>
        <c:idx val="2"/>
        <c:spPr>
          <a:solidFill>
            <a:srgbClr val="E8788C"/>
          </a:solidFill>
          <a:ln w="19050">
            <a:solidFill>
              <a:schemeClr val="lt1"/>
            </a:solidFill>
          </a:ln>
          <a:effectLst/>
        </c:spPr>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bg2"/>
          </a:solidFill>
          <a:ln w="19050">
            <a:solidFill>
              <a:schemeClr val="lt1"/>
            </a:solidFill>
          </a:ln>
          <a:effectLst/>
        </c:spPr>
      </c:pivotFmt>
      <c:pivotFmt>
        <c:idx val="5"/>
        <c:spPr>
          <a:solidFill>
            <a:srgbClr val="E8788C"/>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2"/>
          </a:solidFill>
          <a:ln w="19050">
            <a:solidFill>
              <a:schemeClr val="lt1"/>
            </a:solidFill>
          </a:ln>
          <a:effectLst/>
        </c:spPr>
      </c:pivotFmt>
      <c:pivotFmt>
        <c:idx val="8"/>
        <c:spPr>
          <a:solidFill>
            <a:srgbClr val="E8788C"/>
          </a:solidFill>
          <a:ln w="19050">
            <a:solidFill>
              <a:schemeClr val="lt1"/>
            </a:solidFill>
          </a:ln>
          <a:effectLst/>
        </c:spPr>
      </c:pivotFmt>
    </c:pivotFmts>
    <c:plotArea>
      <c:layout/>
      <c:doughnutChart>
        <c:varyColors val="1"/>
        <c:ser>
          <c:idx val="0"/>
          <c:order val="0"/>
          <c:tx>
            <c:strRef>
              <c:f>'Pivot Table'!$AD$4</c:f>
              <c:strCache>
                <c:ptCount val="1"/>
                <c:pt idx="0">
                  <c:v>Total</c:v>
                </c:pt>
              </c:strCache>
            </c:strRef>
          </c:tx>
          <c:dPt>
            <c:idx val="0"/>
            <c:bubble3D val="0"/>
            <c:spPr>
              <a:solidFill>
                <a:schemeClr val="bg2"/>
              </a:solidFill>
              <a:ln w="19050">
                <a:solidFill>
                  <a:schemeClr val="lt1"/>
                </a:solidFill>
              </a:ln>
              <a:effectLst/>
            </c:spPr>
            <c:extLst>
              <c:ext xmlns:c16="http://schemas.microsoft.com/office/drawing/2014/chart" uri="{C3380CC4-5D6E-409C-BE32-E72D297353CC}">
                <c16:uniqueId val="{00000001-997F-4D39-8A21-79B6070C3E48}"/>
              </c:ext>
            </c:extLst>
          </c:dPt>
          <c:dPt>
            <c:idx val="1"/>
            <c:bubble3D val="0"/>
            <c:spPr>
              <a:solidFill>
                <a:srgbClr val="E8788C"/>
              </a:solidFill>
              <a:ln w="19050">
                <a:solidFill>
                  <a:schemeClr val="lt1"/>
                </a:solidFill>
              </a:ln>
              <a:effectLst/>
            </c:spPr>
            <c:extLst>
              <c:ext xmlns:c16="http://schemas.microsoft.com/office/drawing/2014/chart" uri="{C3380CC4-5D6E-409C-BE32-E72D297353CC}">
                <c16:uniqueId val="{00000003-997F-4D39-8A21-79B6070C3E48}"/>
              </c:ext>
            </c:extLst>
          </c:dPt>
          <c:cat>
            <c:strRef>
              <c:f>'Pivot Table'!$AC$5:$AC$7</c:f>
              <c:strCache>
                <c:ptCount val="2"/>
                <c:pt idx="0">
                  <c:v>Paid</c:v>
                </c:pt>
                <c:pt idx="1">
                  <c:v>Not Paid</c:v>
                </c:pt>
              </c:strCache>
            </c:strRef>
          </c:cat>
          <c:val>
            <c:numRef>
              <c:f>'Pivot Table'!$AD$5:$AD$7</c:f>
              <c:numCache>
                <c:formatCode>#,##0</c:formatCode>
                <c:ptCount val="2"/>
                <c:pt idx="0">
                  <c:v>926</c:v>
                </c:pt>
                <c:pt idx="1">
                  <c:v>311</c:v>
                </c:pt>
              </c:numCache>
            </c:numRef>
          </c:val>
          <c:extLst>
            <c:ext xmlns:c16="http://schemas.microsoft.com/office/drawing/2014/chart" uri="{C3380CC4-5D6E-409C-BE32-E72D297353CC}">
              <c16:uniqueId val="{00000004-997F-4D39-8A21-79B6070C3E48}"/>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 Dashboard.xlsx]Pivot Table!PivotTable5</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chemeClr val="bg2"/>
          </a:solidFill>
          <a:ln w="19050">
            <a:solidFill>
              <a:schemeClr val="lt1"/>
            </a:solidFill>
          </a:ln>
          <a:effectLst/>
        </c:spPr>
      </c:pivotFmt>
    </c:pivotFmts>
    <c:plotArea>
      <c:layout/>
      <c:doughnutChart>
        <c:varyColors val="1"/>
        <c:ser>
          <c:idx val="0"/>
          <c:order val="0"/>
          <c:tx>
            <c:strRef>
              <c:f>'Pivot Table'!$AD$4</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2-8CDA-4A7C-8AC8-83EB7CD4F084}"/>
              </c:ext>
            </c:extLst>
          </c:dPt>
          <c:dPt>
            <c:idx val="1"/>
            <c:bubble3D val="0"/>
            <c:spPr>
              <a:solidFill>
                <a:schemeClr val="bg2"/>
              </a:solidFill>
              <a:ln w="19050">
                <a:solidFill>
                  <a:schemeClr val="lt1"/>
                </a:solidFill>
              </a:ln>
              <a:effectLst/>
            </c:spPr>
            <c:extLst>
              <c:ext xmlns:c16="http://schemas.microsoft.com/office/drawing/2014/chart" uri="{C3380CC4-5D6E-409C-BE32-E72D297353CC}">
                <c16:uniqueId val="{00000003-8CDA-4A7C-8AC8-83EB7CD4F084}"/>
              </c:ext>
            </c:extLst>
          </c:dPt>
          <c:cat>
            <c:strRef>
              <c:f>'Pivot Table'!$AC$5:$AC$7</c:f>
              <c:strCache>
                <c:ptCount val="2"/>
                <c:pt idx="0">
                  <c:v>Paid</c:v>
                </c:pt>
                <c:pt idx="1">
                  <c:v>Not Paid</c:v>
                </c:pt>
              </c:strCache>
            </c:strRef>
          </c:cat>
          <c:val>
            <c:numRef>
              <c:f>'Pivot Table'!$AD$5:$AD$7</c:f>
              <c:numCache>
                <c:formatCode>#,##0</c:formatCode>
                <c:ptCount val="2"/>
                <c:pt idx="0">
                  <c:v>926</c:v>
                </c:pt>
                <c:pt idx="1">
                  <c:v>311</c:v>
                </c:pt>
              </c:numCache>
            </c:numRef>
          </c:val>
          <c:extLst>
            <c:ext xmlns:c16="http://schemas.microsoft.com/office/drawing/2014/chart" uri="{C3380CC4-5D6E-409C-BE32-E72D297353CC}">
              <c16:uniqueId val="{00000000-8CDA-4A7C-8AC8-83EB7CD4F084}"/>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 Dashboard.xlsx]Pivot Table!Enr_Month</c:name>
    <c:fmtId val="5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326931672045007E-2"/>
          <c:y val="0.12839507080569976"/>
          <c:w val="0.94367306832795494"/>
          <c:h val="0.87160492919430022"/>
        </c:manualLayout>
      </c:layout>
      <c:lineChart>
        <c:grouping val="standard"/>
        <c:varyColors val="0"/>
        <c:ser>
          <c:idx val="0"/>
          <c:order val="0"/>
          <c:tx>
            <c:strRef>
              <c:f>'Pivot Table'!$AN$4</c:f>
              <c:strCache>
                <c:ptCount val="1"/>
                <c:pt idx="0">
                  <c:v>Total</c:v>
                </c:pt>
              </c:strCache>
            </c:strRef>
          </c:tx>
          <c:spPr>
            <a:ln w="28575" cap="rnd">
              <a:solidFill>
                <a:schemeClr val="accent1"/>
              </a:solidFill>
              <a:round/>
            </a:ln>
            <a:effectLst/>
          </c:spPr>
          <c:marker>
            <c:symbol val="none"/>
          </c:marker>
          <c:cat>
            <c:strRef>
              <c:f>'Pivot Table'!$AM$5:$AM$17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Table'!$AN$5:$AN$17</c:f>
              <c:numCache>
                <c:formatCode>#,##0</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0"/>
          <c:extLst>
            <c:ext xmlns:c16="http://schemas.microsoft.com/office/drawing/2014/chart" uri="{C3380CC4-5D6E-409C-BE32-E72D297353CC}">
              <c16:uniqueId val="{00000000-C1B4-446C-B7FA-C473453679F4}"/>
            </c:ext>
          </c:extLst>
        </c:ser>
        <c:dLbls>
          <c:showLegendKey val="0"/>
          <c:showVal val="0"/>
          <c:showCatName val="0"/>
          <c:showSerName val="0"/>
          <c:showPercent val="0"/>
          <c:showBubbleSize val="0"/>
        </c:dLbls>
        <c:smooth val="0"/>
        <c:axId val="650524880"/>
        <c:axId val="650521272"/>
      </c:lineChart>
      <c:catAx>
        <c:axId val="650524880"/>
        <c:scaling>
          <c:orientation val="minMax"/>
        </c:scaling>
        <c:delete val="1"/>
        <c:axPos val="b"/>
        <c:numFmt formatCode="General" sourceLinked="1"/>
        <c:majorTickMark val="none"/>
        <c:minorTickMark val="none"/>
        <c:tickLblPos val="nextTo"/>
        <c:crossAx val="650521272"/>
        <c:crosses val="autoZero"/>
        <c:auto val="1"/>
        <c:lblAlgn val="ctr"/>
        <c:lblOffset val="100"/>
        <c:noMultiLvlLbl val="0"/>
      </c:catAx>
      <c:valAx>
        <c:axId val="650521272"/>
        <c:scaling>
          <c:orientation val="minMax"/>
        </c:scaling>
        <c:delete val="1"/>
        <c:axPos val="l"/>
        <c:numFmt formatCode="#,##0" sourceLinked="1"/>
        <c:majorTickMark val="none"/>
        <c:minorTickMark val="none"/>
        <c:tickLblPos val="nextTo"/>
        <c:crossAx val="65052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 Dashboard.xlsx]Pivot Table!PivotTable9</c:name>
    <c:fmtId val="61"/>
  </c:pivotSource>
  <c:chart>
    <c:autoTitleDeleted val="1"/>
    <c:pivotFmts>
      <c:pivotFmt>
        <c:idx val="0"/>
        <c:spPr>
          <a:solidFill>
            <a:srgbClr val="0AEAE0">
              <a:alpha val="14000"/>
            </a:srgbClr>
          </a:solidFill>
          <a:ln w="31750">
            <a:solidFill>
              <a:srgbClr val="8D7EF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alpha val="14000"/>
            </a:srgbClr>
          </a:solidFill>
          <a:ln w="31750">
            <a:solidFill>
              <a:srgbClr val="8D7EF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AEAE0">
              <a:alpha val="14000"/>
            </a:srgbClr>
          </a:solidFill>
          <a:ln w="31750">
            <a:solidFill>
              <a:srgbClr val="8D7EF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Table'!$AV$4</c:f>
              <c:strCache>
                <c:ptCount val="1"/>
                <c:pt idx="0">
                  <c:v>Total</c:v>
                </c:pt>
              </c:strCache>
            </c:strRef>
          </c:tx>
          <c:spPr>
            <a:solidFill>
              <a:srgbClr val="0AEAE0">
                <a:alpha val="14000"/>
              </a:srgbClr>
            </a:solidFill>
            <a:ln w="31750">
              <a:solidFill>
                <a:srgbClr val="8D7EF3"/>
              </a:solidFill>
            </a:ln>
            <a:effectLst/>
          </c:spPr>
          <c:cat>
            <c:strRef>
              <c:f>'Pivot Table'!$AU$5:$AU$13</c:f>
              <c:strCache>
                <c:ptCount val="8"/>
                <c:pt idx="0">
                  <c:v>A1</c:v>
                </c:pt>
                <c:pt idx="1">
                  <c:v>A2</c:v>
                </c:pt>
                <c:pt idx="2">
                  <c:v>A4</c:v>
                </c:pt>
                <c:pt idx="3">
                  <c:v>A7</c:v>
                </c:pt>
                <c:pt idx="4">
                  <c:v>B12</c:v>
                </c:pt>
                <c:pt idx="5">
                  <c:v>B13</c:v>
                </c:pt>
                <c:pt idx="6">
                  <c:v>B18</c:v>
                </c:pt>
                <c:pt idx="7">
                  <c:v>C8</c:v>
                </c:pt>
              </c:strCache>
            </c:strRef>
          </c:cat>
          <c:val>
            <c:numRef>
              <c:f>'Pivot Table'!$AV$5:$AV$13</c:f>
              <c:numCache>
                <c:formatCode>#,##0</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B777-407C-B81F-F3438A06E181}"/>
            </c:ext>
          </c:extLst>
        </c:ser>
        <c:dLbls>
          <c:showLegendKey val="0"/>
          <c:showVal val="0"/>
          <c:showCatName val="0"/>
          <c:showSerName val="0"/>
          <c:showPercent val="0"/>
          <c:showBubbleSize val="0"/>
        </c:dLbls>
        <c:axId val="665128320"/>
        <c:axId val="665125368"/>
      </c:radarChart>
      <c:catAx>
        <c:axId val="66512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65125368"/>
        <c:crosses val="autoZero"/>
        <c:auto val="1"/>
        <c:lblAlgn val="ctr"/>
        <c:lblOffset val="100"/>
        <c:noMultiLvlLbl val="0"/>
      </c:catAx>
      <c:valAx>
        <c:axId val="66512536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66512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 Dashboard.xlsx]Pivot Table!PivotTable10</c:name>
    <c:fmtId val="6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EAE0"/>
          </a:solidFill>
          <a:ln w="19050">
            <a:solidFill>
              <a:schemeClr val="lt1"/>
            </a:solidFill>
          </a:ln>
          <a:effectLst/>
        </c:spPr>
      </c:pivotFmt>
      <c:pivotFmt>
        <c:idx val="2"/>
        <c:spPr>
          <a:solidFill>
            <a:srgbClr val="E8788C"/>
          </a:solidFill>
          <a:ln w="19050">
            <a:solidFill>
              <a:schemeClr val="lt1"/>
            </a:solidFill>
          </a:ln>
          <a:effectLst/>
        </c:spPr>
      </c:pivotFmt>
      <c:pivotFmt>
        <c:idx val="3"/>
        <c:spPr>
          <a:solidFill>
            <a:srgbClr val="8D7EF3"/>
          </a:solidFill>
          <a:ln w="19050">
            <a:solidFill>
              <a:schemeClr val="lt1"/>
            </a:solidFill>
          </a:ln>
          <a:effectLst/>
        </c:spPr>
      </c:pivotFmt>
      <c:pivotFmt>
        <c:idx val="4"/>
        <c:spPr>
          <a:solidFill>
            <a:srgbClr val="FFC00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8788C"/>
          </a:solidFill>
          <a:ln w="19050">
            <a:solidFill>
              <a:schemeClr val="lt1"/>
            </a:solidFill>
          </a:ln>
          <a:effectLst/>
        </c:spPr>
      </c:pivotFmt>
      <c:pivotFmt>
        <c:idx val="7"/>
        <c:spPr>
          <a:solidFill>
            <a:srgbClr val="8D7EF3"/>
          </a:solidFill>
          <a:ln w="19050">
            <a:solidFill>
              <a:schemeClr val="lt1"/>
            </a:solidFill>
          </a:ln>
          <a:effectLst/>
        </c:spPr>
      </c:pivotFmt>
      <c:pivotFmt>
        <c:idx val="8"/>
        <c:spPr>
          <a:solidFill>
            <a:srgbClr val="FFC000"/>
          </a:solidFill>
          <a:ln w="19050">
            <a:solidFill>
              <a:schemeClr val="lt1"/>
            </a:solidFill>
          </a:ln>
          <a:effectLst/>
        </c:spPr>
      </c:pivotFmt>
      <c:pivotFmt>
        <c:idx val="9"/>
        <c:spPr>
          <a:solidFill>
            <a:srgbClr val="0AEAE0"/>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E8788C"/>
          </a:solidFill>
          <a:ln w="19050">
            <a:solidFill>
              <a:schemeClr val="lt1"/>
            </a:solidFill>
          </a:ln>
          <a:effectLst/>
        </c:spPr>
      </c:pivotFmt>
      <c:pivotFmt>
        <c:idx val="12"/>
        <c:spPr>
          <a:solidFill>
            <a:srgbClr val="8D7EF3"/>
          </a:solidFill>
          <a:ln w="19050">
            <a:solidFill>
              <a:schemeClr val="lt1"/>
            </a:solidFill>
          </a:ln>
          <a:effectLst/>
        </c:spPr>
      </c:pivotFmt>
      <c:pivotFmt>
        <c:idx val="13"/>
        <c:spPr>
          <a:solidFill>
            <a:srgbClr val="FFC000"/>
          </a:solidFill>
          <a:ln w="19050">
            <a:solidFill>
              <a:schemeClr val="lt1"/>
            </a:solidFill>
          </a:ln>
          <a:effectLst/>
        </c:spPr>
      </c:pivotFmt>
      <c:pivotFmt>
        <c:idx val="14"/>
        <c:spPr>
          <a:solidFill>
            <a:srgbClr val="0AEAE0"/>
          </a:solidFill>
          <a:ln w="19050">
            <a:solidFill>
              <a:schemeClr val="lt1"/>
            </a:solidFill>
          </a:ln>
          <a:effectLst/>
        </c:spPr>
      </c:pivotFmt>
    </c:pivotFmts>
    <c:plotArea>
      <c:layout/>
      <c:pieChart>
        <c:varyColors val="1"/>
        <c:ser>
          <c:idx val="0"/>
          <c:order val="0"/>
          <c:tx>
            <c:strRef>
              <c:f>'Pivot Table'!$BD$7</c:f>
              <c:strCache>
                <c:ptCount val="1"/>
                <c:pt idx="0">
                  <c:v>Total</c:v>
                </c:pt>
              </c:strCache>
            </c:strRef>
          </c:tx>
          <c:dPt>
            <c:idx val="0"/>
            <c:bubble3D val="0"/>
            <c:spPr>
              <a:solidFill>
                <a:srgbClr val="E8788C"/>
              </a:solidFill>
              <a:ln w="19050">
                <a:solidFill>
                  <a:schemeClr val="lt1"/>
                </a:solidFill>
              </a:ln>
              <a:effectLst/>
            </c:spPr>
            <c:extLst>
              <c:ext xmlns:c16="http://schemas.microsoft.com/office/drawing/2014/chart" uri="{C3380CC4-5D6E-409C-BE32-E72D297353CC}">
                <c16:uniqueId val="{00000001-0FE8-4203-BDC2-6C61715408EE}"/>
              </c:ext>
            </c:extLst>
          </c:dPt>
          <c:dPt>
            <c:idx val="1"/>
            <c:bubble3D val="0"/>
            <c:spPr>
              <a:solidFill>
                <a:srgbClr val="8D7EF3"/>
              </a:solidFill>
              <a:ln w="19050">
                <a:solidFill>
                  <a:schemeClr val="lt1"/>
                </a:solidFill>
              </a:ln>
              <a:effectLst/>
            </c:spPr>
            <c:extLst>
              <c:ext xmlns:c16="http://schemas.microsoft.com/office/drawing/2014/chart" uri="{C3380CC4-5D6E-409C-BE32-E72D297353CC}">
                <c16:uniqueId val="{00000003-0FE8-4203-BDC2-6C61715408EE}"/>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0FE8-4203-BDC2-6C61715408EE}"/>
              </c:ext>
            </c:extLst>
          </c:dPt>
          <c:dPt>
            <c:idx val="3"/>
            <c:bubble3D val="0"/>
            <c:spPr>
              <a:solidFill>
                <a:srgbClr val="0AEAE0"/>
              </a:solidFill>
              <a:ln w="19050">
                <a:solidFill>
                  <a:schemeClr val="lt1"/>
                </a:solidFill>
              </a:ln>
              <a:effectLst/>
            </c:spPr>
            <c:extLst>
              <c:ext xmlns:c16="http://schemas.microsoft.com/office/drawing/2014/chart" uri="{C3380CC4-5D6E-409C-BE32-E72D297353CC}">
                <c16:uniqueId val="{00000007-0FE8-4203-BDC2-6C61715408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Table'!$BC$8:$BC$12</c:f>
              <c:strCache>
                <c:ptCount val="4"/>
                <c:pt idx="0">
                  <c:v>BE</c:v>
                </c:pt>
                <c:pt idx="1">
                  <c:v>CNI</c:v>
                </c:pt>
                <c:pt idx="2">
                  <c:v>FC</c:v>
                </c:pt>
                <c:pt idx="3">
                  <c:v>GK</c:v>
                </c:pt>
              </c:strCache>
            </c:strRef>
          </c:cat>
          <c:val>
            <c:numRef>
              <c:f>'Pivot Table'!$BD$8:$BD$12</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8-0FE8-4203-BDC2-6C61715408E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 Dashboard.xlsx]Pivot Table!PivotTable11</c:name>
    <c:fmtId val="6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Table'!$BJ$9</c:f>
              <c:strCache>
                <c:ptCount val="1"/>
                <c:pt idx="0">
                  <c:v>Total</c:v>
                </c:pt>
              </c:strCache>
            </c:strRef>
          </c:tx>
          <c:spPr>
            <a:solidFill>
              <a:srgbClr val="8D7EF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Table'!$BI$10:$BI$19</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Table'!$BJ$10:$BJ$19</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ED4E-42AA-8ACD-25CD88AEEE0C}"/>
            </c:ext>
          </c:extLst>
        </c:ser>
        <c:dLbls>
          <c:showLegendKey val="0"/>
          <c:showVal val="0"/>
          <c:showCatName val="0"/>
          <c:showSerName val="0"/>
          <c:showPercent val="0"/>
          <c:showBubbleSize val="0"/>
        </c:dLbls>
        <c:gapWidth val="150"/>
        <c:axId val="735423880"/>
        <c:axId val="735430440"/>
      </c:barChart>
      <c:catAx>
        <c:axId val="735423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35430440"/>
        <c:crosses val="autoZero"/>
        <c:auto val="1"/>
        <c:lblAlgn val="ctr"/>
        <c:lblOffset val="100"/>
        <c:noMultiLvlLbl val="0"/>
      </c:catAx>
      <c:valAx>
        <c:axId val="735430440"/>
        <c:scaling>
          <c:orientation val="minMax"/>
        </c:scaling>
        <c:delete val="1"/>
        <c:axPos val="b"/>
        <c:numFmt formatCode="[&lt;999950]0.0,&quot;K&quot;;[&lt;999950000]0.0,,&quot;M&quot;;0.0,,,&quot;B&quot;" sourceLinked="1"/>
        <c:majorTickMark val="none"/>
        <c:minorTickMark val="none"/>
        <c:tickLblPos val="nextTo"/>
        <c:crossAx val="735423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 Dashboard.xlsx]Pivot Table!PivotTable12</c:name>
    <c:fmtId val="7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7"/>
          <c:spPr>
            <a:noFill/>
            <a:ln>
              <a:solidFill>
                <a:schemeClr val="accent1"/>
              </a:solidFill>
            </a:ln>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7"/>
          <c:spPr>
            <a:noFill/>
            <a:ln w="9525">
              <a:solidFill>
                <a:schemeClr val="accent1"/>
              </a:solidFill>
            </a:ln>
            <a:effectLst/>
          </c:spPr>
        </c:marker>
      </c:pivotFmt>
      <c:pivotFmt>
        <c:idx val="4"/>
        <c:spPr>
          <a:ln w="28575" cap="rnd">
            <a:solidFill>
              <a:schemeClr val="accent1"/>
            </a:solidFill>
            <a:round/>
          </a:ln>
          <a:effectLst/>
        </c:spPr>
        <c:marker>
          <c:symbol val="circle"/>
          <c:size val="7"/>
          <c:spPr>
            <a:noFill/>
            <a:ln w="9525">
              <a:solidFill>
                <a:schemeClr val="accent1"/>
              </a:solidFill>
            </a:ln>
            <a:effectLst/>
          </c:spPr>
        </c:marker>
      </c:pivotFmt>
      <c:pivotFmt>
        <c:idx val="5"/>
        <c:spPr>
          <a:ln w="28575" cap="rnd">
            <a:solidFill>
              <a:schemeClr val="accent1"/>
            </a:solidFill>
            <a:round/>
          </a:ln>
          <a:effectLst/>
        </c:spPr>
        <c:marker>
          <c:symbol val="circle"/>
          <c:size val="7"/>
          <c:spPr>
            <a:noFill/>
            <a:ln w="9525">
              <a:solidFill>
                <a:schemeClr val="accent1"/>
              </a:solidFill>
            </a:ln>
            <a:effectLst/>
          </c:spPr>
        </c:marker>
      </c:pivotFmt>
      <c:pivotFmt>
        <c:idx val="6"/>
        <c:spPr>
          <a:ln w="28575" cap="rnd">
            <a:solidFill>
              <a:schemeClr val="accent1"/>
            </a:solidFill>
            <a:round/>
          </a:ln>
          <a:effectLst/>
        </c:spPr>
        <c:marker>
          <c:symbol val="circle"/>
          <c:size val="7"/>
          <c:spPr>
            <a:noFill/>
            <a:ln w="9525">
              <a:solidFill>
                <a:schemeClr val="accent1"/>
              </a:solidFill>
            </a:ln>
            <a:effectLst/>
          </c:spPr>
        </c:marker>
      </c:pivotFmt>
      <c:pivotFmt>
        <c:idx val="7"/>
        <c:spPr>
          <a:ln w="28575" cap="rnd">
            <a:solidFill>
              <a:schemeClr val="accent1"/>
            </a:solidFill>
            <a:round/>
          </a:ln>
          <a:effectLst/>
        </c:spPr>
        <c:marker>
          <c:symbol val="circle"/>
          <c:size val="7"/>
          <c:spPr>
            <a:noFill/>
            <a:ln w="9525">
              <a:solidFill>
                <a:schemeClr val="accent1"/>
              </a:solidFill>
            </a:ln>
            <a:effectLst/>
          </c:spPr>
        </c:marker>
      </c:pivotFmt>
      <c:pivotFmt>
        <c:idx val="8"/>
        <c:spPr>
          <a:ln w="28575" cap="rnd">
            <a:solidFill>
              <a:schemeClr val="accent1"/>
            </a:solidFill>
            <a:round/>
          </a:ln>
          <a:effectLst/>
        </c:spPr>
        <c:marker>
          <c:symbol val="circle"/>
          <c:size val="7"/>
          <c:spPr>
            <a:noFill/>
            <a:ln w="9525">
              <a:solidFill>
                <a:schemeClr val="accent1"/>
              </a:solidFill>
            </a:ln>
            <a:effectLst/>
          </c:spPr>
        </c:marker>
      </c:pivotFmt>
      <c:pivotFmt>
        <c:idx val="9"/>
        <c:spPr>
          <a:ln w="28575" cap="rnd">
            <a:solidFill>
              <a:schemeClr val="accent1"/>
            </a:solidFill>
            <a:round/>
          </a:ln>
          <a:effectLst/>
        </c:spPr>
        <c:marker>
          <c:symbol val="circle"/>
          <c:size val="7"/>
          <c:spPr>
            <a:noFill/>
            <a:ln w="9525">
              <a:solidFill>
                <a:schemeClr val="accent1"/>
              </a:solidFill>
            </a:ln>
            <a:effectLst/>
          </c:spPr>
        </c:marker>
      </c:pivotFmt>
      <c:pivotFmt>
        <c:idx val="10"/>
        <c:spPr>
          <a:ln w="28575" cap="rnd">
            <a:solidFill>
              <a:schemeClr val="accent1"/>
            </a:solidFill>
            <a:round/>
          </a:ln>
          <a:effectLst/>
        </c:spPr>
        <c:marker>
          <c:symbol val="circle"/>
          <c:size val="7"/>
          <c:spPr>
            <a:noFill/>
            <a:ln w="9525">
              <a:solidFill>
                <a:schemeClr val="accent1"/>
              </a:solidFill>
            </a:ln>
            <a:effectLst/>
          </c:spPr>
        </c:marker>
      </c:pivotFmt>
      <c:pivotFmt>
        <c:idx val="11"/>
        <c:spPr>
          <a:ln w="28575" cap="rnd">
            <a:solidFill>
              <a:schemeClr val="accent1"/>
            </a:solidFill>
            <a:round/>
          </a:ln>
          <a:effectLst/>
        </c:spPr>
        <c:marker>
          <c:symbol val="circle"/>
          <c:size val="7"/>
          <c:spPr>
            <a:noFill/>
            <a:ln w="9525">
              <a:solidFill>
                <a:schemeClr val="accent1"/>
              </a:solidFill>
            </a:ln>
            <a:effectLst/>
          </c:spPr>
        </c:marker>
      </c:pivotFmt>
    </c:pivotFmts>
    <c:plotArea>
      <c:layout/>
      <c:lineChart>
        <c:grouping val="standard"/>
        <c:varyColors val="1"/>
        <c:ser>
          <c:idx val="0"/>
          <c:order val="0"/>
          <c:tx>
            <c:strRef>
              <c:f>'Pivot Table'!$BQ$9</c:f>
              <c:strCache>
                <c:ptCount val="1"/>
                <c:pt idx="0">
                  <c:v>Total</c:v>
                </c:pt>
              </c:strCache>
            </c:strRef>
          </c:tx>
          <c:marker>
            <c:symbol val="circle"/>
            <c:size val="7"/>
            <c:spPr>
              <a:noFill/>
              <a:ln>
                <a:solidFill>
                  <a:schemeClr val="accent1"/>
                </a:solidFill>
              </a:ln>
            </c:spPr>
          </c:marker>
          <c:dPt>
            <c:idx val="0"/>
            <c:marker>
              <c:symbol val="circle"/>
              <c:size val="7"/>
              <c:spPr>
                <a:no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9E45-45DE-A40E-72380DD4BE21}"/>
              </c:ext>
            </c:extLst>
          </c:dPt>
          <c:dPt>
            <c:idx val="1"/>
            <c:marker>
              <c:symbol val="circle"/>
              <c:size val="7"/>
              <c:spPr>
                <a:noFill/>
                <a:ln w="9525">
                  <a:solidFill>
                    <a:schemeClr val="accent1"/>
                  </a:solidFill>
                </a:ln>
                <a:effectLst/>
              </c:spPr>
            </c:marker>
            <c:bubble3D val="0"/>
            <c:spPr>
              <a:ln w="28575" cap="rnd">
                <a:solidFill>
                  <a:schemeClr val="accent2"/>
                </a:solidFill>
                <a:round/>
              </a:ln>
              <a:effectLst/>
            </c:spPr>
            <c:extLst>
              <c:ext xmlns:c16="http://schemas.microsoft.com/office/drawing/2014/chart" uri="{C3380CC4-5D6E-409C-BE32-E72D297353CC}">
                <c16:uniqueId val="{00000003-9E45-45DE-A40E-72380DD4BE21}"/>
              </c:ext>
            </c:extLst>
          </c:dPt>
          <c:dPt>
            <c:idx val="2"/>
            <c:marker>
              <c:symbol val="circle"/>
              <c:size val="7"/>
              <c:spPr>
                <a:noFill/>
                <a:ln w="9525">
                  <a:solidFill>
                    <a:schemeClr val="accent1"/>
                  </a:solidFill>
                </a:ln>
                <a:effectLst/>
              </c:spPr>
            </c:marker>
            <c:bubble3D val="0"/>
            <c:spPr>
              <a:ln w="28575" cap="rnd">
                <a:solidFill>
                  <a:schemeClr val="accent3"/>
                </a:solidFill>
                <a:round/>
              </a:ln>
              <a:effectLst/>
            </c:spPr>
            <c:extLst>
              <c:ext xmlns:c16="http://schemas.microsoft.com/office/drawing/2014/chart" uri="{C3380CC4-5D6E-409C-BE32-E72D297353CC}">
                <c16:uniqueId val="{00000005-9E45-45DE-A40E-72380DD4BE21}"/>
              </c:ext>
            </c:extLst>
          </c:dPt>
          <c:dPt>
            <c:idx val="3"/>
            <c:marker>
              <c:symbol val="circle"/>
              <c:size val="7"/>
              <c:spPr>
                <a:noFill/>
                <a:ln w="9525">
                  <a:solidFill>
                    <a:schemeClr val="accent1"/>
                  </a:solidFill>
                </a:ln>
                <a:effectLst/>
              </c:spPr>
            </c:marker>
            <c:bubble3D val="0"/>
            <c:spPr>
              <a:ln w="28575" cap="rnd">
                <a:solidFill>
                  <a:schemeClr val="accent4"/>
                </a:solidFill>
                <a:round/>
              </a:ln>
              <a:effectLst/>
            </c:spPr>
            <c:extLst>
              <c:ext xmlns:c16="http://schemas.microsoft.com/office/drawing/2014/chart" uri="{C3380CC4-5D6E-409C-BE32-E72D297353CC}">
                <c16:uniqueId val="{00000007-9E45-45DE-A40E-72380DD4BE21}"/>
              </c:ext>
            </c:extLst>
          </c:dPt>
          <c:dPt>
            <c:idx val="4"/>
            <c:marker>
              <c:symbol val="circle"/>
              <c:size val="7"/>
              <c:spPr>
                <a:noFill/>
                <a:ln w="9525">
                  <a:solidFill>
                    <a:schemeClr val="accent1"/>
                  </a:solidFill>
                </a:ln>
                <a:effectLst/>
              </c:spPr>
            </c:marker>
            <c:bubble3D val="0"/>
            <c:spPr>
              <a:ln w="28575" cap="rnd">
                <a:solidFill>
                  <a:schemeClr val="accent5"/>
                </a:solidFill>
                <a:round/>
              </a:ln>
              <a:effectLst/>
            </c:spPr>
            <c:extLst>
              <c:ext xmlns:c16="http://schemas.microsoft.com/office/drawing/2014/chart" uri="{C3380CC4-5D6E-409C-BE32-E72D297353CC}">
                <c16:uniqueId val="{00000009-9E45-45DE-A40E-72380DD4BE21}"/>
              </c:ext>
            </c:extLst>
          </c:dPt>
          <c:dPt>
            <c:idx val="5"/>
            <c:marker>
              <c:symbol val="circle"/>
              <c:size val="7"/>
              <c:spPr>
                <a:noFill/>
                <a:ln w="9525">
                  <a:solidFill>
                    <a:schemeClr val="accent1"/>
                  </a:solidFill>
                </a:ln>
                <a:effectLst/>
              </c:spPr>
            </c:marker>
            <c:bubble3D val="0"/>
            <c:spPr>
              <a:ln w="28575" cap="rnd">
                <a:solidFill>
                  <a:schemeClr val="accent6"/>
                </a:solidFill>
                <a:round/>
              </a:ln>
              <a:effectLst/>
            </c:spPr>
            <c:extLst>
              <c:ext xmlns:c16="http://schemas.microsoft.com/office/drawing/2014/chart" uri="{C3380CC4-5D6E-409C-BE32-E72D297353CC}">
                <c16:uniqueId val="{0000000B-9E45-45DE-A40E-72380DD4BE21}"/>
              </c:ext>
            </c:extLst>
          </c:dPt>
          <c:dPt>
            <c:idx val="6"/>
            <c:marker>
              <c:symbol val="circle"/>
              <c:size val="7"/>
              <c:spPr>
                <a:noFill/>
                <a:ln w="9525">
                  <a:solidFill>
                    <a:schemeClr val="accent1"/>
                  </a:solidFill>
                </a:ln>
                <a:effectLst/>
              </c:spPr>
            </c:marker>
            <c:bubble3D val="0"/>
            <c:spPr>
              <a:ln w="28575" cap="rnd">
                <a:solidFill>
                  <a:schemeClr val="accent1">
                    <a:lumMod val="60000"/>
                  </a:schemeClr>
                </a:solidFill>
                <a:round/>
              </a:ln>
              <a:effectLst/>
            </c:spPr>
            <c:extLst>
              <c:ext xmlns:c16="http://schemas.microsoft.com/office/drawing/2014/chart" uri="{C3380CC4-5D6E-409C-BE32-E72D297353CC}">
                <c16:uniqueId val="{0000000D-9E45-45DE-A40E-72380DD4BE21}"/>
              </c:ext>
            </c:extLst>
          </c:dPt>
          <c:dPt>
            <c:idx val="7"/>
            <c:marker>
              <c:symbol val="circle"/>
              <c:size val="7"/>
              <c:spPr>
                <a:noFill/>
                <a:ln w="9525">
                  <a:solidFill>
                    <a:schemeClr val="accent1"/>
                  </a:solidFill>
                </a:ln>
                <a:effectLst/>
              </c:spPr>
            </c:marker>
            <c:bubble3D val="0"/>
            <c:spPr>
              <a:ln w="28575" cap="rnd">
                <a:solidFill>
                  <a:schemeClr val="accent2">
                    <a:lumMod val="60000"/>
                  </a:schemeClr>
                </a:solidFill>
                <a:round/>
              </a:ln>
              <a:effectLst/>
            </c:spPr>
            <c:extLst>
              <c:ext xmlns:c16="http://schemas.microsoft.com/office/drawing/2014/chart" uri="{C3380CC4-5D6E-409C-BE32-E72D297353CC}">
                <c16:uniqueId val="{0000000F-9E45-45DE-A40E-72380DD4BE21}"/>
              </c:ext>
            </c:extLst>
          </c:dPt>
          <c:dPt>
            <c:idx val="8"/>
            <c:marker>
              <c:symbol val="circle"/>
              <c:size val="7"/>
              <c:spPr>
                <a:noFill/>
                <a:ln w="9525">
                  <a:solidFill>
                    <a:schemeClr val="accent1"/>
                  </a:solidFill>
                </a:ln>
                <a:effectLst/>
              </c:spPr>
            </c:marker>
            <c:bubble3D val="0"/>
            <c:spPr>
              <a:ln w="28575" cap="rnd">
                <a:solidFill>
                  <a:schemeClr val="accent3">
                    <a:lumMod val="60000"/>
                  </a:schemeClr>
                </a:solidFill>
                <a:round/>
              </a:ln>
              <a:effectLst/>
            </c:spPr>
            <c:extLst>
              <c:ext xmlns:c16="http://schemas.microsoft.com/office/drawing/2014/chart" uri="{C3380CC4-5D6E-409C-BE32-E72D297353CC}">
                <c16:uniqueId val="{00000011-9E45-45DE-A40E-72380DD4BE21}"/>
              </c:ext>
            </c:extLst>
          </c:dPt>
          <c:cat>
            <c:strRef>
              <c:f>'Pivot Table'!$BP$10:$BP$19</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Table'!$BQ$10:$BQ$19</c:f>
              <c:numCache>
                <c:formatCode>#,##0</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1AB6-4FD3-9C57-F4C64025F506}"/>
            </c:ext>
          </c:extLst>
        </c:ser>
        <c:dLbls>
          <c:showLegendKey val="0"/>
          <c:showVal val="0"/>
          <c:showCatName val="0"/>
          <c:showSerName val="0"/>
          <c:showPercent val="0"/>
          <c:showBubbleSize val="0"/>
        </c:dLbls>
        <c:marker val="1"/>
        <c:smooth val="0"/>
        <c:axId val="736279560"/>
        <c:axId val="736282840"/>
      </c:lineChart>
      <c:catAx>
        <c:axId val="7362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36282840"/>
        <c:crosses val="autoZero"/>
        <c:auto val="1"/>
        <c:lblAlgn val="ctr"/>
        <c:lblOffset val="100"/>
        <c:noMultiLvlLbl val="0"/>
      </c:catAx>
      <c:valAx>
        <c:axId val="736282840"/>
        <c:scaling>
          <c:orientation val="minMax"/>
        </c:scaling>
        <c:delete val="1"/>
        <c:axPos val="l"/>
        <c:numFmt formatCode="#,##0" sourceLinked="1"/>
        <c:majorTickMark val="none"/>
        <c:minorTickMark val="none"/>
        <c:tickLblPos val="nextTo"/>
        <c:crossAx val="73627956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Table'!$CG$9</c:f>
              <c:strCache>
                <c:ptCount val="1"/>
                <c:pt idx="0">
                  <c:v>Duration</c:v>
                </c:pt>
              </c:strCache>
            </c:strRef>
          </c:tx>
          <c:spPr>
            <a:ln w="28575" cap="rnd">
              <a:noFill/>
              <a:round/>
            </a:ln>
            <a:effectLst/>
          </c:spPr>
          <c:marker>
            <c:symbol val="circle"/>
            <c:size val="9"/>
            <c:spPr>
              <a:solidFill>
                <a:srgbClr val="8D7EF3"/>
              </a:solidFill>
              <a:ln w="9525">
                <a:noFill/>
              </a:ln>
              <a:effectLst/>
            </c:spPr>
          </c:marker>
          <c:dPt>
            <c:idx val="2"/>
            <c:marker>
              <c:symbol val="circle"/>
              <c:size val="9"/>
              <c:spPr>
                <a:solidFill>
                  <a:srgbClr val="00B626"/>
                </a:solidFill>
                <a:ln w="9525">
                  <a:noFill/>
                </a:ln>
                <a:effectLst/>
              </c:spPr>
            </c:marker>
            <c:bubble3D val="0"/>
            <c:extLst>
              <c:ext xmlns:c16="http://schemas.microsoft.com/office/drawing/2014/chart" uri="{C3380CC4-5D6E-409C-BE32-E72D297353CC}">
                <c16:uniqueId val="{00000000-601D-40FF-B312-53BE6304FA29}"/>
              </c:ext>
            </c:extLst>
          </c:dPt>
          <c:dPt>
            <c:idx val="3"/>
            <c:marker>
              <c:symbol val="circle"/>
              <c:size val="9"/>
              <c:spPr>
                <a:solidFill>
                  <a:srgbClr val="C00000"/>
                </a:solidFill>
                <a:ln w="9525">
                  <a:noFill/>
                </a:ln>
                <a:effectLst/>
              </c:spPr>
            </c:marker>
            <c:bubble3D val="0"/>
            <c:extLst>
              <c:ext xmlns:c16="http://schemas.microsoft.com/office/drawing/2014/chart" uri="{C3380CC4-5D6E-409C-BE32-E72D297353CC}">
                <c16:uniqueId val="{00000001-601D-40FF-B312-53BE6304FA29}"/>
              </c:ext>
            </c:extLst>
          </c:dPt>
          <c:cat>
            <c:numRef>
              <c:f>'Pivot Table'!$CF$10:$CF$21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Table'!$CG$10:$CG$21</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2-601D-40FF-B312-53BE6304FA29}"/>
            </c:ext>
          </c:extLst>
        </c:ser>
        <c:dLbls>
          <c:showLegendKey val="0"/>
          <c:showVal val="0"/>
          <c:showCatName val="0"/>
          <c:showSerName val="0"/>
          <c:showPercent val="0"/>
          <c:showBubbleSize val="0"/>
        </c:dLbls>
        <c:marker val="1"/>
        <c:smooth val="0"/>
        <c:axId val="588280720"/>
        <c:axId val="588275144"/>
      </c:lineChart>
      <c:catAx>
        <c:axId val="58828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8275144"/>
        <c:crosses val="autoZero"/>
        <c:auto val="1"/>
        <c:lblAlgn val="ctr"/>
        <c:lblOffset val="100"/>
        <c:noMultiLvlLbl val="0"/>
      </c:catAx>
      <c:valAx>
        <c:axId val="588275144"/>
        <c:scaling>
          <c:orientation val="minMax"/>
        </c:scaling>
        <c:delete val="0"/>
        <c:axPos val="l"/>
        <c:majorGridlines>
          <c:spPr>
            <a:ln w="9525" cap="flat" cmpd="sng" algn="ctr">
              <a:solidFill>
                <a:schemeClr val="bg1">
                  <a:lumMod val="85000"/>
                </a:schemeClr>
              </a:solidFill>
              <a:prstDash val="sysDot"/>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8280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 Dashboard.xlsx]Pivot Table!Avg_Sales</c:name>
    <c:fmtId val="7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solidFill>
            <a:srgbClr val="00B626"/>
          </a:solidFill>
          <a:ln>
            <a:noFill/>
          </a:ln>
          <a:effectLst/>
        </c:spPr>
      </c:pivotFmt>
      <c:pivotFmt>
        <c:idx val="3"/>
        <c:spPr>
          <a:solidFill>
            <a:srgbClr val="FFC000"/>
          </a:solidFill>
          <a:ln>
            <a:noFill/>
          </a:ln>
          <a:effectLst/>
        </c:spPr>
      </c:pivotFmt>
      <c:pivotFmt>
        <c:idx val="4"/>
        <c:spPr>
          <a:solidFill>
            <a:srgbClr val="E8788C"/>
          </a:solidFill>
          <a:ln>
            <a:noFill/>
          </a:ln>
          <a:effectLst/>
        </c:spPr>
      </c:pivotFmt>
      <c:pivotFmt>
        <c:idx val="5"/>
        <c:spPr>
          <a:solidFill>
            <a:srgbClr val="8D7EF3"/>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626"/>
          </a:solidFill>
          <a:ln>
            <a:noFill/>
          </a:ln>
          <a:effectLst/>
        </c:spPr>
      </c:pivotFmt>
      <c:pivotFmt>
        <c:idx val="8"/>
        <c:spPr>
          <a:solidFill>
            <a:srgbClr val="FFC000"/>
          </a:solidFill>
          <a:ln>
            <a:noFill/>
          </a:ln>
          <a:effectLst/>
        </c:spPr>
      </c:pivotFmt>
      <c:pivotFmt>
        <c:idx val="9"/>
        <c:spPr>
          <a:solidFill>
            <a:srgbClr val="E8788C"/>
          </a:solidFill>
          <a:ln>
            <a:noFill/>
          </a:ln>
          <a:effectLst/>
        </c:spPr>
      </c:pivotFmt>
      <c:pivotFmt>
        <c:idx val="10"/>
        <c:spPr>
          <a:solidFill>
            <a:srgbClr val="8D7EF3"/>
          </a:solidFill>
          <a:ln>
            <a:noFill/>
          </a:ln>
          <a:effectLst/>
        </c:spPr>
      </c:pivotFmt>
      <c:pivotFmt>
        <c:idx val="1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626"/>
          </a:solidFill>
          <a:ln>
            <a:noFill/>
          </a:ln>
          <a:effectLst/>
        </c:spPr>
      </c:pivotFmt>
      <c:pivotFmt>
        <c:idx val="14"/>
        <c:spPr>
          <a:solidFill>
            <a:srgbClr val="FFC000"/>
          </a:solidFill>
          <a:ln>
            <a:noFill/>
          </a:ln>
          <a:effectLst/>
        </c:spPr>
      </c:pivotFmt>
      <c:pivotFmt>
        <c:idx val="15"/>
        <c:spPr>
          <a:solidFill>
            <a:srgbClr val="E8788C"/>
          </a:solidFill>
          <a:ln>
            <a:noFill/>
          </a:ln>
          <a:effectLst/>
        </c:spPr>
      </c:pivotFmt>
      <c:pivotFmt>
        <c:idx val="16"/>
        <c:spPr>
          <a:solidFill>
            <a:srgbClr val="8D7EF3"/>
          </a:solidFill>
          <a:ln>
            <a:noFill/>
          </a:ln>
          <a:effectLst/>
        </c:spPr>
      </c:pivotFmt>
      <c:pivotFmt>
        <c:idx val="17"/>
        <c:spPr>
          <a:noFill/>
          <a:ln>
            <a:noFill/>
          </a:ln>
          <a:effectLst/>
        </c:spPr>
        <c:marker>
          <c:symbol val="none"/>
        </c:marker>
        <c:dLbl>
          <c:idx val="0"/>
          <c:spPr>
            <a:noFill/>
            <a:ln>
              <a:noFill/>
            </a:ln>
            <a:effectLst/>
          </c:spPr>
          <c:txPr>
            <a:bodyPr rot="0" spcFirstLastPara="1" vertOverflow="ellipsis" vert="horz" wrap="square" lIns="38100" tIns="19050" rIns="0" bIns="1828800" anchor="ctr" anchorCtr="1">
              <a:spAutoFit/>
            </a:bodyPr>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bar"/>
        <c:grouping val="clustered"/>
        <c:varyColors val="0"/>
        <c:ser>
          <c:idx val="0"/>
          <c:order val="0"/>
          <c:tx>
            <c:strRef>
              <c:f>'Pivot Table'!$CN$9</c:f>
              <c:strCache>
                <c:ptCount val="1"/>
                <c:pt idx="0">
                  <c:v>Sum of Paid Fees</c:v>
                </c:pt>
              </c:strCache>
            </c:strRef>
          </c:tx>
          <c:spPr>
            <a:solidFill>
              <a:schemeClr val="accent1"/>
            </a:solidFill>
            <a:ln>
              <a:noFill/>
            </a:ln>
            <a:effectLst/>
          </c:spPr>
          <c:invertIfNegative val="0"/>
          <c:dPt>
            <c:idx val="0"/>
            <c:invertIfNegative val="0"/>
            <c:bubble3D val="0"/>
            <c:spPr>
              <a:solidFill>
                <a:srgbClr val="E8788C"/>
              </a:solidFill>
              <a:ln>
                <a:noFill/>
              </a:ln>
              <a:effectLst/>
            </c:spPr>
            <c:extLst>
              <c:ext xmlns:c16="http://schemas.microsoft.com/office/drawing/2014/chart" uri="{C3380CC4-5D6E-409C-BE32-E72D297353CC}">
                <c16:uniqueId val="{00000001-888D-41EA-95F3-93FF668864D8}"/>
              </c:ext>
            </c:extLst>
          </c:dPt>
          <c:dPt>
            <c:idx val="1"/>
            <c:invertIfNegative val="0"/>
            <c:bubble3D val="0"/>
            <c:spPr>
              <a:solidFill>
                <a:srgbClr val="8D7EF3"/>
              </a:solidFill>
              <a:ln>
                <a:noFill/>
              </a:ln>
              <a:effectLst/>
            </c:spPr>
            <c:extLst>
              <c:ext xmlns:c16="http://schemas.microsoft.com/office/drawing/2014/chart" uri="{C3380CC4-5D6E-409C-BE32-E72D297353CC}">
                <c16:uniqueId val="{00000003-888D-41EA-95F3-93FF668864D8}"/>
              </c:ext>
            </c:extLst>
          </c:dPt>
          <c:dPt>
            <c:idx val="2"/>
            <c:invertIfNegative val="0"/>
            <c:bubble3D val="0"/>
            <c:spPr>
              <a:solidFill>
                <a:srgbClr val="FFC000"/>
              </a:solidFill>
              <a:ln>
                <a:noFill/>
              </a:ln>
              <a:effectLst/>
            </c:spPr>
            <c:extLst>
              <c:ext xmlns:c16="http://schemas.microsoft.com/office/drawing/2014/chart" uri="{C3380CC4-5D6E-409C-BE32-E72D297353CC}">
                <c16:uniqueId val="{00000005-888D-41EA-95F3-93FF668864D8}"/>
              </c:ext>
            </c:extLst>
          </c:dPt>
          <c:dPt>
            <c:idx val="3"/>
            <c:invertIfNegative val="0"/>
            <c:bubble3D val="0"/>
            <c:spPr>
              <a:solidFill>
                <a:srgbClr val="00B626"/>
              </a:solidFill>
              <a:ln>
                <a:noFill/>
              </a:ln>
              <a:effectLst/>
            </c:spPr>
            <c:extLst>
              <c:ext xmlns:c16="http://schemas.microsoft.com/office/drawing/2014/chart" uri="{C3380CC4-5D6E-409C-BE32-E72D297353CC}">
                <c16:uniqueId val="{00000007-888D-41EA-95F3-93FF668864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Table'!$CM$10:$CM$13</c:f>
              <c:strCache>
                <c:ptCount val="4"/>
                <c:pt idx="0">
                  <c:v>Mohammed</c:v>
                </c:pt>
                <c:pt idx="1">
                  <c:v>Salah</c:v>
                </c:pt>
                <c:pt idx="2">
                  <c:v>Ahmed</c:v>
                </c:pt>
                <c:pt idx="3">
                  <c:v>Abdullah</c:v>
                </c:pt>
              </c:strCache>
            </c:strRef>
          </c:cat>
          <c:val>
            <c:numRef>
              <c:f>'Pivot Table'!$CN$10:$CN$13</c:f>
              <c:numCache>
                <c:formatCode>[&lt;999950]0.0,"K";[&lt;999950000]0.0,,"M";0.0,,,"B"</c:formatCode>
                <c:ptCount val="4"/>
                <c:pt idx="0">
                  <c:v>5372000000</c:v>
                </c:pt>
                <c:pt idx="1">
                  <c:v>5288000000</c:v>
                </c:pt>
                <c:pt idx="2">
                  <c:v>2751000000</c:v>
                </c:pt>
                <c:pt idx="3">
                  <c:v>2579000000</c:v>
                </c:pt>
              </c:numCache>
            </c:numRef>
          </c:val>
          <c:extLst>
            <c:ext xmlns:c16="http://schemas.microsoft.com/office/drawing/2014/chart" uri="{C3380CC4-5D6E-409C-BE32-E72D297353CC}">
              <c16:uniqueId val="{00000008-888D-41EA-95F3-93FF668864D8}"/>
            </c:ext>
          </c:extLst>
        </c:ser>
        <c:ser>
          <c:idx val="1"/>
          <c:order val="1"/>
          <c:tx>
            <c:strRef>
              <c:f>'Pivot Table'!$CO$9</c:f>
              <c:strCache>
                <c:ptCount val="1"/>
                <c:pt idx="0">
                  <c:v>Sum of Paid Fees2</c:v>
                </c:pt>
              </c:strCache>
            </c:strRef>
          </c:tx>
          <c:spPr>
            <a:noFill/>
            <a:ln>
              <a:noFill/>
            </a:ln>
            <a:effectLst/>
          </c:spPr>
          <c:invertIfNegative val="0"/>
          <c:dLbls>
            <c:spPr>
              <a:noFill/>
              <a:ln>
                <a:noFill/>
              </a:ln>
              <a:effectLst/>
            </c:spPr>
            <c:txPr>
              <a:bodyPr rot="0" spcFirstLastPara="1" vertOverflow="ellipsis" vert="horz" wrap="square" lIns="38100" tIns="19050" rIns="0" bIns="1828800" anchor="ctr" anchorCtr="1">
                <a:spAutoFit/>
              </a:bodyPr>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 Table'!$CM$10:$CM$13</c:f>
              <c:strCache>
                <c:ptCount val="4"/>
                <c:pt idx="0">
                  <c:v>Mohammed</c:v>
                </c:pt>
                <c:pt idx="1">
                  <c:v>Salah</c:v>
                </c:pt>
                <c:pt idx="2">
                  <c:v>Ahmed</c:v>
                </c:pt>
                <c:pt idx="3">
                  <c:v>Abdullah</c:v>
                </c:pt>
              </c:strCache>
            </c:strRef>
          </c:cat>
          <c:val>
            <c:numRef>
              <c:f>'Pivot Table'!$CO$10:$CO$13</c:f>
              <c:numCache>
                <c:formatCode>#,##0</c:formatCode>
                <c:ptCount val="4"/>
                <c:pt idx="0">
                  <c:v>5372000000</c:v>
                </c:pt>
                <c:pt idx="1">
                  <c:v>5288000000</c:v>
                </c:pt>
                <c:pt idx="2">
                  <c:v>2751000000</c:v>
                </c:pt>
                <c:pt idx="3">
                  <c:v>2579000000</c:v>
                </c:pt>
              </c:numCache>
            </c:numRef>
          </c:val>
          <c:extLst>
            <c:ext xmlns:c16="http://schemas.microsoft.com/office/drawing/2014/chart" uri="{C3380CC4-5D6E-409C-BE32-E72D297353CC}">
              <c16:uniqueId val="{00000009-888D-41EA-95F3-93FF668864D8}"/>
            </c:ext>
          </c:extLst>
        </c:ser>
        <c:dLbls>
          <c:dLblPos val="outEnd"/>
          <c:showLegendKey val="0"/>
          <c:showVal val="1"/>
          <c:showCatName val="0"/>
          <c:showSerName val="0"/>
          <c:showPercent val="0"/>
          <c:showBubbleSize val="0"/>
        </c:dLbls>
        <c:gapWidth val="182"/>
        <c:axId val="746737184"/>
        <c:axId val="746738168"/>
      </c:barChart>
      <c:catAx>
        <c:axId val="746737184"/>
        <c:scaling>
          <c:orientation val="minMax"/>
        </c:scaling>
        <c:delete val="1"/>
        <c:axPos val="l"/>
        <c:numFmt formatCode="General" sourceLinked="1"/>
        <c:majorTickMark val="none"/>
        <c:minorTickMark val="none"/>
        <c:tickLblPos val="nextTo"/>
        <c:crossAx val="746738168"/>
        <c:crosses val="autoZero"/>
        <c:auto val="1"/>
        <c:lblAlgn val="ctr"/>
        <c:lblOffset val="100"/>
        <c:noMultiLvlLbl val="0"/>
      </c:catAx>
      <c:valAx>
        <c:axId val="746738168"/>
        <c:scaling>
          <c:orientation val="minMax"/>
        </c:scaling>
        <c:delete val="1"/>
        <c:axPos val="b"/>
        <c:numFmt formatCode="[&lt;999950]0.0,&quot;K&quot;;[&lt;999950000]0.0,,&quot;M&quot;;0.0,,,&quot;B&quot;" sourceLinked="1"/>
        <c:majorTickMark val="none"/>
        <c:minorTickMark val="none"/>
        <c:tickLblPos val="nextTo"/>
        <c:crossAx val="746737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 Dashboard.xlsx]Pivot Table!PivotTable15</c:name>
    <c:fmtId val="85"/>
  </c:pivotSource>
  <c:chart>
    <c:autoTitleDeleted val="1"/>
    <c:pivotFmts>
      <c:pivotFmt>
        <c:idx val="0"/>
        <c:spPr>
          <a:solidFill>
            <a:srgbClr val="6600CC"/>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00CC"/>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600CC"/>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8D7EF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Table'!$CX$9</c:f>
              <c:strCache>
                <c:ptCount val="1"/>
                <c:pt idx="0">
                  <c:v>Total</c:v>
                </c:pt>
              </c:strCache>
            </c:strRef>
          </c:tx>
          <c:spPr>
            <a:solidFill>
              <a:srgbClr val="6600CC"/>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8D7EF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Table'!$CW$10:$CW$26</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Table'!$CX$10:$CX$26</c:f>
              <c:numCache>
                <c:formatCode>[&lt;999950]0.0,"K";[&lt;999950000]0.0,,"M";0.0,,,"B"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extLst>
            <c:ext xmlns:c16="http://schemas.microsoft.com/office/drawing/2014/chart" uri="{C3380CC4-5D6E-409C-BE32-E72D297353CC}">
              <c16:uniqueId val="{00000000-88BD-4966-83C7-65AF6C5F2DCF}"/>
            </c:ext>
          </c:extLst>
        </c:ser>
        <c:dLbls>
          <c:showLegendKey val="0"/>
          <c:showVal val="0"/>
          <c:showCatName val="0"/>
          <c:showSerName val="0"/>
          <c:showPercent val="0"/>
          <c:showBubbleSize val="0"/>
        </c:dLbls>
        <c:gapWidth val="219"/>
        <c:overlap val="-27"/>
        <c:axId val="931698264"/>
        <c:axId val="931705480"/>
      </c:barChart>
      <c:catAx>
        <c:axId val="931698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705480"/>
        <c:crosses val="autoZero"/>
        <c:auto val="1"/>
        <c:lblAlgn val="ctr"/>
        <c:lblOffset val="100"/>
        <c:noMultiLvlLbl val="0"/>
      </c:catAx>
      <c:valAx>
        <c:axId val="931705480"/>
        <c:scaling>
          <c:orientation val="minMax"/>
        </c:scaling>
        <c:delete val="1"/>
        <c:axPos val="l"/>
        <c:numFmt formatCode="[&lt;999950]0.0,&quot;K&quot;;[&lt;999950000]0.0,,&quot;M&quot;;0.0,,,&quot;B&quot;" sourceLinked="1"/>
        <c:majorTickMark val="none"/>
        <c:minorTickMark val="none"/>
        <c:tickLblPos val="nextTo"/>
        <c:crossAx val="931698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Table'!$DM$9</c:f>
              <c:strCache>
                <c:ptCount val="1"/>
                <c:pt idx="0">
                  <c:v>Company Website</c:v>
                </c:pt>
              </c:strCache>
            </c:strRef>
          </c:tx>
          <c:dPt>
            <c:idx val="0"/>
            <c:bubble3D val="0"/>
            <c:spPr>
              <a:solidFill>
                <a:srgbClr val="F1F0F5"/>
              </a:solidFill>
              <a:ln w="19050">
                <a:solidFill>
                  <a:schemeClr val="lt1"/>
                </a:solidFill>
              </a:ln>
              <a:effectLst/>
            </c:spPr>
            <c:extLst>
              <c:ext xmlns:c16="http://schemas.microsoft.com/office/drawing/2014/chart" uri="{C3380CC4-5D6E-409C-BE32-E72D297353CC}">
                <c16:uniqueId val="{00000001-9302-4CA5-A3D4-5DD63B731FAF}"/>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9302-4CA5-A3D4-5DD63B731FAF}"/>
              </c:ext>
            </c:extLst>
          </c:dPt>
          <c:cat>
            <c:strRef>
              <c:f>'Pivot Table'!$DL$10:$DL$11</c:f>
              <c:strCache>
                <c:ptCount val="2"/>
                <c:pt idx="0">
                  <c:v>Actual</c:v>
                </c:pt>
                <c:pt idx="1">
                  <c:v>Highest Amount</c:v>
                </c:pt>
              </c:strCache>
            </c:strRef>
          </c:cat>
          <c:val>
            <c:numRef>
              <c:f>'Pivot Table'!$DM$10:$DM$11</c:f>
              <c:numCache>
                <c:formatCode>[&lt;999950]0.0,"K";[&lt;999950000]0.0,,"M";0.0,,,"B"</c:formatCode>
                <c:ptCount val="2"/>
                <c:pt idx="0">
                  <c:v>2749000000</c:v>
                </c:pt>
                <c:pt idx="1">
                  <c:v>1823000000</c:v>
                </c:pt>
              </c:numCache>
            </c:numRef>
          </c:val>
          <c:extLst>
            <c:ext xmlns:c16="http://schemas.microsoft.com/office/drawing/2014/chart" uri="{C3380CC4-5D6E-409C-BE32-E72D297353CC}">
              <c16:uniqueId val="{00000004-9302-4CA5-A3D4-5DD63B731FAF}"/>
            </c:ext>
          </c:extLst>
        </c:ser>
        <c:ser>
          <c:idx val="1"/>
          <c:order val="1"/>
          <c:tx>
            <c:strRef>
              <c:f>'Pivot Table'!$DN$9</c:f>
              <c:strCache>
                <c:ptCount val="1"/>
                <c:pt idx="0">
                  <c:v>Facebook Page</c:v>
                </c:pt>
              </c:strCache>
            </c:strRef>
          </c:tx>
          <c:dPt>
            <c:idx val="0"/>
            <c:bubble3D val="0"/>
            <c:spPr>
              <a:solidFill>
                <a:srgbClr val="F1F0F5"/>
              </a:solidFill>
              <a:ln w="19050">
                <a:solidFill>
                  <a:schemeClr val="lt1"/>
                </a:solidFill>
              </a:ln>
              <a:effectLst/>
            </c:spPr>
            <c:extLst>
              <c:ext xmlns:c16="http://schemas.microsoft.com/office/drawing/2014/chart" uri="{C3380CC4-5D6E-409C-BE32-E72D297353CC}">
                <c16:uniqueId val="{00000006-9302-4CA5-A3D4-5DD63B731FAF}"/>
              </c:ext>
            </c:extLst>
          </c:dPt>
          <c:dPt>
            <c:idx val="1"/>
            <c:bubble3D val="0"/>
            <c:spPr>
              <a:solidFill>
                <a:srgbClr val="E8788C"/>
              </a:solidFill>
              <a:ln w="19050">
                <a:solidFill>
                  <a:schemeClr val="lt1"/>
                </a:solidFill>
              </a:ln>
              <a:effectLst/>
            </c:spPr>
            <c:extLst>
              <c:ext xmlns:c16="http://schemas.microsoft.com/office/drawing/2014/chart" uri="{C3380CC4-5D6E-409C-BE32-E72D297353CC}">
                <c16:uniqueId val="{00000008-9302-4CA5-A3D4-5DD63B731FAF}"/>
              </c:ext>
            </c:extLst>
          </c:dPt>
          <c:cat>
            <c:strRef>
              <c:f>'Pivot Table'!$DL$10:$DL$11</c:f>
              <c:strCache>
                <c:ptCount val="2"/>
                <c:pt idx="0">
                  <c:v>Actual</c:v>
                </c:pt>
                <c:pt idx="1">
                  <c:v>Highest Amount</c:v>
                </c:pt>
              </c:strCache>
            </c:strRef>
          </c:cat>
          <c:val>
            <c:numRef>
              <c:f>'Pivot Table'!$DN$10:$DN$11</c:f>
              <c:numCache>
                <c:formatCode>[&lt;999950]0.0,"K";[&lt;999950000]0.0,,"M";0.0,,,"B"</c:formatCode>
                <c:ptCount val="2"/>
                <c:pt idx="0">
                  <c:v>3546000000</c:v>
                </c:pt>
                <c:pt idx="1">
                  <c:v>1026000000</c:v>
                </c:pt>
              </c:numCache>
            </c:numRef>
          </c:val>
          <c:extLst>
            <c:ext xmlns:c16="http://schemas.microsoft.com/office/drawing/2014/chart" uri="{C3380CC4-5D6E-409C-BE32-E72D297353CC}">
              <c16:uniqueId val="{00000009-9302-4CA5-A3D4-5DD63B731FAF}"/>
            </c:ext>
          </c:extLst>
        </c:ser>
        <c:ser>
          <c:idx val="2"/>
          <c:order val="2"/>
          <c:tx>
            <c:strRef>
              <c:f>'Pivot Table'!$DO$9</c:f>
              <c:strCache>
                <c:ptCount val="1"/>
                <c:pt idx="0">
                  <c:v>Google Ad</c:v>
                </c:pt>
              </c:strCache>
            </c:strRef>
          </c:tx>
          <c:dPt>
            <c:idx val="0"/>
            <c:bubble3D val="0"/>
            <c:spPr>
              <a:solidFill>
                <a:srgbClr val="F1F0F5"/>
              </a:solidFill>
              <a:ln w="19050">
                <a:solidFill>
                  <a:schemeClr val="lt1"/>
                </a:solidFill>
              </a:ln>
              <a:effectLst/>
            </c:spPr>
            <c:extLst>
              <c:ext xmlns:c16="http://schemas.microsoft.com/office/drawing/2014/chart" uri="{C3380CC4-5D6E-409C-BE32-E72D297353CC}">
                <c16:uniqueId val="{0000000B-9302-4CA5-A3D4-5DD63B731FAF}"/>
              </c:ext>
            </c:extLst>
          </c:dPt>
          <c:dPt>
            <c:idx val="1"/>
            <c:bubble3D val="0"/>
            <c:spPr>
              <a:solidFill>
                <a:srgbClr val="0AEAE0"/>
              </a:solidFill>
              <a:ln w="19050">
                <a:solidFill>
                  <a:schemeClr val="lt1"/>
                </a:solidFill>
              </a:ln>
              <a:effectLst/>
            </c:spPr>
            <c:extLst>
              <c:ext xmlns:c16="http://schemas.microsoft.com/office/drawing/2014/chart" uri="{C3380CC4-5D6E-409C-BE32-E72D297353CC}">
                <c16:uniqueId val="{0000000D-9302-4CA5-A3D4-5DD63B731FAF}"/>
              </c:ext>
            </c:extLst>
          </c:dPt>
          <c:cat>
            <c:strRef>
              <c:f>'Pivot Table'!$DL$10:$DL$11</c:f>
              <c:strCache>
                <c:ptCount val="2"/>
                <c:pt idx="0">
                  <c:v>Actual</c:v>
                </c:pt>
                <c:pt idx="1">
                  <c:v>Highest Amount</c:v>
                </c:pt>
              </c:strCache>
            </c:strRef>
          </c:cat>
          <c:val>
            <c:numRef>
              <c:f>'Pivot Table'!$DO$10:$DO$11</c:f>
              <c:numCache>
                <c:formatCode>[&lt;999950]0.0,"K";[&lt;999950000]0.0,,"M";0.0,,,"B"</c:formatCode>
                <c:ptCount val="2"/>
                <c:pt idx="0">
                  <c:v>1823000000</c:v>
                </c:pt>
                <c:pt idx="1">
                  <c:v>2749000000</c:v>
                </c:pt>
              </c:numCache>
            </c:numRef>
          </c:val>
          <c:extLst>
            <c:ext xmlns:c16="http://schemas.microsoft.com/office/drawing/2014/chart" uri="{C3380CC4-5D6E-409C-BE32-E72D297353CC}">
              <c16:uniqueId val="{0000000E-9302-4CA5-A3D4-5DD63B731FAF}"/>
            </c:ext>
          </c:extLst>
        </c:ser>
        <c:ser>
          <c:idx val="3"/>
          <c:order val="3"/>
          <c:tx>
            <c:strRef>
              <c:f>'Pivot Table'!$DP$9</c:f>
              <c:strCache>
                <c:ptCount val="1"/>
                <c:pt idx="0">
                  <c:v>Television Ad</c:v>
                </c:pt>
              </c:strCache>
            </c:strRef>
          </c:tx>
          <c:dPt>
            <c:idx val="0"/>
            <c:bubble3D val="0"/>
            <c:spPr>
              <a:solidFill>
                <a:srgbClr val="F1F0F5"/>
              </a:solidFill>
              <a:ln w="19050">
                <a:solidFill>
                  <a:schemeClr val="lt1"/>
                </a:solidFill>
              </a:ln>
              <a:effectLst/>
            </c:spPr>
            <c:extLst>
              <c:ext xmlns:c16="http://schemas.microsoft.com/office/drawing/2014/chart" uri="{C3380CC4-5D6E-409C-BE32-E72D297353CC}">
                <c16:uniqueId val="{00000010-9302-4CA5-A3D4-5DD63B731FAF}"/>
              </c:ext>
            </c:extLst>
          </c:dPt>
          <c:dPt>
            <c:idx val="1"/>
            <c:bubble3D val="0"/>
            <c:spPr>
              <a:solidFill>
                <a:srgbClr val="6600CC"/>
              </a:solidFill>
              <a:ln w="19050">
                <a:solidFill>
                  <a:schemeClr val="lt1"/>
                </a:solidFill>
              </a:ln>
              <a:effectLst/>
            </c:spPr>
            <c:extLst>
              <c:ext xmlns:c16="http://schemas.microsoft.com/office/drawing/2014/chart" uri="{C3380CC4-5D6E-409C-BE32-E72D297353CC}">
                <c16:uniqueId val="{00000012-9302-4CA5-A3D4-5DD63B731FAF}"/>
              </c:ext>
            </c:extLst>
          </c:dPt>
          <c:cat>
            <c:strRef>
              <c:f>'Pivot Table'!$DL$10:$DL$11</c:f>
              <c:strCache>
                <c:ptCount val="2"/>
                <c:pt idx="0">
                  <c:v>Actual</c:v>
                </c:pt>
                <c:pt idx="1">
                  <c:v>Highest Amount</c:v>
                </c:pt>
              </c:strCache>
            </c:strRef>
          </c:cat>
          <c:val>
            <c:numRef>
              <c:f>'Pivot Table'!$DP$10:$DP$11</c:f>
              <c:numCache>
                <c:formatCode>[&lt;999950]0.0,"K";[&lt;999950000]0.0,,"M";0.0,,,"B"</c:formatCode>
                <c:ptCount val="2"/>
                <c:pt idx="0">
                  <c:v>4572000000</c:v>
                </c:pt>
                <c:pt idx="1">
                  <c:v>1000000000</c:v>
                </c:pt>
              </c:numCache>
            </c:numRef>
          </c:val>
          <c:extLst>
            <c:ext xmlns:c16="http://schemas.microsoft.com/office/drawing/2014/chart" uri="{C3380CC4-5D6E-409C-BE32-E72D297353CC}">
              <c16:uniqueId val="{00000013-9302-4CA5-A3D4-5DD63B731FAF}"/>
            </c:ext>
          </c:extLst>
        </c:ser>
        <c:ser>
          <c:idx val="4"/>
          <c:order val="4"/>
          <c:tx>
            <c:strRef>
              <c:f>'Pivot Table'!$DQ$9</c:f>
              <c:strCache>
                <c:ptCount val="1"/>
                <c:pt idx="0">
                  <c:v>WhatsApp</c:v>
                </c:pt>
              </c:strCache>
            </c:strRef>
          </c:tx>
          <c:spPr>
            <a:solidFill>
              <a:srgbClr val="F1F0F5"/>
            </a:solidFill>
          </c:spPr>
          <c:dPt>
            <c:idx val="0"/>
            <c:bubble3D val="0"/>
            <c:spPr>
              <a:solidFill>
                <a:srgbClr val="F1F0F5"/>
              </a:solidFill>
              <a:ln w="19050">
                <a:solidFill>
                  <a:schemeClr val="lt1"/>
                </a:solidFill>
              </a:ln>
              <a:effectLst/>
            </c:spPr>
            <c:extLst>
              <c:ext xmlns:c16="http://schemas.microsoft.com/office/drawing/2014/chart" uri="{C3380CC4-5D6E-409C-BE32-E72D297353CC}">
                <c16:uniqueId val="{00000015-9302-4CA5-A3D4-5DD63B731F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9302-4CA5-A3D4-5DD63B731FAF}"/>
              </c:ext>
            </c:extLst>
          </c:dPt>
          <c:cat>
            <c:strRef>
              <c:f>'Pivot Table'!$DL$10:$DL$11</c:f>
              <c:strCache>
                <c:ptCount val="2"/>
                <c:pt idx="0">
                  <c:v>Actual</c:v>
                </c:pt>
                <c:pt idx="1">
                  <c:v>Highest Amount</c:v>
                </c:pt>
              </c:strCache>
            </c:strRef>
          </c:cat>
          <c:val>
            <c:numRef>
              <c:f>'Pivot Table'!$DQ$10:$DQ$11</c:f>
              <c:numCache>
                <c:formatCode>[&lt;999950]0.0,"K";[&lt;999950000]0.0,,"M";0.0,,,"B"</c:formatCode>
                <c:ptCount val="2"/>
                <c:pt idx="0">
                  <c:v>2494000000</c:v>
                </c:pt>
                <c:pt idx="1">
                  <c:v>2078000000</c:v>
                </c:pt>
              </c:numCache>
            </c:numRef>
          </c:val>
          <c:extLst>
            <c:ext xmlns:c16="http://schemas.microsoft.com/office/drawing/2014/chart" uri="{C3380CC4-5D6E-409C-BE32-E72D297353CC}">
              <c16:uniqueId val="{00000018-9302-4CA5-A3D4-5DD63B731FAF}"/>
            </c:ext>
          </c:extLst>
        </c:ser>
        <c:ser>
          <c:idx val="5"/>
          <c:order val="5"/>
          <c:tx>
            <c:strRef>
              <c:f>'Pivot Table'!$DR$9</c:f>
              <c:strCache>
                <c:ptCount val="1"/>
                <c:pt idx="0">
                  <c:v>Youtube Channel</c:v>
                </c:pt>
              </c:strCache>
            </c:strRef>
          </c:tx>
          <c:dPt>
            <c:idx val="0"/>
            <c:bubble3D val="0"/>
            <c:spPr>
              <a:solidFill>
                <a:srgbClr val="F1F0F5"/>
              </a:solidFill>
              <a:ln w="19050">
                <a:solidFill>
                  <a:schemeClr val="lt1"/>
                </a:solidFill>
              </a:ln>
              <a:effectLst/>
            </c:spPr>
            <c:extLst>
              <c:ext xmlns:c16="http://schemas.microsoft.com/office/drawing/2014/chart" uri="{C3380CC4-5D6E-409C-BE32-E72D297353CC}">
                <c16:uniqueId val="{0000001A-9302-4CA5-A3D4-5DD63B731FAF}"/>
              </c:ext>
            </c:extLst>
          </c:dPt>
          <c:dPt>
            <c:idx val="1"/>
            <c:bubble3D val="0"/>
            <c:spPr>
              <a:solidFill>
                <a:srgbClr val="8D7EF3"/>
              </a:solidFill>
              <a:ln w="19050">
                <a:solidFill>
                  <a:schemeClr val="lt1"/>
                </a:solidFill>
              </a:ln>
              <a:effectLst/>
            </c:spPr>
            <c:extLst>
              <c:ext xmlns:c16="http://schemas.microsoft.com/office/drawing/2014/chart" uri="{C3380CC4-5D6E-409C-BE32-E72D297353CC}">
                <c16:uniqueId val="{0000001C-9302-4CA5-A3D4-5DD63B731FAF}"/>
              </c:ext>
            </c:extLst>
          </c:dPt>
          <c:cat>
            <c:strRef>
              <c:f>'Pivot Table'!$DL$10:$DL$11</c:f>
              <c:strCache>
                <c:ptCount val="2"/>
                <c:pt idx="0">
                  <c:v>Actual</c:v>
                </c:pt>
                <c:pt idx="1">
                  <c:v>Highest Amount</c:v>
                </c:pt>
              </c:strCache>
            </c:strRef>
          </c:cat>
          <c:val>
            <c:numRef>
              <c:f>'Pivot Table'!$DR$10:$DR$11</c:f>
              <c:numCache>
                <c:formatCode>[&lt;999950]0.0,"K";[&lt;999950000]0.0,,"M";0.0,,,"B"</c:formatCode>
                <c:ptCount val="2"/>
                <c:pt idx="0">
                  <c:v>806000000</c:v>
                </c:pt>
                <c:pt idx="1">
                  <c:v>3766000000</c:v>
                </c:pt>
              </c:numCache>
            </c:numRef>
          </c:val>
          <c:extLst>
            <c:ext xmlns:c16="http://schemas.microsoft.com/office/drawing/2014/chart" uri="{C3380CC4-5D6E-409C-BE32-E72D297353CC}">
              <c16:uniqueId val="{0000001D-9302-4CA5-A3D4-5DD63B731FAF}"/>
            </c:ext>
          </c:extLst>
        </c:ser>
        <c:dLbls>
          <c:showLegendKey val="0"/>
          <c:showVal val="0"/>
          <c:showCatName val="0"/>
          <c:showSerName val="0"/>
          <c:showPercent val="0"/>
          <c:showBubbleSize val="0"/>
          <c:showLeaderLines val="1"/>
        </c:dLbls>
        <c:firstSliceAng val="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 Dashboard.xlsx]Pivot Table!Call_Month</c:name>
    <c:fmtId val="91"/>
  </c:pivotSource>
  <c:chart>
    <c:autoTitleDeleted val="1"/>
    <c:pivotFmts>
      <c:pivotFmt>
        <c:idx val="0"/>
        <c:spPr>
          <a:solidFill>
            <a:schemeClr val="accent1"/>
          </a:solidFill>
          <a:ln w="28575" cap="rnd">
            <a:solidFill>
              <a:schemeClr val="accent1"/>
            </a:solidFill>
            <a:round/>
          </a:ln>
          <a:effectLst/>
        </c:spPr>
        <c:marker>
          <c:symbol val="circle"/>
          <c:size val="7"/>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1">
                  <a:lumMod val="5000"/>
                  <a:lumOff val="9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7"/>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Table'!$DV$9</c:f>
              <c:strCache>
                <c:ptCount val="1"/>
                <c:pt idx="0">
                  <c:v>Total</c:v>
                </c:pt>
              </c:strCache>
            </c:strRef>
          </c:tx>
          <c:spPr>
            <a:ln w="28575" cap="rnd">
              <a:solidFill>
                <a:schemeClr val="accent1"/>
              </a:solidFill>
              <a:round/>
            </a:ln>
            <a:effectLst/>
          </c:spPr>
          <c:marker>
            <c:symbol val="circle"/>
            <c:size val="5"/>
            <c:spPr>
              <a:solidFill>
                <a:srgbClr val="FF0000"/>
              </a:solidFill>
              <a:ln w="9525">
                <a:solidFill>
                  <a:schemeClr val="accent1"/>
                </a:solidFill>
              </a:ln>
              <a:effectLst/>
            </c:spPr>
          </c:marker>
          <c:cat>
            <c:strRef>
              <c:f>'Pivot Table'!$DU$10:$DU$21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Table'!$DV$10:$DV$21</c:f>
              <c:numCache>
                <c:formatCode>#,##0</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0-205E-48BA-A406-68E1F70E8D01}"/>
            </c:ext>
          </c:extLst>
        </c:ser>
        <c:dLbls>
          <c:showLegendKey val="0"/>
          <c:showVal val="0"/>
          <c:showCatName val="0"/>
          <c:showSerName val="0"/>
          <c:showPercent val="0"/>
          <c:showBubbleSize val="0"/>
        </c:dLbls>
        <c:marker val="1"/>
        <c:smooth val="0"/>
        <c:axId val="643243848"/>
        <c:axId val="643244176"/>
      </c:lineChart>
      <c:catAx>
        <c:axId val="643243848"/>
        <c:scaling>
          <c:orientation val="minMax"/>
        </c:scaling>
        <c:delete val="1"/>
        <c:axPos val="b"/>
        <c:numFmt formatCode="General" sourceLinked="1"/>
        <c:majorTickMark val="none"/>
        <c:minorTickMark val="none"/>
        <c:tickLblPos val="nextTo"/>
        <c:crossAx val="643244176"/>
        <c:crosses val="autoZero"/>
        <c:auto val="1"/>
        <c:lblAlgn val="ctr"/>
        <c:lblOffset val="100"/>
        <c:noMultiLvlLbl val="0"/>
      </c:catAx>
      <c:valAx>
        <c:axId val="643244176"/>
        <c:scaling>
          <c:orientation val="minMax"/>
        </c:scaling>
        <c:delete val="1"/>
        <c:axPos val="l"/>
        <c:numFmt formatCode="#,##0" sourceLinked="1"/>
        <c:majorTickMark val="none"/>
        <c:minorTickMark val="none"/>
        <c:tickLblPos val="nextTo"/>
        <c:crossAx val="643243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 Dashboard.xlsx]Pivot Table!PivotTable5</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solidFill>
          <a:ln w="19050">
            <a:solidFill>
              <a:schemeClr val="lt1"/>
            </a:solidFill>
          </a:ln>
          <a:effectLst/>
        </c:spPr>
      </c:pivotFmt>
      <c:pivotFmt>
        <c:idx val="2"/>
        <c:spPr>
          <a:solidFill>
            <a:srgbClr val="E8788C"/>
          </a:solidFill>
          <a:ln w="19050">
            <a:solidFill>
              <a:schemeClr val="lt1"/>
            </a:solidFill>
          </a:ln>
          <a:effectLst/>
        </c:spPr>
      </c:pivotFmt>
    </c:pivotFmts>
    <c:plotArea>
      <c:layout/>
      <c:doughnutChart>
        <c:varyColors val="1"/>
        <c:ser>
          <c:idx val="0"/>
          <c:order val="0"/>
          <c:tx>
            <c:strRef>
              <c:f>'Pivot Table'!$AD$4</c:f>
              <c:strCache>
                <c:ptCount val="1"/>
                <c:pt idx="0">
                  <c:v>Total</c:v>
                </c:pt>
              </c:strCache>
            </c:strRef>
          </c:tx>
          <c:dPt>
            <c:idx val="0"/>
            <c:bubble3D val="0"/>
            <c:spPr>
              <a:solidFill>
                <a:schemeClr val="bg2"/>
              </a:solidFill>
              <a:ln w="19050">
                <a:solidFill>
                  <a:schemeClr val="lt1"/>
                </a:solidFill>
              </a:ln>
              <a:effectLst/>
            </c:spPr>
            <c:extLst>
              <c:ext xmlns:c16="http://schemas.microsoft.com/office/drawing/2014/chart" uri="{C3380CC4-5D6E-409C-BE32-E72D297353CC}">
                <c16:uniqueId val="{00000002-2088-460D-B2E3-2B284A975574}"/>
              </c:ext>
            </c:extLst>
          </c:dPt>
          <c:dPt>
            <c:idx val="1"/>
            <c:bubble3D val="0"/>
            <c:spPr>
              <a:solidFill>
                <a:srgbClr val="E8788C"/>
              </a:solidFill>
              <a:ln w="19050">
                <a:solidFill>
                  <a:schemeClr val="lt1"/>
                </a:solidFill>
              </a:ln>
              <a:effectLst/>
            </c:spPr>
            <c:extLst>
              <c:ext xmlns:c16="http://schemas.microsoft.com/office/drawing/2014/chart" uri="{C3380CC4-5D6E-409C-BE32-E72D297353CC}">
                <c16:uniqueId val="{00000003-2088-460D-B2E3-2B284A975574}"/>
              </c:ext>
            </c:extLst>
          </c:dPt>
          <c:cat>
            <c:strRef>
              <c:f>'Pivot Table'!$AC$5:$AC$7</c:f>
              <c:strCache>
                <c:ptCount val="2"/>
                <c:pt idx="0">
                  <c:v>Paid</c:v>
                </c:pt>
                <c:pt idx="1">
                  <c:v>Not Paid</c:v>
                </c:pt>
              </c:strCache>
            </c:strRef>
          </c:cat>
          <c:val>
            <c:numRef>
              <c:f>'Pivot Table'!$AD$5:$AD$7</c:f>
              <c:numCache>
                <c:formatCode>#,##0</c:formatCode>
                <c:ptCount val="2"/>
                <c:pt idx="0">
                  <c:v>926</c:v>
                </c:pt>
                <c:pt idx="1">
                  <c:v>311</c:v>
                </c:pt>
              </c:numCache>
            </c:numRef>
          </c:val>
          <c:extLst>
            <c:ext xmlns:c16="http://schemas.microsoft.com/office/drawing/2014/chart" uri="{C3380CC4-5D6E-409C-BE32-E72D297353CC}">
              <c16:uniqueId val="{00000000-2088-460D-B2E3-2B284A975574}"/>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 Dashboard.xlsx]Pivot Table!Adv_Month</c:name>
    <c:fmtId val="95"/>
  </c:pivotSource>
  <c:chart>
    <c:autoTitleDeleted val="0"/>
    <c:pivotFmts>
      <c:pivotFmt>
        <c:idx val="0"/>
        <c:spPr>
          <a:solidFill>
            <a:schemeClr val="accent1"/>
          </a:solidFill>
          <a:ln w="28575"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E878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E878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E878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6531021857562"/>
          <c:y val="5.6308348871535546E-2"/>
          <c:w val="0.69347784468117957"/>
          <c:h val="0.83117733220152346"/>
        </c:manualLayout>
      </c:layout>
      <c:lineChart>
        <c:grouping val="standard"/>
        <c:varyColors val="0"/>
        <c:ser>
          <c:idx val="0"/>
          <c:order val="0"/>
          <c:tx>
            <c:strRef>
              <c:f>'Pivot Table'!$EE$9:$EE$10</c:f>
              <c:strCache>
                <c:ptCount val="1"/>
                <c:pt idx="0">
                  <c:v>AD01-9361</c:v>
                </c:pt>
              </c:strCache>
            </c:strRef>
          </c:tx>
          <c:spPr>
            <a:ln w="28575" cap="rnd">
              <a:solidFill>
                <a:srgbClr val="0AEAE0"/>
              </a:solidFill>
              <a:round/>
            </a:ln>
            <a:effectLst/>
          </c:spPr>
          <c:marker>
            <c:symbol val="none"/>
          </c:marker>
          <c:cat>
            <c:strRef>
              <c:f>'Pivot Table'!$ED$11:$ED$22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Table'!$EE$11:$EE$22</c:f>
              <c:numCache>
                <c:formatCode>[&lt;999950]0.0,"K";[&lt;999950000]0.0,,"M";0.0,,,"B"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77BD-476B-8657-1012510367D8}"/>
            </c:ext>
          </c:extLst>
        </c:ser>
        <c:ser>
          <c:idx val="1"/>
          <c:order val="1"/>
          <c:tx>
            <c:strRef>
              <c:f>'Pivot Table'!$EF$9:$EF$10</c:f>
              <c:strCache>
                <c:ptCount val="1"/>
                <c:pt idx="0">
                  <c:v>AD01-9362</c:v>
                </c:pt>
              </c:strCache>
            </c:strRef>
          </c:tx>
          <c:spPr>
            <a:ln w="28575" cap="rnd">
              <a:solidFill>
                <a:srgbClr val="8D7EF3"/>
              </a:solidFill>
              <a:round/>
            </a:ln>
            <a:effectLst/>
          </c:spPr>
          <c:marker>
            <c:symbol val="none"/>
          </c:marker>
          <c:cat>
            <c:strRef>
              <c:f>'Pivot Table'!$ED$11:$ED$22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Table'!$EF$11:$EF$22</c:f>
              <c:numCache>
                <c:formatCode>[&lt;999950]0.0,"K";[&lt;999950000]0.0,,"M";0.0,,,"B"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77BD-476B-8657-1012510367D8}"/>
            </c:ext>
          </c:extLst>
        </c:ser>
        <c:ser>
          <c:idx val="2"/>
          <c:order val="2"/>
          <c:tx>
            <c:strRef>
              <c:f>'Pivot Table'!$EG$9:$EG$10</c:f>
              <c:strCache>
                <c:ptCount val="1"/>
                <c:pt idx="0">
                  <c:v>AD01-9363</c:v>
                </c:pt>
              </c:strCache>
            </c:strRef>
          </c:tx>
          <c:spPr>
            <a:ln w="28575" cap="rnd">
              <a:solidFill>
                <a:srgbClr val="E8788C"/>
              </a:solidFill>
              <a:round/>
            </a:ln>
            <a:effectLst/>
          </c:spPr>
          <c:marker>
            <c:symbol val="none"/>
          </c:marker>
          <c:cat>
            <c:strRef>
              <c:f>'Pivot Table'!$ED$11:$ED$22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Table'!$EG$11:$EG$22</c:f>
              <c:numCache>
                <c:formatCode>[&lt;999950]0.0,"K";[&lt;999950000]0.0,,"M";0.0,,,"B"</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77BD-476B-8657-1012510367D8}"/>
            </c:ext>
          </c:extLst>
        </c:ser>
        <c:ser>
          <c:idx val="3"/>
          <c:order val="3"/>
          <c:tx>
            <c:strRef>
              <c:f>'Pivot Table'!$EH$9:$EH$10</c:f>
              <c:strCache>
                <c:ptCount val="1"/>
                <c:pt idx="0">
                  <c:v>AD01-9364</c:v>
                </c:pt>
              </c:strCache>
            </c:strRef>
          </c:tx>
          <c:spPr>
            <a:ln w="28575" cap="rnd">
              <a:solidFill>
                <a:schemeClr val="accent4">
                  <a:lumMod val="60000"/>
                  <a:lumOff val="40000"/>
                </a:schemeClr>
              </a:solidFill>
              <a:round/>
            </a:ln>
            <a:effectLst/>
          </c:spPr>
          <c:marker>
            <c:symbol val="none"/>
          </c:marker>
          <c:cat>
            <c:strRef>
              <c:f>'Pivot Table'!$ED$11:$ED$22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Table'!$EH$11:$EH$22</c:f>
              <c:numCache>
                <c:formatCode>[&lt;999950]0.0,"K";[&lt;999950000]0.0,,"M";0.0,,,"B"</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3-77BD-476B-8657-1012510367D8}"/>
            </c:ext>
          </c:extLst>
        </c:ser>
        <c:ser>
          <c:idx val="4"/>
          <c:order val="4"/>
          <c:tx>
            <c:strRef>
              <c:f>'Pivot Table'!$EI$9:$EI$10</c:f>
              <c:strCache>
                <c:ptCount val="1"/>
                <c:pt idx="0">
                  <c:v>AD01-9365</c:v>
                </c:pt>
              </c:strCache>
            </c:strRef>
          </c:tx>
          <c:spPr>
            <a:ln w="28575" cap="rnd">
              <a:solidFill>
                <a:srgbClr val="92D050"/>
              </a:solidFill>
              <a:round/>
            </a:ln>
            <a:effectLst/>
          </c:spPr>
          <c:marker>
            <c:symbol val="none"/>
          </c:marker>
          <c:cat>
            <c:strRef>
              <c:f>'Pivot Table'!$ED$11:$ED$22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Table'!$EI$11:$EI$22</c:f>
              <c:numCache>
                <c:formatCode>[&lt;999950]0.0,"K";[&lt;999950000]0.0,,"M";0.0,,,"B"</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4-77BD-476B-8657-1012510367D8}"/>
            </c:ext>
          </c:extLst>
        </c:ser>
        <c:dLbls>
          <c:showLegendKey val="0"/>
          <c:showVal val="0"/>
          <c:showCatName val="0"/>
          <c:showSerName val="0"/>
          <c:showPercent val="0"/>
          <c:showBubbleSize val="0"/>
        </c:dLbls>
        <c:smooth val="0"/>
        <c:axId val="744783720"/>
        <c:axId val="744784048"/>
      </c:lineChart>
      <c:catAx>
        <c:axId val="744783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44784048"/>
        <c:crosses val="autoZero"/>
        <c:auto val="1"/>
        <c:lblAlgn val="ctr"/>
        <c:lblOffset val="100"/>
        <c:noMultiLvlLbl val="0"/>
      </c:catAx>
      <c:valAx>
        <c:axId val="744784048"/>
        <c:scaling>
          <c:orientation val="minMax"/>
        </c:scaling>
        <c:delete val="0"/>
        <c:axPos val="l"/>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44783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 Dashboard.xlsx]Pivot Table!Training_Sales</c:name>
    <c:fmtId val="97"/>
  </c:pivotSource>
  <c:chart>
    <c:autoTitleDeleted val="1"/>
    <c:pivotFmts>
      <c:pivotFmt>
        <c:idx val="0"/>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Table'!$EN$9</c:f>
              <c:strCache>
                <c:ptCount val="1"/>
                <c:pt idx="0">
                  <c:v>Total</c:v>
                </c:pt>
              </c:strCache>
            </c:strRef>
          </c:tx>
          <c:spPr>
            <a:solidFill>
              <a:srgbClr val="8D7EF3"/>
            </a:solidFill>
            <a:ln>
              <a:noFill/>
            </a:ln>
            <a:effectLst/>
          </c:spPr>
          <c:invertIfNegative val="0"/>
          <c:cat>
            <c:multiLvlStrRef>
              <c:f>'Pivot Table'!$EM$10:$EM$28</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Table'!$EN$10:$EN$28</c:f>
              <c:numCache>
                <c:formatCode>[&lt;999950]0.0,"K";[&lt;999950000]0.0,,"M";0.0,,,"B"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1CB5-452C-B4B0-24CB13C1FB9F}"/>
            </c:ext>
          </c:extLst>
        </c:ser>
        <c:dLbls>
          <c:showLegendKey val="0"/>
          <c:showVal val="0"/>
          <c:showCatName val="0"/>
          <c:showSerName val="0"/>
          <c:showPercent val="0"/>
          <c:showBubbleSize val="0"/>
        </c:dLbls>
        <c:gapWidth val="219"/>
        <c:overlap val="-27"/>
        <c:axId val="818118280"/>
        <c:axId val="818109424"/>
      </c:barChart>
      <c:catAx>
        <c:axId val="81811828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109424"/>
        <c:crosses val="autoZero"/>
        <c:auto val="1"/>
        <c:lblAlgn val="ctr"/>
        <c:lblOffset val="100"/>
        <c:noMultiLvlLbl val="0"/>
      </c:catAx>
      <c:valAx>
        <c:axId val="818109424"/>
        <c:scaling>
          <c:orientation val="minMax"/>
        </c:scaling>
        <c:delete val="1"/>
        <c:axPos val="l"/>
        <c:numFmt formatCode="[&lt;999950]0.0,&quot;K&quot;;[&lt;999950000]0.0,,&quot;M&quot;;0.0,,,&quot;B&quot;" sourceLinked="1"/>
        <c:majorTickMark val="none"/>
        <c:minorTickMark val="none"/>
        <c:tickLblPos val="nextTo"/>
        <c:crossAx val="818118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 Dashboard.xlsx]Pivot Table!PivotTable21</c:name>
    <c:fmtId val="105"/>
  </c:pivotSource>
  <c:chart>
    <c:autoTitleDeleted val="0"/>
    <c:pivotFmts>
      <c:pivotFmt>
        <c:idx val="0"/>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6600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pivotFmt>
      <c:pivotFmt>
        <c:idx val="5"/>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6600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6600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Table'!$EV$9:$EV$10</c:f>
              <c:strCache>
                <c:ptCount val="1"/>
                <c:pt idx="0">
                  <c:v>BE</c:v>
                </c:pt>
              </c:strCache>
            </c:strRef>
          </c:tx>
          <c:spPr>
            <a:ln w="28575" cap="rnd">
              <a:solidFill>
                <a:srgbClr val="FFC000"/>
              </a:solidFill>
              <a:round/>
            </a:ln>
            <a:effectLst/>
          </c:spPr>
          <c:marker>
            <c:symbol val="none"/>
          </c:marker>
          <c:cat>
            <c:strRef>
              <c:f>'Pivot Table'!$EU$11:$EU$26</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Table'!$EV$11:$EV$26</c:f>
              <c:numCache>
                <c:formatCode>[&lt;999950]0.0,"K";[&lt;999950000]0.0,,"M";0.0,,,"B"</c:formatCode>
                <c:ptCount val="16"/>
                <c:pt idx="0">
                  <c:v>152000000</c:v>
                </c:pt>
                <c:pt idx="1">
                  <c:v>114000000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285000000</c:v>
                </c:pt>
              </c:numCache>
            </c:numRef>
          </c:val>
          <c:smooth val="0"/>
          <c:extLst>
            <c:ext xmlns:c16="http://schemas.microsoft.com/office/drawing/2014/chart" uri="{C3380CC4-5D6E-409C-BE32-E72D297353CC}">
              <c16:uniqueId val="{00000000-EA63-4737-A240-81EAEE33BDEF}"/>
            </c:ext>
          </c:extLst>
        </c:ser>
        <c:ser>
          <c:idx val="1"/>
          <c:order val="1"/>
          <c:tx>
            <c:strRef>
              <c:f>'Pivot Table'!$EW$9:$EW$10</c:f>
              <c:strCache>
                <c:ptCount val="1"/>
                <c:pt idx="0">
                  <c:v>CNI</c:v>
                </c:pt>
              </c:strCache>
            </c:strRef>
          </c:tx>
          <c:spPr>
            <a:ln w="28575" cap="rnd">
              <a:solidFill>
                <a:srgbClr val="0AEAE0"/>
              </a:solidFill>
              <a:round/>
            </a:ln>
            <a:effectLst/>
          </c:spPr>
          <c:marker>
            <c:symbol val="none"/>
          </c:marker>
          <c:cat>
            <c:strRef>
              <c:f>'Pivot Table'!$EU$11:$EU$26</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Table'!$EW$11:$EW$26</c:f>
              <c:numCache>
                <c:formatCode>[&lt;999950]0.0,"K";[&lt;999950000]0.0,,"M";0.0,,,"B"</c:formatCode>
                <c:ptCount val="16"/>
                <c:pt idx="0">
                  <c:v>11000000</c:v>
                </c:pt>
                <c:pt idx="1">
                  <c:v>100000000</c:v>
                </c:pt>
                <c:pt idx="2">
                  <c:v>82000000</c:v>
                </c:pt>
                <c:pt idx="3">
                  <c:v>60000000</c:v>
                </c:pt>
                <c:pt idx="4">
                  <c:v>11000000</c:v>
                </c:pt>
                <c:pt idx="5">
                  <c:v>162000000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0"/>
          <c:extLst>
            <c:ext xmlns:c16="http://schemas.microsoft.com/office/drawing/2014/chart" uri="{C3380CC4-5D6E-409C-BE32-E72D297353CC}">
              <c16:uniqueId val="{00000001-EA63-4737-A240-81EAEE33BDEF}"/>
            </c:ext>
          </c:extLst>
        </c:ser>
        <c:ser>
          <c:idx val="2"/>
          <c:order val="2"/>
          <c:tx>
            <c:strRef>
              <c:f>'Pivot Table'!$EX$9:$EX$10</c:f>
              <c:strCache>
                <c:ptCount val="1"/>
                <c:pt idx="0">
                  <c:v>FC</c:v>
                </c:pt>
              </c:strCache>
            </c:strRef>
          </c:tx>
          <c:spPr>
            <a:ln w="28575" cap="rnd">
              <a:solidFill>
                <a:srgbClr val="FF0000"/>
              </a:solidFill>
              <a:round/>
            </a:ln>
            <a:effectLst/>
          </c:spPr>
          <c:marker>
            <c:symbol val="none"/>
          </c:marker>
          <c:cat>
            <c:strRef>
              <c:f>'Pivot Table'!$EU$11:$EU$26</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Table'!$EX$11:$EX$26</c:f>
              <c:numCache>
                <c:formatCode>[&lt;999950]0.0,"K";[&lt;999950000]0.0,,"M";0.0,,,"B"</c:formatCode>
                <c:ptCount val="16"/>
                <c:pt idx="4">
                  <c:v>38000000</c:v>
                </c:pt>
                <c:pt idx="5">
                  <c:v>76000000</c:v>
                </c:pt>
                <c:pt idx="7">
                  <c:v>38000000</c:v>
                </c:pt>
                <c:pt idx="10">
                  <c:v>19000000</c:v>
                </c:pt>
                <c:pt idx="12">
                  <c:v>76000000</c:v>
                </c:pt>
              </c:numCache>
            </c:numRef>
          </c:val>
          <c:smooth val="0"/>
          <c:extLst>
            <c:ext xmlns:c16="http://schemas.microsoft.com/office/drawing/2014/chart" uri="{C3380CC4-5D6E-409C-BE32-E72D297353CC}">
              <c16:uniqueId val="{00000002-EA63-4737-A240-81EAEE33BDEF}"/>
            </c:ext>
          </c:extLst>
        </c:ser>
        <c:ser>
          <c:idx val="3"/>
          <c:order val="3"/>
          <c:tx>
            <c:strRef>
              <c:f>'Pivot Table'!$EY$9:$EY$10</c:f>
              <c:strCache>
                <c:ptCount val="1"/>
                <c:pt idx="0">
                  <c:v>GK</c:v>
                </c:pt>
              </c:strCache>
            </c:strRef>
          </c:tx>
          <c:spPr>
            <a:ln w="28575" cap="rnd">
              <a:solidFill>
                <a:srgbClr val="6600CC"/>
              </a:solidFill>
              <a:round/>
            </a:ln>
            <a:effectLst/>
          </c:spPr>
          <c:marker>
            <c:symbol val="none"/>
          </c:marker>
          <c:cat>
            <c:strRef>
              <c:f>'Pivot Table'!$EU$11:$EU$26</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Table'!$EY$11:$EY$26</c:f>
              <c:numCache>
                <c:formatCode>[&lt;999950]0.0,"K";[&lt;999950000]0.0,,"M";0.0,,,"B"</c:formatCode>
                <c:ptCount val="16"/>
                <c:pt idx="0">
                  <c:v>216000000</c:v>
                </c:pt>
                <c:pt idx="1">
                  <c:v>436000000</c:v>
                </c:pt>
                <c:pt idx="2">
                  <c:v>803000000</c:v>
                </c:pt>
                <c:pt idx="3">
                  <c:v>525000000</c:v>
                </c:pt>
                <c:pt idx="4">
                  <c:v>245000000</c:v>
                </c:pt>
                <c:pt idx="5">
                  <c:v>707000000</c:v>
                </c:pt>
                <c:pt idx="6">
                  <c:v>804000000</c:v>
                </c:pt>
                <c:pt idx="7">
                  <c:v>707000000</c:v>
                </c:pt>
                <c:pt idx="8">
                  <c:v>212000000</c:v>
                </c:pt>
                <c:pt idx="9">
                  <c:v>140000000</c:v>
                </c:pt>
                <c:pt idx="10">
                  <c:v>922000000</c:v>
                </c:pt>
                <c:pt idx="11">
                  <c:v>944000000</c:v>
                </c:pt>
                <c:pt idx="12">
                  <c:v>1262000000</c:v>
                </c:pt>
                <c:pt idx="13">
                  <c:v>900000000</c:v>
                </c:pt>
                <c:pt idx="14">
                  <c:v>1027000000</c:v>
                </c:pt>
                <c:pt idx="15">
                  <c:v>741000000</c:v>
                </c:pt>
              </c:numCache>
            </c:numRef>
          </c:val>
          <c:smooth val="0"/>
          <c:extLst>
            <c:ext xmlns:c16="http://schemas.microsoft.com/office/drawing/2014/chart" uri="{C3380CC4-5D6E-409C-BE32-E72D297353CC}">
              <c16:uniqueId val="{0000000E-EA63-4737-A240-81EAEE33BDEF}"/>
            </c:ext>
          </c:extLst>
        </c:ser>
        <c:dLbls>
          <c:showLegendKey val="0"/>
          <c:showVal val="0"/>
          <c:showCatName val="0"/>
          <c:showSerName val="0"/>
          <c:showPercent val="0"/>
          <c:showBubbleSize val="0"/>
        </c:dLbls>
        <c:smooth val="0"/>
        <c:axId val="832310728"/>
        <c:axId val="832314336"/>
      </c:lineChart>
      <c:catAx>
        <c:axId val="832310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32314336"/>
        <c:crosses val="autoZero"/>
        <c:auto val="1"/>
        <c:lblAlgn val="ctr"/>
        <c:lblOffset val="100"/>
        <c:noMultiLvlLbl val="0"/>
      </c:catAx>
      <c:valAx>
        <c:axId val="832314336"/>
        <c:scaling>
          <c:orientation val="minMax"/>
        </c:scaling>
        <c:delete val="0"/>
        <c:axPos val="l"/>
        <c:majorGridlines>
          <c:spPr>
            <a:ln w="9525" cap="flat" cmpd="sng" algn="ctr">
              <a:solidFill>
                <a:schemeClr val="tx1">
                  <a:lumMod val="15000"/>
                  <a:lumOff val="8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32310728"/>
        <c:crosses val="autoZero"/>
        <c:crossBetween val="between"/>
      </c:valAx>
      <c:spPr>
        <a:noFill/>
        <a:ln>
          <a:noFill/>
        </a:ln>
        <a:effectLst/>
      </c:spPr>
    </c:plotArea>
    <c:legend>
      <c:legendPos val="b"/>
      <c:layout>
        <c:manualLayout>
          <c:xMode val="edge"/>
          <c:yMode val="edge"/>
          <c:x val="0.52317383048728539"/>
          <c:y val="0.85565769717301465"/>
          <c:w val="0.45327362651010644"/>
          <c:h val="9.10869796204603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 Dashboard.xlsx]Pivot Table!Enr_Month</c:name>
    <c:fmtId val="49"/>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326931672045007E-2"/>
          <c:y val="0.12839507080569976"/>
          <c:w val="0.94367306832795494"/>
          <c:h val="0.87160492919430022"/>
        </c:manualLayout>
      </c:layout>
      <c:lineChart>
        <c:grouping val="standard"/>
        <c:varyColors val="0"/>
        <c:ser>
          <c:idx val="0"/>
          <c:order val="0"/>
          <c:tx>
            <c:strRef>
              <c:f>'Pivot Table'!$AN$4</c:f>
              <c:strCache>
                <c:ptCount val="1"/>
                <c:pt idx="0">
                  <c:v>Total</c:v>
                </c:pt>
              </c:strCache>
            </c:strRef>
          </c:tx>
          <c:spPr>
            <a:ln w="28575" cap="rnd">
              <a:solidFill>
                <a:schemeClr val="accent1"/>
              </a:solidFill>
              <a:round/>
            </a:ln>
            <a:effectLst/>
          </c:spPr>
          <c:marker>
            <c:symbol val="none"/>
          </c:marker>
          <c:cat>
            <c:strRef>
              <c:f>'Pivot Table'!$AM$5:$AM$17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Table'!$AN$5:$AN$17</c:f>
              <c:numCache>
                <c:formatCode>#,##0</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0"/>
          <c:extLst>
            <c:ext xmlns:c16="http://schemas.microsoft.com/office/drawing/2014/chart" uri="{C3380CC4-5D6E-409C-BE32-E72D297353CC}">
              <c16:uniqueId val="{00000000-8FB2-4581-9375-98D919C9A20B}"/>
            </c:ext>
          </c:extLst>
        </c:ser>
        <c:dLbls>
          <c:showLegendKey val="0"/>
          <c:showVal val="0"/>
          <c:showCatName val="0"/>
          <c:showSerName val="0"/>
          <c:showPercent val="0"/>
          <c:showBubbleSize val="0"/>
        </c:dLbls>
        <c:smooth val="0"/>
        <c:axId val="650524880"/>
        <c:axId val="650521272"/>
      </c:lineChart>
      <c:catAx>
        <c:axId val="650524880"/>
        <c:scaling>
          <c:orientation val="minMax"/>
        </c:scaling>
        <c:delete val="1"/>
        <c:axPos val="b"/>
        <c:numFmt formatCode="General" sourceLinked="1"/>
        <c:majorTickMark val="none"/>
        <c:minorTickMark val="none"/>
        <c:tickLblPos val="nextTo"/>
        <c:crossAx val="650521272"/>
        <c:crosses val="autoZero"/>
        <c:auto val="1"/>
        <c:lblAlgn val="ctr"/>
        <c:lblOffset val="100"/>
        <c:noMultiLvlLbl val="0"/>
      </c:catAx>
      <c:valAx>
        <c:axId val="650521272"/>
        <c:scaling>
          <c:orientation val="minMax"/>
        </c:scaling>
        <c:delete val="1"/>
        <c:axPos val="l"/>
        <c:numFmt formatCode="#,##0" sourceLinked="1"/>
        <c:majorTickMark val="none"/>
        <c:minorTickMark val="none"/>
        <c:tickLblPos val="nextTo"/>
        <c:crossAx val="65052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 Dashboard.xlsx]Pivot Table!PivotTable9</c:name>
    <c:fmtId val="58"/>
  </c:pivotSource>
  <c:chart>
    <c:autoTitleDeleted val="1"/>
    <c:pivotFmts>
      <c:pivotFmt>
        <c:idx val="0"/>
        <c:spPr>
          <a:solidFill>
            <a:srgbClr val="0AEAE0">
              <a:alpha val="14000"/>
            </a:srgbClr>
          </a:solidFill>
          <a:ln w="31750">
            <a:solidFill>
              <a:srgbClr val="8D7EF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Table'!$AV$4</c:f>
              <c:strCache>
                <c:ptCount val="1"/>
                <c:pt idx="0">
                  <c:v>Total</c:v>
                </c:pt>
              </c:strCache>
            </c:strRef>
          </c:tx>
          <c:spPr>
            <a:solidFill>
              <a:srgbClr val="0AEAE0">
                <a:alpha val="14000"/>
              </a:srgbClr>
            </a:solidFill>
            <a:ln w="31750">
              <a:solidFill>
                <a:srgbClr val="8D7EF3"/>
              </a:solidFill>
            </a:ln>
            <a:effectLst/>
          </c:spPr>
          <c:cat>
            <c:strRef>
              <c:f>'Pivot Table'!$AU$5:$AU$13</c:f>
              <c:strCache>
                <c:ptCount val="8"/>
                <c:pt idx="0">
                  <c:v>A1</c:v>
                </c:pt>
                <c:pt idx="1">
                  <c:v>A2</c:v>
                </c:pt>
                <c:pt idx="2">
                  <c:v>A4</c:v>
                </c:pt>
                <c:pt idx="3">
                  <c:v>A7</c:v>
                </c:pt>
                <c:pt idx="4">
                  <c:v>B12</c:v>
                </c:pt>
                <c:pt idx="5">
                  <c:v>B13</c:v>
                </c:pt>
                <c:pt idx="6">
                  <c:v>B18</c:v>
                </c:pt>
                <c:pt idx="7">
                  <c:v>C8</c:v>
                </c:pt>
              </c:strCache>
            </c:strRef>
          </c:cat>
          <c:val>
            <c:numRef>
              <c:f>'Pivot Table'!$AV$5:$AV$13</c:f>
              <c:numCache>
                <c:formatCode>#,##0</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D613-4A3B-8DAA-20DB372B632F}"/>
            </c:ext>
          </c:extLst>
        </c:ser>
        <c:dLbls>
          <c:showLegendKey val="0"/>
          <c:showVal val="0"/>
          <c:showCatName val="0"/>
          <c:showSerName val="0"/>
          <c:showPercent val="0"/>
          <c:showBubbleSize val="0"/>
        </c:dLbls>
        <c:axId val="665128320"/>
        <c:axId val="665125368"/>
      </c:radarChart>
      <c:catAx>
        <c:axId val="66512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125368"/>
        <c:crosses val="autoZero"/>
        <c:auto val="1"/>
        <c:lblAlgn val="ctr"/>
        <c:lblOffset val="100"/>
        <c:noMultiLvlLbl val="0"/>
      </c:catAx>
      <c:valAx>
        <c:axId val="66512536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66512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 Dashboard.xlsx]Pivot Table!PivotTable10</c:name>
    <c:fmtId val="6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EAE0"/>
          </a:solidFill>
          <a:ln w="19050">
            <a:solidFill>
              <a:schemeClr val="lt1"/>
            </a:solidFill>
          </a:ln>
          <a:effectLst/>
        </c:spPr>
      </c:pivotFmt>
      <c:pivotFmt>
        <c:idx val="2"/>
        <c:spPr>
          <a:solidFill>
            <a:srgbClr val="E8788C"/>
          </a:solidFill>
          <a:ln w="19050">
            <a:solidFill>
              <a:schemeClr val="lt1"/>
            </a:solidFill>
          </a:ln>
          <a:effectLst/>
        </c:spPr>
      </c:pivotFmt>
      <c:pivotFmt>
        <c:idx val="3"/>
        <c:spPr>
          <a:solidFill>
            <a:srgbClr val="8D7EF3"/>
          </a:solidFill>
          <a:ln w="19050">
            <a:solidFill>
              <a:schemeClr val="lt1"/>
            </a:solidFill>
          </a:ln>
          <a:effectLst/>
        </c:spPr>
      </c:pivotFmt>
      <c:pivotFmt>
        <c:idx val="4"/>
        <c:spPr>
          <a:solidFill>
            <a:srgbClr val="FFC000"/>
          </a:solidFill>
          <a:ln w="19050">
            <a:solidFill>
              <a:schemeClr val="lt1"/>
            </a:solidFill>
          </a:ln>
          <a:effectLst/>
        </c:spPr>
      </c:pivotFmt>
    </c:pivotFmts>
    <c:plotArea>
      <c:layout/>
      <c:pieChart>
        <c:varyColors val="1"/>
        <c:ser>
          <c:idx val="0"/>
          <c:order val="0"/>
          <c:tx>
            <c:strRef>
              <c:f>'Pivot Table'!$BD$7</c:f>
              <c:strCache>
                <c:ptCount val="1"/>
                <c:pt idx="0">
                  <c:v>Total</c:v>
                </c:pt>
              </c:strCache>
            </c:strRef>
          </c:tx>
          <c:dPt>
            <c:idx val="0"/>
            <c:bubble3D val="0"/>
            <c:spPr>
              <a:solidFill>
                <a:srgbClr val="E8788C"/>
              </a:solidFill>
              <a:ln w="19050">
                <a:solidFill>
                  <a:schemeClr val="lt1"/>
                </a:solidFill>
              </a:ln>
              <a:effectLst/>
            </c:spPr>
            <c:extLst>
              <c:ext xmlns:c16="http://schemas.microsoft.com/office/drawing/2014/chart" uri="{C3380CC4-5D6E-409C-BE32-E72D297353CC}">
                <c16:uniqueId val="{00000003-6F00-4755-B928-92A82FDA3AA5}"/>
              </c:ext>
            </c:extLst>
          </c:dPt>
          <c:dPt>
            <c:idx val="1"/>
            <c:bubble3D val="0"/>
            <c:spPr>
              <a:solidFill>
                <a:srgbClr val="8D7EF3"/>
              </a:solidFill>
              <a:ln w="19050">
                <a:solidFill>
                  <a:schemeClr val="lt1"/>
                </a:solidFill>
              </a:ln>
              <a:effectLst/>
            </c:spPr>
            <c:extLst>
              <c:ext xmlns:c16="http://schemas.microsoft.com/office/drawing/2014/chart" uri="{C3380CC4-5D6E-409C-BE32-E72D297353CC}">
                <c16:uniqueId val="{00000004-6F00-4755-B928-92A82FDA3AA5}"/>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6F00-4755-B928-92A82FDA3AA5}"/>
              </c:ext>
            </c:extLst>
          </c:dPt>
          <c:dPt>
            <c:idx val="3"/>
            <c:bubble3D val="0"/>
            <c:spPr>
              <a:solidFill>
                <a:srgbClr val="0AEAE0"/>
              </a:solidFill>
              <a:ln w="19050">
                <a:solidFill>
                  <a:schemeClr val="lt1"/>
                </a:solidFill>
              </a:ln>
              <a:effectLst/>
            </c:spPr>
            <c:extLst>
              <c:ext xmlns:c16="http://schemas.microsoft.com/office/drawing/2014/chart" uri="{C3380CC4-5D6E-409C-BE32-E72D297353CC}">
                <c16:uniqueId val="{00000002-6F00-4755-B928-92A82FDA3A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Table'!$BC$8:$BC$12</c:f>
              <c:strCache>
                <c:ptCount val="4"/>
                <c:pt idx="0">
                  <c:v>BE</c:v>
                </c:pt>
                <c:pt idx="1">
                  <c:v>CNI</c:v>
                </c:pt>
                <c:pt idx="2">
                  <c:v>FC</c:v>
                </c:pt>
                <c:pt idx="3">
                  <c:v>GK</c:v>
                </c:pt>
              </c:strCache>
            </c:strRef>
          </c:cat>
          <c:val>
            <c:numRef>
              <c:f>'Pivot Table'!$BD$8:$BD$12</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0-6F00-4755-B928-92A82FDA3AA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 Dashboard.xlsx]Pivot Table!PivotTable11</c:name>
    <c:fmtId val="6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Table'!$BJ$9</c:f>
              <c:strCache>
                <c:ptCount val="1"/>
                <c:pt idx="0">
                  <c:v>Total</c:v>
                </c:pt>
              </c:strCache>
            </c:strRef>
          </c:tx>
          <c:spPr>
            <a:solidFill>
              <a:schemeClr val="accent1"/>
            </a:solidFill>
            <a:ln>
              <a:noFill/>
            </a:ln>
            <a:effectLst/>
          </c:spPr>
          <c:invertIfNegative val="0"/>
          <c:cat>
            <c:strRef>
              <c:f>'Pivot Table'!$BI$10:$BI$19</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Table'!$BJ$10:$BJ$19</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D9F3-4C35-9D6F-E0234F93554C}"/>
            </c:ext>
          </c:extLst>
        </c:ser>
        <c:dLbls>
          <c:showLegendKey val="0"/>
          <c:showVal val="0"/>
          <c:showCatName val="0"/>
          <c:showSerName val="0"/>
          <c:showPercent val="0"/>
          <c:showBubbleSize val="0"/>
        </c:dLbls>
        <c:gapWidth val="150"/>
        <c:axId val="735423880"/>
        <c:axId val="735430440"/>
      </c:barChart>
      <c:catAx>
        <c:axId val="735423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430440"/>
        <c:crosses val="autoZero"/>
        <c:auto val="1"/>
        <c:lblAlgn val="ctr"/>
        <c:lblOffset val="100"/>
        <c:noMultiLvlLbl val="0"/>
      </c:catAx>
      <c:valAx>
        <c:axId val="735430440"/>
        <c:scaling>
          <c:orientation val="minMax"/>
        </c:scaling>
        <c:delete val="1"/>
        <c:axPos val="b"/>
        <c:numFmt formatCode="[&lt;999950]0.0,&quot;K&quot;;[&lt;999950000]0.0,,&quot;M&quot;;0.0,,,&quot;B&quot;" sourceLinked="1"/>
        <c:majorTickMark val="none"/>
        <c:minorTickMark val="none"/>
        <c:tickLblPos val="nextTo"/>
        <c:crossAx val="735423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Metrics Dashboard.xlsx]Pivot Table!PivotTable12</c:name>
    <c:fmtId val="7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Table'!$BQ$9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Table'!$BP$10:$BP$19</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Table'!$BQ$10:$BQ$19</c:f>
              <c:numCache>
                <c:formatCode>#,##0</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5C1E-4AA6-950C-A32E81EC475E}"/>
            </c:ext>
          </c:extLst>
        </c:ser>
        <c:dLbls>
          <c:showLegendKey val="0"/>
          <c:showVal val="0"/>
          <c:showCatName val="0"/>
          <c:showSerName val="0"/>
          <c:showPercent val="0"/>
          <c:showBubbleSize val="0"/>
        </c:dLbls>
        <c:marker val="1"/>
        <c:smooth val="0"/>
        <c:axId val="736279560"/>
        <c:axId val="736282840"/>
      </c:lineChart>
      <c:catAx>
        <c:axId val="7362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82840"/>
        <c:crosses val="autoZero"/>
        <c:auto val="1"/>
        <c:lblAlgn val="ctr"/>
        <c:lblOffset val="100"/>
        <c:noMultiLvlLbl val="0"/>
      </c:catAx>
      <c:valAx>
        <c:axId val="736282840"/>
        <c:scaling>
          <c:orientation val="minMax"/>
        </c:scaling>
        <c:delete val="1"/>
        <c:axPos val="l"/>
        <c:numFmt formatCode="#,##0" sourceLinked="1"/>
        <c:majorTickMark val="none"/>
        <c:minorTickMark val="none"/>
        <c:tickLblPos val="nextTo"/>
        <c:crossAx val="73627956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Table'!$CG$9</c:f>
              <c:strCache>
                <c:ptCount val="1"/>
                <c:pt idx="0">
                  <c:v>Duration</c:v>
                </c:pt>
              </c:strCache>
            </c:strRef>
          </c:tx>
          <c:spPr>
            <a:ln w="28575" cap="rnd">
              <a:noFill/>
              <a:round/>
            </a:ln>
            <a:effectLst/>
          </c:spPr>
          <c:marker>
            <c:symbol val="circle"/>
            <c:size val="9"/>
            <c:spPr>
              <a:solidFill>
                <a:srgbClr val="8D7EF3"/>
              </a:solidFill>
              <a:ln w="9525">
                <a:noFill/>
              </a:ln>
              <a:effectLst/>
            </c:spPr>
          </c:marker>
          <c:dPt>
            <c:idx val="2"/>
            <c:marker>
              <c:symbol val="circle"/>
              <c:size val="9"/>
              <c:spPr>
                <a:solidFill>
                  <a:srgbClr val="00B626"/>
                </a:solidFill>
                <a:ln w="9525">
                  <a:noFill/>
                </a:ln>
                <a:effectLst/>
              </c:spPr>
            </c:marker>
            <c:bubble3D val="0"/>
            <c:extLst>
              <c:ext xmlns:c16="http://schemas.microsoft.com/office/drawing/2014/chart" uri="{C3380CC4-5D6E-409C-BE32-E72D297353CC}">
                <c16:uniqueId val="{00000003-4D49-4855-B826-73450FD3BAD1}"/>
              </c:ext>
            </c:extLst>
          </c:dPt>
          <c:dPt>
            <c:idx val="3"/>
            <c:marker>
              <c:symbol val="circle"/>
              <c:size val="9"/>
              <c:spPr>
                <a:solidFill>
                  <a:srgbClr val="C00000"/>
                </a:solidFill>
                <a:ln w="9525">
                  <a:noFill/>
                </a:ln>
                <a:effectLst/>
              </c:spPr>
            </c:marker>
            <c:bubble3D val="0"/>
            <c:extLst>
              <c:ext xmlns:c16="http://schemas.microsoft.com/office/drawing/2014/chart" uri="{C3380CC4-5D6E-409C-BE32-E72D297353CC}">
                <c16:uniqueId val="{00000002-4D49-4855-B826-73450FD3BAD1}"/>
              </c:ext>
            </c:extLst>
          </c:dPt>
          <c:cat>
            <c:numRef>
              <c:f>'Pivot Table'!$CF$10:$CF$21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Table'!$CG$10:$CG$21</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0-4D49-4855-B826-73450FD3BAD1}"/>
            </c:ext>
          </c:extLst>
        </c:ser>
        <c:dLbls>
          <c:showLegendKey val="0"/>
          <c:showVal val="0"/>
          <c:showCatName val="0"/>
          <c:showSerName val="0"/>
          <c:showPercent val="0"/>
          <c:showBubbleSize val="0"/>
        </c:dLbls>
        <c:marker val="1"/>
        <c:smooth val="0"/>
        <c:axId val="588280720"/>
        <c:axId val="588275144"/>
      </c:lineChart>
      <c:catAx>
        <c:axId val="58828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8275144"/>
        <c:crosses val="autoZero"/>
        <c:auto val="1"/>
        <c:lblAlgn val="ctr"/>
        <c:lblOffset val="100"/>
        <c:noMultiLvlLbl val="0"/>
      </c:catAx>
      <c:valAx>
        <c:axId val="588275144"/>
        <c:scaling>
          <c:orientation val="minMax"/>
        </c:scaling>
        <c:delete val="0"/>
        <c:axPos val="l"/>
        <c:majorGridlines>
          <c:spPr>
            <a:ln w="9525" cap="flat" cmpd="sng" algn="ctr">
              <a:solidFill>
                <a:schemeClr val="bg1">
                  <a:lumMod val="85000"/>
                </a:schemeClr>
              </a:solidFill>
              <a:prstDash val="sysDot"/>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8280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9.svg"/><Relationship Id="rId18" Type="http://schemas.openxmlformats.org/officeDocument/2006/relationships/chart" Target="../charts/chart21.xml"/><Relationship Id="rId26" Type="http://schemas.openxmlformats.org/officeDocument/2006/relationships/image" Target="../media/image13.svg"/><Relationship Id="rId3" Type="http://schemas.openxmlformats.org/officeDocument/2006/relationships/image" Target="../media/image2.png"/><Relationship Id="rId21" Type="http://schemas.openxmlformats.org/officeDocument/2006/relationships/chart" Target="../charts/chart24.xml"/><Relationship Id="rId34" Type="http://schemas.openxmlformats.org/officeDocument/2006/relationships/chart" Target="../charts/chart30.xml"/><Relationship Id="rId7" Type="http://schemas.openxmlformats.org/officeDocument/2006/relationships/chart" Target="../charts/chart17.xml"/><Relationship Id="rId12" Type="http://schemas.openxmlformats.org/officeDocument/2006/relationships/image" Target="../media/image8.png"/><Relationship Id="rId17" Type="http://schemas.openxmlformats.org/officeDocument/2006/relationships/chart" Target="../charts/chart20.xml"/><Relationship Id="rId25" Type="http://schemas.openxmlformats.org/officeDocument/2006/relationships/image" Target="../media/image12.png"/><Relationship Id="rId33" Type="http://schemas.openxmlformats.org/officeDocument/2006/relationships/chart" Target="../charts/chart29.xml"/><Relationship Id="rId2" Type="http://schemas.openxmlformats.org/officeDocument/2006/relationships/hyperlink" Target="https://freepngimg.com/png/10560-best-quality-download-png" TargetMode="External"/><Relationship Id="rId16" Type="http://schemas.openxmlformats.org/officeDocument/2006/relationships/hyperlink" Target="#Database!A1"/><Relationship Id="rId20" Type="http://schemas.openxmlformats.org/officeDocument/2006/relationships/chart" Target="../charts/chart23.xml"/><Relationship Id="rId29" Type="http://schemas.openxmlformats.org/officeDocument/2006/relationships/image" Target="../media/image15.svg"/><Relationship Id="rId1" Type="http://schemas.openxmlformats.org/officeDocument/2006/relationships/image" Target="../media/image1.png"/><Relationship Id="rId6" Type="http://schemas.openxmlformats.org/officeDocument/2006/relationships/hyperlink" Target="https://www.pngall.com/headphones-png" TargetMode="External"/><Relationship Id="rId11" Type="http://schemas.openxmlformats.org/officeDocument/2006/relationships/image" Target="../media/image7.svg"/><Relationship Id="rId24" Type="http://schemas.openxmlformats.org/officeDocument/2006/relationships/image" Target="../media/image11.svg"/><Relationship Id="rId32" Type="http://schemas.openxmlformats.org/officeDocument/2006/relationships/image" Target="../media/image16.emf"/><Relationship Id="rId5" Type="http://schemas.openxmlformats.org/officeDocument/2006/relationships/image" Target="../media/image3.png"/><Relationship Id="rId15" Type="http://schemas.openxmlformats.org/officeDocument/2006/relationships/chart" Target="../charts/chart19.xml"/><Relationship Id="rId23" Type="http://schemas.openxmlformats.org/officeDocument/2006/relationships/image" Target="../media/image10.png"/><Relationship Id="rId28" Type="http://schemas.openxmlformats.org/officeDocument/2006/relationships/image" Target="../media/image14.png"/><Relationship Id="rId36" Type="http://schemas.openxmlformats.org/officeDocument/2006/relationships/chart" Target="../charts/chart32.xml"/><Relationship Id="rId10" Type="http://schemas.openxmlformats.org/officeDocument/2006/relationships/image" Target="../media/image6.png"/><Relationship Id="rId19" Type="http://schemas.openxmlformats.org/officeDocument/2006/relationships/chart" Target="../charts/chart22.xml"/><Relationship Id="rId31" Type="http://schemas.openxmlformats.org/officeDocument/2006/relationships/chart" Target="../charts/chart28.xml"/><Relationship Id="rId4" Type="http://schemas.openxmlformats.org/officeDocument/2006/relationships/hyperlink" Target="https://freepngimg.com/png/66672-coin-transparent-gold-icon-free-photo-png" TargetMode="External"/><Relationship Id="rId9" Type="http://schemas.openxmlformats.org/officeDocument/2006/relationships/image" Target="../media/image5.svg"/><Relationship Id="rId14" Type="http://schemas.openxmlformats.org/officeDocument/2006/relationships/chart" Target="../charts/chart18.xml"/><Relationship Id="rId22" Type="http://schemas.openxmlformats.org/officeDocument/2006/relationships/chart" Target="../charts/chart25.xml"/><Relationship Id="rId27" Type="http://schemas.openxmlformats.org/officeDocument/2006/relationships/chart" Target="../charts/chart26.xml"/><Relationship Id="rId30" Type="http://schemas.openxmlformats.org/officeDocument/2006/relationships/chart" Target="../charts/chart27.xml"/><Relationship Id="rId35"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0</xdr:col>
      <xdr:colOff>57980</xdr:colOff>
      <xdr:row>0</xdr:row>
      <xdr:rowOff>0</xdr:rowOff>
    </xdr:from>
    <xdr:to>
      <xdr:col>16</xdr:col>
      <xdr:colOff>229430</xdr:colOff>
      <xdr:row>1239</xdr:row>
      <xdr:rowOff>216386</xdr:rowOff>
    </xdr:to>
    <xdr:sp macro="" textlink="">
      <xdr:nvSpPr>
        <xdr:cNvPr id="3" name="L-Shape 2">
          <a:extLst>
            <a:ext uri="{FF2B5EF4-FFF2-40B4-BE49-F238E27FC236}">
              <a16:creationId xmlns:a16="http://schemas.microsoft.com/office/drawing/2014/main" id="{15DEB067-D4ED-4456-8736-99E60E77EBD8}"/>
            </a:ext>
          </a:extLst>
        </xdr:cNvPr>
        <xdr:cNvSpPr/>
      </xdr:nvSpPr>
      <xdr:spPr>
        <a:xfrm rot="16200000" flipH="1">
          <a:off x="-156645976" y="156703956"/>
          <a:ext cx="331010111" cy="17602200"/>
        </a:xfrm>
        <a:prstGeom prst="corner">
          <a:avLst>
            <a:gd name="adj1" fmla="val 5409"/>
            <a:gd name="adj2" fmla="val 2213"/>
          </a:avLst>
        </a:prstGeom>
        <a:solidFill>
          <a:srgbClr val="A13F9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40808</xdr:colOff>
      <xdr:row>0</xdr:row>
      <xdr:rowOff>191762</xdr:rowOff>
    </xdr:from>
    <xdr:to>
      <xdr:col>1</xdr:col>
      <xdr:colOff>419540</xdr:colOff>
      <xdr:row>1</xdr:row>
      <xdr:rowOff>69872</xdr:rowOff>
    </xdr:to>
    <xdr:sp macro="" textlink="">
      <xdr:nvSpPr>
        <xdr:cNvPr id="4" name="Rectangle 3">
          <a:extLst>
            <a:ext uri="{FF2B5EF4-FFF2-40B4-BE49-F238E27FC236}">
              <a16:creationId xmlns:a16="http://schemas.microsoft.com/office/drawing/2014/main" id="{6572EE04-C668-40D1-ABAD-A51B9E4895B4}"/>
            </a:ext>
          </a:extLst>
        </xdr:cNvPr>
        <xdr:cNvSpPr/>
      </xdr:nvSpPr>
      <xdr:spPr>
        <a:xfrm rot="19759772">
          <a:off x="40808" y="191762"/>
          <a:ext cx="834275" cy="300523"/>
        </a:xfrm>
        <a:prstGeom prst="rect">
          <a:avLst/>
        </a:prstGeom>
        <a:solidFill>
          <a:srgbClr val="A13F9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64598</xdr:colOff>
      <xdr:row>0</xdr:row>
      <xdr:rowOff>254900</xdr:rowOff>
    </xdr:from>
    <xdr:to>
      <xdr:col>15</xdr:col>
      <xdr:colOff>218072</xdr:colOff>
      <xdr:row>2</xdr:row>
      <xdr:rowOff>8078</xdr:rowOff>
    </xdr:to>
    <xdr:sp macro="" textlink="">
      <xdr:nvSpPr>
        <xdr:cNvPr id="5" name="Rectangle 4">
          <a:extLst>
            <a:ext uri="{FF2B5EF4-FFF2-40B4-BE49-F238E27FC236}">
              <a16:creationId xmlns:a16="http://schemas.microsoft.com/office/drawing/2014/main" id="{F4D4A0BA-B042-4E43-BC31-4BD673F1C99A}"/>
            </a:ext>
          </a:extLst>
        </xdr:cNvPr>
        <xdr:cNvSpPr/>
      </xdr:nvSpPr>
      <xdr:spPr>
        <a:xfrm rot="3328611">
          <a:off x="16436539" y="497872"/>
          <a:ext cx="639417" cy="153474"/>
        </a:xfrm>
        <a:prstGeom prst="rect">
          <a:avLst/>
        </a:prstGeom>
        <a:solidFill>
          <a:srgbClr val="A13F9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47624</xdr:colOff>
      <xdr:row>1</xdr:row>
      <xdr:rowOff>11206</xdr:rowOff>
    </xdr:from>
    <xdr:to>
      <xdr:col>15</xdr:col>
      <xdr:colOff>47622</xdr:colOff>
      <xdr:row>2</xdr:row>
      <xdr:rowOff>11206</xdr:rowOff>
    </xdr:to>
    <xdr:sp macro="" textlink="">
      <xdr:nvSpPr>
        <xdr:cNvPr id="2" name="Rectangle: Top Corners Rounded 1">
          <a:extLst>
            <a:ext uri="{FF2B5EF4-FFF2-40B4-BE49-F238E27FC236}">
              <a16:creationId xmlns:a16="http://schemas.microsoft.com/office/drawing/2014/main" id="{F672991E-2B4F-4A44-A05D-93A774A36D2A}"/>
            </a:ext>
          </a:extLst>
        </xdr:cNvPr>
        <xdr:cNvSpPr/>
      </xdr:nvSpPr>
      <xdr:spPr>
        <a:xfrm flipH="1">
          <a:off x="504824" y="430306"/>
          <a:ext cx="16163923" cy="466725"/>
        </a:xfrm>
        <a:prstGeom prst="round2SameRect">
          <a:avLst/>
        </a:prstGeom>
        <a:noFill/>
        <a:ln w="76200">
          <a:solidFill>
            <a:srgbClr val="362F4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624645</xdr:colOff>
      <xdr:row>0</xdr:row>
      <xdr:rowOff>67963</xdr:rowOff>
    </xdr:from>
    <xdr:to>
      <xdr:col>16</xdr:col>
      <xdr:colOff>141929</xdr:colOff>
      <xdr:row>1</xdr:row>
      <xdr:rowOff>215617</xdr:rowOff>
    </xdr:to>
    <xdr:sp macro="" textlink="">
      <xdr:nvSpPr>
        <xdr:cNvPr id="7" name="TextBox 6">
          <a:hlinkClick xmlns:r="http://schemas.openxmlformats.org/officeDocument/2006/relationships" r:id="rId1" tooltip="Go To Dashboard"/>
          <a:extLst>
            <a:ext uri="{FF2B5EF4-FFF2-40B4-BE49-F238E27FC236}">
              <a16:creationId xmlns:a16="http://schemas.microsoft.com/office/drawing/2014/main" id="{A4C49116-6FC7-4561-A47C-15BA5901BAED}"/>
            </a:ext>
          </a:extLst>
        </xdr:cNvPr>
        <xdr:cNvSpPr txBox="1"/>
      </xdr:nvSpPr>
      <xdr:spPr>
        <a:xfrm rot="20700000" flipH="1">
          <a:off x="17239558" y="67963"/>
          <a:ext cx="328980" cy="570067"/>
        </a:xfrm>
        <a:prstGeom prst="rect">
          <a:avLst/>
        </a:prstGeom>
        <a:solidFill>
          <a:srgbClr val="A13F9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latin typeface="Cambria Math" panose="02040503050406030204" pitchFamily="18" charset="0"/>
              <a:ea typeface="Cambria Math" panose="02040503050406030204" pitchFamily="18" charset="0"/>
            </a:rPr>
            <a:t>⇨</a:t>
          </a:r>
          <a:endParaRPr lang="en-US" sz="18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238125</xdr:colOff>
      <xdr:row>11</xdr:row>
      <xdr:rowOff>47626</xdr:rowOff>
    </xdr:from>
    <xdr:to>
      <xdr:col>29</xdr:col>
      <xdr:colOff>1123950</xdr:colOff>
      <xdr:row>17</xdr:row>
      <xdr:rowOff>142876</xdr:rowOff>
    </xdr:to>
    <mc:AlternateContent xmlns:mc="http://schemas.openxmlformats.org/markup-compatibility/2006" xmlns:a14="http://schemas.microsoft.com/office/drawing/2010/main">
      <mc:Choice Requires="a14">
        <xdr:graphicFrame macro="">
          <xdr:nvGraphicFramePr>
            <xdr:cNvPr id="6" name="Month">
              <a:extLst>
                <a:ext uri="{FF2B5EF4-FFF2-40B4-BE49-F238E27FC236}">
                  <a16:creationId xmlns:a16="http://schemas.microsoft.com/office/drawing/2014/main" id="{9761F5C3-7A75-46CF-AEEB-0F1CF1898A2E}"/>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4384000" y="2247901"/>
              <a:ext cx="18288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98149</xdr:colOff>
      <xdr:row>2</xdr:row>
      <xdr:rowOff>102291</xdr:rowOff>
    </xdr:from>
    <xdr:to>
      <xdr:col>24</xdr:col>
      <xdr:colOff>676275</xdr:colOff>
      <xdr:row>11</xdr:row>
      <xdr:rowOff>51353</xdr:rowOff>
    </xdr:to>
    <xdr:graphicFrame macro="">
      <xdr:nvGraphicFramePr>
        <xdr:cNvPr id="3" name="Chart 2">
          <a:extLst>
            <a:ext uri="{FF2B5EF4-FFF2-40B4-BE49-F238E27FC236}">
              <a16:creationId xmlns:a16="http://schemas.microsoft.com/office/drawing/2014/main" id="{1761DBEF-2276-4F3D-A7D2-9D0E9E609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416351</xdr:colOff>
      <xdr:row>8</xdr:row>
      <xdr:rowOff>23080</xdr:rowOff>
    </xdr:from>
    <xdr:to>
      <xdr:col>34</xdr:col>
      <xdr:colOff>553511</xdr:colOff>
      <xdr:row>12</xdr:row>
      <xdr:rowOff>173956</xdr:rowOff>
    </xdr:to>
    <xdr:graphicFrame macro="">
      <xdr:nvGraphicFramePr>
        <xdr:cNvPr id="4" name="Chart 3">
          <a:extLst>
            <a:ext uri="{FF2B5EF4-FFF2-40B4-BE49-F238E27FC236}">
              <a16:creationId xmlns:a16="http://schemas.microsoft.com/office/drawing/2014/main" id="{63A0C56F-0364-4D8B-99BC-1E23F9B41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416351</xdr:colOff>
      <xdr:row>13</xdr:row>
      <xdr:rowOff>54219</xdr:rowOff>
    </xdr:from>
    <xdr:to>
      <xdr:col>34</xdr:col>
      <xdr:colOff>553511</xdr:colOff>
      <xdr:row>18</xdr:row>
      <xdr:rowOff>5070</xdr:rowOff>
    </xdr:to>
    <xdr:graphicFrame macro="">
      <xdr:nvGraphicFramePr>
        <xdr:cNvPr id="5" name="Chart 4">
          <a:extLst>
            <a:ext uri="{FF2B5EF4-FFF2-40B4-BE49-F238E27FC236}">
              <a16:creationId xmlns:a16="http://schemas.microsoft.com/office/drawing/2014/main" id="{D7817733-04EB-46BD-913C-CA6C96B343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952500</xdr:colOff>
      <xdr:row>7</xdr:row>
      <xdr:rowOff>65943</xdr:rowOff>
    </xdr:from>
    <xdr:to>
      <xdr:col>43</xdr:col>
      <xdr:colOff>117230</xdr:colOff>
      <xdr:row>13</xdr:row>
      <xdr:rowOff>168519</xdr:rowOff>
    </xdr:to>
    <xdr:graphicFrame macro="">
      <xdr:nvGraphicFramePr>
        <xdr:cNvPr id="2" name="Chart 1">
          <a:extLst>
            <a:ext uri="{FF2B5EF4-FFF2-40B4-BE49-F238E27FC236}">
              <a16:creationId xmlns:a16="http://schemas.microsoft.com/office/drawing/2014/main" id="{699D944B-09BF-490B-BC05-55F640828E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47</xdr:col>
      <xdr:colOff>1205886</xdr:colOff>
      <xdr:row>0</xdr:row>
      <xdr:rowOff>85725</xdr:rowOff>
    </xdr:from>
    <xdr:to>
      <xdr:col>52</xdr:col>
      <xdr:colOff>47626</xdr:colOff>
      <xdr:row>12</xdr:row>
      <xdr:rowOff>78365</xdr:rowOff>
    </xdr:to>
    <xdr:graphicFrame macro="">
      <xdr:nvGraphicFramePr>
        <xdr:cNvPr id="7" name="Chart 6">
          <a:extLst>
            <a:ext uri="{FF2B5EF4-FFF2-40B4-BE49-F238E27FC236}">
              <a16:creationId xmlns:a16="http://schemas.microsoft.com/office/drawing/2014/main" id="{BBFEB1CA-C726-47D6-8B95-97E307BA7E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52</xdr:col>
      <xdr:colOff>410254</xdr:colOff>
      <xdr:row>17</xdr:row>
      <xdr:rowOff>196622</xdr:rowOff>
    </xdr:from>
    <xdr:to>
      <xdr:col>58</xdr:col>
      <xdr:colOff>120422</xdr:colOff>
      <xdr:row>31</xdr:row>
      <xdr:rowOff>135390</xdr:rowOff>
    </xdr:to>
    <xdr:graphicFrame macro="">
      <xdr:nvGraphicFramePr>
        <xdr:cNvPr id="8" name="Chart 7">
          <a:extLst>
            <a:ext uri="{FF2B5EF4-FFF2-40B4-BE49-F238E27FC236}">
              <a16:creationId xmlns:a16="http://schemas.microsoft.com/office/drawing/2014/main" id="{D98180EC-5518-4D76-A7CF-EE33334047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59</xdr:col>
      <xdr:colOff>217395</xdr:colOff>
      <xdr:row>22</xdr:row>
      <xdr:rowOff>33619</xdr:rowOff>
    </xdr:from>
    <xdr:to>
      <xdr:col>63</xdr:col>
      <xdr:colOff>336177</xdr:colOff>
      <xdr:row>34</xdr:row>
      <xdr:rowOff>83764</xdr:rowOff>
    </xdr:to>
    <xdr:graphicFrame macro="">
      <xdr:nvGraphicFramePr>
        <xdr:cNvPr id="9" name="Chart 8">
          <a:extLst>
            <a:ext uri="{FF2B5EF4-FFF2-40B4-BE49-F238E27FC236}">
              <a16:creationId xmlns:a16="http://schemas.microsoft.com/office/drawing/2014/main" id="{14127D69-3405-4139-BEF0-1BCC961AC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66</xdr:col>
      <xdr:colOff>521804</xdr:colOff>
      <xdr:row>20</xdr:row>
      <xdr:rowOff>16566</xdr:rowOff>
    </xdr:from>
    <xdr:to>
      <xdr:col>70</xdr:col>
      <xdr:colOff>265042</xdr:colOff>
      <xdr:row>31</xdr:row>
      <xdr:rowOff>112643</xdr:rowOff>
    </xdr:to>
    <xdr:graphicFrame macro="">
      <xdr:nvGraphicFramePr>
        <xdr:cNvPr id="10" name="Chart 9">
          <a:extLst>
            <a:ext uri="{FF2B5EF4-FFF2-40B4-BE49-F238E27FC236}">
              <a16:creationId xmlns:a16="http://schemas.microsoft.com/office/drawing/2014/main" id="{623604AA-A2DB-4A25-B3B9-585446C162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79</xdr:col>
      <xdr:colOff>483813</xdr:colOff>
      <xdr:row>23</xdr:row>
      <xdr:rowOff>186297</xdr:rowOff>
    </xdr:from>
    <xdr:to>
      <xdr:col>82</xdr:col>
      <xdr:colOff>607918</xdr:colOff>
      <xdr:row>34</xdr:row>
      <xdr:rowOff>56029</xdr:rowOff>
    </xdr:to>
    <xdr:graphicFrame macro="">
      <xdr:nvGraphicFramePr>
        <xdr:cNvPr id="11" name="Chart 10">
          <a:extLst>
            <a:ext uri="{FF2B5EF4-FFF2-40B4-BE49-F238E27FC236}">
              <a16:creationId xmlns:a16="http://schemas.microsoft.com/office/drawing/2014/main" id="{5F514F23-F4D0-4629-BDBE-9997BC0E61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89</xdr:col>
      <xdr:colOff>453837</xdr:colOff>
      <xdr:row>15</xdr:row>
      <xdr:rowOff>158003</xdr:rowOff>
    </xdr:from>
    <xdr:to>
      <xdr:col>94</xdr:col>
      <xdr:colOff>207308</xdr:colOff>
      <xdr:row>29</xdr:row>
      <xdr:rowOff>77320</xdr:rowOff>
    </xdr:to>
    <xdr:graphicFrame macro="">
      <xdr:nvGraphicFramePr>
        <xdr:cNvPr id="12" name="Chart 11">
          <a:extLst>
            <a:ext uri="{FF2B5EF4-FFF2-40B4-BE49-F238E27FC236}">
              <a16:creationId xmlns:a16="http://schemas.microsoft.com/office/drawing/2014/main" id="{B5A7A97D-E62F-4A54-92C8-0B361AA547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102</xdr:col>
      <xdr:colOff>313764</xdr:colOff>
      <xdr:row>13</xdr:row>
      <xdr:rowOff>45944</xdr:rowOff>
    </xdr:from>
    <xdr:to>
      <xdr:col>109</xdr:col>
      <xdr:colOff>100852</xdr:colOff>
      <xdr:row>26</xdr:row>
      <xdr:rowOff>166967</xdr:rowOff>
    </xdr:to>
    <xdr:graphicFrame macro="">
      <xdr:nvGraphicFramePr>
        <xdr:cNvPr id="14" name="Chart 13">
          <a:extLst>
            <a:ext uri="{FF2B5EF4-FFF2-40B4-BE49-F238E27FC236}">
              <a16:creationId xmlns:a16="http://schemas.microsoft.com/office/drawing/2014/main" id="{AF115C19-C104-4390-924F-BB82B931E7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110</xdr:col>
      <xdr:colOff>319087</xdr:colOff>
      <xdr:row>16</xdr:row>
      <xdr:rowOff>119062</xdr:rowOff>
    </xdr:from>
    <xdr:to>
      <xdr:col>115</xdr:col>
      <xdr:colOff>452437</xdr:colOff>
      <xdr:row>30</xdr:row>
      <xdr:rowOff>61912</xdr:rowOff>
    </xdr:to>
    <xdr:graphicFrame macro="">
      <xdr:nvGraphicFramePr>
        <xdr:cNvPr id="16" name="Chart 15">
          <a:extLst>
            <a:ext uri="{FF2B5EF4-FFF2-40B4-BE49-F238E27FC236}">
              <a16:creationId xmlns:a16="http://schemas.microsoft.com/office/drawing/2014/main" id="{339D1D91-9FC3-42AE-A8C5-8A5B4C7786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127</xdr:col>
      <xdr:colOff>304800</xdr:colOff>
      <xdr:row>9</xdr:row>
      <xdr:rowOff>180975</xdr:rowOff>
    </xdr:from>
    <xdr:to>
      <xdr:col>132</xdr:col>
      <xdr:colOff>195261</xdr:colOff>
      <xdr:row>19</xdr:row>
      <xdr:rowOff>185737</xdr:rowOff>
    </xdr:to>
    <xdr:graphicFrame macro="">
      <xdr:nvGraphicFramePr>
        <xdr:cNvPr id="13" name="Chart 12">
          <a:extLst>
            <a:ext uri="{FF2B5EF4-FFF2-40B4-BE49-F238E27FC236}">
              <a16:creationId xmlns:a16="http://schemas.microsoft.com/office/drawing/2014/main" id="{22BF2B2C-4000-4255-9AA6-E90B56EDC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133</xdr:col>
      <xdr:colOff>4762</xdr:colOff>
      <xdr:row>23</xdr:row>
      <xdr:rowOff>4762</xdr:rowOff>
    </xdr:from>
    <xdr:to>
      <xdr:col>137</xdr:col>
      <xdr:colOff>719137</xdr:colOff>
      <xdr:row>36</xdr:row>
      <xdr:rowOff>147637</xdr:rowOff>
    </xdr:to>
    <xdr:graphicFrame macro="">
      <xdr:nvGraphicFramePr>
        <xdr:cNvPr id="17" name="Chart 16">
          <a:extLst>
            <a:ext uri="{FF2B5EF4-FFF2-40B4-BE49-F238E27FC236}">
              <a16:creationId xmlns:a16="http://schemas.microsoft.com/office/drawing/2014/main" id="{D92C7553-B4A1-461E-BD26-9DD97A93A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144</xdr:col>
      <xdr:colOff>123263</xdr:colOff>
      <xdr:row>5</xdr:row>
      <xdr:rowOff>67235</xdr:rowOff>
    </xdr:from>
    <xdr:to>
      <xdr:col>147</xdr:col>
      <xdr:colOff>392205</xdr:colOff>
      <xdr:row>17</xdr:row>
      <xdr:rowOff>56029</xdr:rowOff>
    </xdr:to>
    <xdr:graphicFrame macro="">
      <xdr:nvGraphicFramePr>
        <xdr:cNvPr id="18" name="Chart 17">
          <a:extLst>
            <a:ext uri="{FF2B5EF4-FFF2-40B4-BE49-F238E27FC236}">
              <a16:creationId xmlns:a16="http://schemas.microsoft.com/office/drawing/2014/main" id="{4998E9B6-896B-4F1D-9088-FACBB3E427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144</xdr:col>
      <xdr:colOff>350183</xdr:colOff>
      <xdr:row>19</xdr:row>
      <xdr:rowOff>113180</xdr:rowOff>
    </xdr:from>
    <xdr:to>
      <xdr:col>146</xdr:col>
      <xdr:colOff>296395</xdr:colOff>
      <xdr:row>26</xdr:row>
      <xdr:rowOff>100854</xdr:rowOff>
    </xdr:to>
    <mc:AlternateContent xmlns:mc="http://schemas.openxmlformats.org/markup-compatibility/2006">
      <mc:Choice xmlns:a14="http://schemas.microsoft.com/office/drawing/2010/main" Requires="a14">
        <xdr:graphicFrame macro="">
          <xdr:nvGraphicFramePr>
            <xdr:cNvPr id="19" name="Sale Team">
              <a:extLst>
                <a:ext uri="{FF2B5EF4-FFF2-40B4-BE49-F238E27FC236}">
                  <a16:creationId xmlns:a16="http://schemas.microsoft.com/office/drawing/2014/main" id="{5B438F24-59FB-471D-91B0-3793DFEAE8EB}"/>
                </a:ext>
              </a:extLst>
            </xdr:cNvPr>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dr:sp macro="" textlink="">
          <xdr:nvSpPr>
            <xdr:cNvPr id="0" name=""/>
            <xdr:cNvSpPr>
              <a:spLocks noTextEdit="1"/>
            </xdr:cNvSpPr>
          </xdr:nvSpPr>
          <xdr:spPr>
            <a:xfrm>
              <a:off x="125137208" y="3913655"/>
              <a:ext cx="1832162" cy="1387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156</xdr:col>
      <xdr:colOff>466725</xdr:colOff>
      <xdr:row>11</xdr:row>
      <xdr:rowOff>28575</xdr:rowOff>
    </xdr:from>
    <xdr:to>
      <xdr:col>162</xdr:col>
      <xdr:colOff>57149</xdr:colOff>
      <xdr:row>21</xdr:row>
      <xdr:rowOff>180975</xdr:rowOff>
    </xdr:to>
    <xdr:graphicFrame macro="">
      <xdr:nvGraphicFramePr>
        <xdr:cNvPr id="20" name="Adv_Month">
          <a:extLst>
            <a:ext uri="{FF2B5EF4-FFF2-40B4-BE49-F238E27FC236}">
              <a16:creationId xmlns:a16="http://schemas.microsoft.com/office/drawing/2014/main" id="{77E324DE-94DC-4CB2-BDAC-F9E0D7384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79303</xdr:colOff>
      <xdr:row>0</xdr:row>
      <xdr:rowOff>88737</xdr:rowOff>
    </xdr:from>
    <xdr:to>
      <xdr:col>1</xdr:col>
      <xdr:colOff>593099</xdr:colOff>
      <xdr:row>10</xdr:row>
      <xdr:rowOff>108826</xdr:rowOff>
    </xdr:to>
    <xdr:sp macro="" textlink="">
      <xdr:nvSpPr>
        <xdr:cNvPr id="2" name="Rectangle: Rounded Corners 1">
          <a:extLst>
            <a:ext uri="{FF2B5EF4-FFF2-40B4-BE49-F238E27FC236}">
              <a16:creationId xmlns:a16="http://schemas.microsoft.com/office/drawing/2014/main" id="{E6DBCE8B-9E36-4151-BB3A-53B9AD47E960}"/>
            </a:ext>
          </a:extLst>
        </xdr:cNvPr>
        <xdr:cNvSpPr/>
      </xdr:nvSpPr>
      <xdr:spPr>
        <a:xfrm>
          <a:off x="79303" y="88737"/>
          <a:ext cx="1202527" cy="1998358"/>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100452</xdr:colOff>
      <xdr:row>5</xdr:row>
      <xdr:rowOff>80039</xdr:rowOff>
    </xdr:from>
    <xdr:to>
      <xdr:col>1</xdr:col>
      <xdr:colOff>613161</xdr:colOff>
      <xdr:row>10</xdr:row>
      <xdr:rowOff>85051</xdr:rowOff>
    </xdr:to>
    <xdr:sp macro="" textlink="">
      <xdr:nvSpPr>
        <xdr:cNvPr id="3" name="TextBox 2">
          <a:extLst>
            <a:ext uri="{FF2B5EF4-FFF2-40B4-BE49-F238E27FC236}">
              <a16:creationId xmlns:a16="http://schemas.microsoft.com/office/drawing/2014/main" id="{F8115E96-E2D2-4E9C-BFFD-2A8CCFDDD6E2}"/>
            </a:ext>
          </a:extLst>
        </xdr:cNvPr>
        <xdr:cNvSpPr txBox="1"/>
      </xdr:nvSpPr>
      <xdr:spPr>
        <a:xfrm>
          <a:off x="100452" y="1075834"/>
          <a:ext cx="1196777" cy="1000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0" i="0">
              <a:solidFill>
                <a:srgbClr val="E8788C"/>
              </a:solidFill>
              <a:effectLst/>
              <a:latin typeface=".VnBlack" panose="020B7200000000000000" pitchFamily="34" charset="0"/>
              <a:ea typeface="+mn-ea"/>
              <a:cs typeface="+mn-cs"/>
            </a:rPr>
            <a:t>Sales</a:t>
          </a:r>
          <a:r>
            <a:rPr lang="en-US" sz="1100" b="0" i="0">
              <a:solidFill>
                <a:srgbClr val="E8788C"/>
              </a:solidFill>
              <a:effectLst/>
              <a:latin typeface=".VnBlack" panose="020B7200000000000000" pitchFamily="34" charset="0"/>
              <a:ea typeface="+mn-ea"/>
              <a:cs typeface="+mn-cs"/>
            </a:rPr>
            <a:t> </a:t>
          </a:r>
          <a:r>
            <a:rPr lang="en-US" sz="1050" b="0" i="0">
              <a:solidFill>
                <a:schemeClr val="dk1"/>
              </a:solidFill>
              <a:effectLst/>
              <a:latin typeface=".VnBlack" panose="020B7200000000000000" pitchFamily="34" charset="0"/>
              <a:ea typeface="+mn-ea"/>
              <a:cs typeface="+mn-cs"/>
            </a:rPr>
            <a:t>Performance Metrics </a:t>
          </a:r>
          <a:endParaRPr lang="en-US" sz="1100" b="0" i="0" u="none" strike="noStrike">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900" b="0" i="0">
              <a:solidFill>
                <a:schemeClr val="accent6">
                  <a:lumMod val="75000"/>
                </a:schemeClr>
              </a:solidFill>
              <a:effectLst/>
              <a:latin typeface=".VnBlack" panose="020B7200000000000000" pitchFamily="34" charset="0"/>
              <a:ea typeface="+mn-ea"/>
              <a:cs typeface="+mn-cs"/>
            </a:rPr>
            <a:t>2022</a:t>
          </a:r>
        </a:p>
        <a:p>
          <a:pPr algn="ctr"/>
          <a:endParaRPr lang="en-US" sz="1100">
            <a:latin typeface=".VnBlack" panose="020B7200000000000000" pitchFamily="34" charset="0"/>
          </a:endParaRPr>
        </a:p>
      </xdr:txBody>
    </xdr:sp>
    <xdr:clientData/>
  </xdr:twoCellAnchor>
  <xdr:twoCellAnchor editAs="absolute">
    <xdr:from>
      <xdr:col>0</xdr:col>
      <xdr:colOff>202599</xdr:colOff>
      <xdr:row>0</xdr:row>
      <xdr:rowOff>141234</xdr:rowOff>
    </xdr:from>
    <xdr:to>
      <xdr:col>1</xdr:col>
      <xdr:colOff>511013</xdr:colOff>
      <xdr:row>5</xdr:row>
      <xdr:rowOff>85397</xdr:rowOff>
    </xdr:to>
    <xdr:pic>
      <xdr:nvPicPr>
        <xdr:cNvPr id="5" name="Picture 4">
          <a:extLst>
            <a:ext uri="{FF2B5EF4-FFF2-40B4-BE49-F238E27FC236}">
              <a16:creationId xmlns:a16="http://schemas.microsoft.com/office/drawing/2014/main" id="{C651234F-CE33-4F2F-BF66-E312924BB3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202599" y="141234"/>
          <a:ext cx="991586" cy="929508"/>
        </a:xfrm>
        <a:prstGeom prst="rect">
          <a:avLst/>
        </a:prstGeom>
      </xdr:spPr>
    </xdr:pic>
    <xdr:clientData/>
  </xdr:twoCellAnchor>
  <xdr:twoCellAnchor editAs="absolute">
    <xdr:from>
      <xdr:col>6</xdr:col>
      <xdr:colOff>292118</xdr:colOff>
      <xdr:row>10</xdr:row>
      <xdr:rowOff>37790</xdr:rowOff>
    </xdr:from>
    <xdr:to>
      <xdr:col>7</xdr:col>
      <xdr:colOff>125564</xdr:colOff>
      <xdr:row>11</xdr:row>
      <xdr:rowOff>69289</xdr:rowOff>
    </xdr:to>
    <xdr:sp macro="" textlink="">
      <xdr:nvSpPr>
        <xdr:cNvPr id="6" name="TextBox 5">
          <a:extLst>
            <a:ext uri="{FF2B5EF4-FFF2-40B4-BE49-F238E27FC236}">
              <a16:creationId xmlns:a16="http://schemas.microsoft.com/office/drawing/2014/main" id="{974B01A8-4ABC-482A-AEEB-F5B0E18967FC}"/>
            </a:ext>
          </a:extLst>
        </xdr:cNvPr>
        <xdr:cNvSpPr txBox="1"/>
      </xdr:nvSpPr>
      <xdr:spPr>
        <a:xfrm>
          <a:off x="4412934" y="2043053"/>
          <a:ext cx="51700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twoCellAnchor>
  <xdr:twoCellAnchor editAs="absolute">
    <xdr:from>
      <xdr:col>2</xdr:col>
      <xdr:colOff>96492</xdr:colOff>
      <xdr:row>0</xdr:row>
      <xdr:rowOff>81870</xdr:rowOff>
    </xdr:from>
    <xdr:to>
      <xdr:col>5</xdr:col>
      <xdr:colOff>56813</xdr:colOff>
      <xdr:row>10</xdr:row>
      <xdr:rowOff>122860</xdr:rowOff>
    </xdr:to>
    <xdr:sp macro="" textlink="">
      <xdr:nvSpPr>
        <xdr:cNvPr id="7" name="Rectangle: Rounded Corners 6">
          <a:extLst>
            <a:ext uri="{FF2B5EF4-FFF2-40B4-BE49-F238E27FC236}">
              <a16:creationId xmlns:a16="http://schemas.microsoft.com/office/drawing/2014/main" id="{A16BB2AD-1DD1-4976-85C4-CD6BF41D003C}"/>
            </a:ext>
          </a:extLst>
        </xdr:cNvPr>
        <xdr:cNvSpPr/>
      </xdr:nvSpPr>
      <xdr:spPr>
        <a:xfrm>
          <a:off x="1468092" y="81870"/>
          <a:ext cx="2017721" cy="2041240"/>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75000"/>
              </a:schemeClr>
            </a:solidFill>
          </a:endParaRPr>
        </a:p>
      </xdr:txBody>
    </xdr:sp>
    <xdr:clientData/>
  </xdr:twoCellAnchor>
  <xdr:twoCellAnchor editAs="absolute">
    <xdr:from>
      <xdr:col>2</xdr:col>
      <xdr:colOff>400982</xdr:colOff>
      <xdr:row>0</xdr:row>
      <xdr:rowOff>104390</xdr:rowOff>
    </xdr:from>
    <xdr:to>
      <xdr:col>4</xdr:col>
      <xdr:colOff>453533</xdr:colOff>
      <xdr:row>2</xdr:row>
      <xdr:rowOff>104390</xdr:rowOff>
    </xdr:to>
    <xdr:sp macro="" textlink="">
      <xdr:nvSpPr>
        <xdr:cNvPr id="8" name="TextBox 7">
          <a:extLst>
            <a:ext uri="{FF2B5EF4-FFF2-40B4-BE49-F238E27FC236}">
              <a16:creationId xmlns:a16="http://schemas.microsoft.com/office/drawing/2014/main" id="{0E0E95F8-90F2-4C3C-B3A2-A9513DEB7B90}"/>
            </a:ext>
          </a:extLst>
        </xdr:cNvPr>
        <xdr:cNvSpPr txBox="1"/>
      </xdr:nvSpPr>
      <xdr:spPr>
        <a:xfrm>
          <a:off x="1770201" y="104390"/>
          <a:ext cx="1421770" cy="404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chemeClr val="accent6">
                  <a:lumMod val="75000"/>
                </a:schemeClr>
              </a:solidFill>
              <a:effectLst/>
              <a:latin typeface="Arial" panose="020B0604020202020204" pitchFamily="34" charset="0"/>
              <a:ea typeface="+mn-ea"/>
              <a:cs typeface="Arial" panose="020B0604020202020204" pitchFamily="34" charset="0"/>
            </a:rPr>
            <a:t>Total Earnings</a:t>
          </a:r>
        </a:p>
        <a:p>
          <a:pPr algn="ctr"/>
          <a:endParaRPr lang="en-US" sz="1100">
            <a:latin typeface=".VnBlack" panose="020B7200000000000000" pitchFamily="34" charset="0"/>
          </a:endParaRPr>
        </a:p>
      </xdr:txBody>
    </xdr:sp>
    <xdr:clientData/>
  </xdr:twoCellAnchor>
  <xdr:twoCellAnchor editAs="absolute">
    <xdr:from>
      <xdr:col>2</xdr:col>
      <xdr:colOff>72397</xdr:colOff>
      <xdr:row>2</xdr:row>
      <xdr:rowOff>73699</xdr:rowOff>
    </xdr:from>
    <xdr:to>
      <xdr:col>4</xdr:col>
      <xdr:colOff>359350</xdr:colOff>
      <xdr:row>4</xdr:row>
      <xdr:rowOff>73699</xdr:rowOff>
    </xdr:to>
    <xdr:sp macro="" textlink="'Pivot Table'!B5">
      <xdr:nvSpPr>
        <xdr:cNvPr id="9" name="TextBox 8">
          <a:extLst>
            <a:ext uri="{FF2B5EF4-FFF2-40B4-BE49-F238E27FC236}">
              <a16:creationId xmlns:a16="http://schemas.microsoft.com/office/drawing/2014/main" id="{D53193B2-F306-46F1-ADD5-4F26528AE015}"/>
            </a:ext>
          </a:extLst>
        </xdr:cNvPr>
        <xdr:cNvSpPr txBox="1"/>
      </xdr:nvSpPr>
      <xdr:spPr>
        <a:xfrm>
          <a:off x="1441616" y="478512"/>
          <a:ext cx="1656172" cy="404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D59D966A-80DA-42F2-BB24-9462B4729FCD}" type="TxLink">
            <a:rPr lang="en-US" sz="1400" b="0" i="0" u="none" strike="noStrike">
              <a:solidFill>
                <a:srgbClr val="000000"/>
              </a:solidFill>
              <a:effectLst/>
              <a:latin typeface="Arial" panose="020B0604020202020204" pitchFamily="34" charset="0"/>
              <a:ea typeface="+mn-ea"/>
              <a:cs typeface="Arial" panose="020B0604020202020204" pitchFamily="34" charset="0"/>
            </a:rPr>
            <a:pPr marL="0" marR="0" lvl="0" indent="0" algn="ctr" defTabSz="914400" eaLnBrk="1" fontAlgn="auto" latinLnBrk="0" hangingPunct="1">
              <a:lnSpc>
                <a:spcPct val="100000"/>
              </a:lnSpc>
              <a:spcBef>
                <a:spcPts val="0"/>
              </a:spcBef>
              <a:spcAft>
                <a:spcPts val="0"/>
              </a:spcAft>
              <a:buClrTx/>
              <a:buSzTx/>
              <a:buFontTx/>
              <a:buNone/>
              <a:tabLst/>
              <a:defRPr/>
            </a:pPr>
            <a:t>15,990,000,000</a:t>
          </a:fld>
          <a:endParaRPr lang="en-US" sz="1400">
            <a:latin typeface="Arial" panose="020B0604020202020204" pitchFamily="34" charset="0"/>
            <a:cs typeface="Arial" panose="020B0604020202020204" pitchFamily="34" charset="0"/>
          </a:endParaRPr>
        </a:p>
      </xdr:txBody>
    </xdr:sp>
    <xdr:clientData/>
  </xdr:twoCellAnchor>
  <xdr:twoCellAnchor editAs="absolute">
    <xdr:from>
      <xdr:col>2</xdr:col>
      <xdr:colOff>97231</xdr:colOff>
      <xdr:row>3</xdr:row>
      <xdr:rowOff>104460</xdr:rowOff>
    </xdr:from>
    <xdr:to>
      <xdr:col>3</xdr:col>
      <xdr:colOff>396681</xdr:colOff>
      <xdr:row>5</xdr:row>
      <xdr:rowOff>27878</xdr:rowOff>
    </xdr:to>
    <xdr:sp macro="" textlink="">
      <xdr:nvSpPr>
        <xdr:cNvPr id="10" name="TextBox 9">
          <a:extLst>
            <a:ext uri="{FF2B5EF4-FFF2-40B4-BE49-F238E27FC236}">
              <a16:creationId xmlns:a16="http://schemas.microsoft.com/office/drawing/2014/main" id="{25B52533-C86D-42D8-B03A-D8F803EF2CE8}"/>
            </a:ext>
          </a:extLst>
        </xdr:cNvPr>
        <xdr:cNvSpPr txBox="1"/>
      </xdr:nvSpPr>
      <xdr:spPr>
        <a:xfrm>
          <a:off x="1466450" y="711679"/>
          <a:ext cx="984059" cy="328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600" b="0" i="0">
              <a:solidFill>
                <a:schemeClr val="accent6">
                  <a:lumMod val="75000"/>
                </a:schemeClr>
              </a:solidFill>
              <a:effectLst/>
              <a:latin typeface="Arial" panose="020B0604020202020204" pitchFamily="34" charset="0"/>
              <a:ea typeface="+mn-ea"/>
              <a:cs typeface="Arial" panose="020B0604020202020204" pitchFamily="34" charset="0"/>
            </a:rPr>
            <a:t>Egyntian</a:t>
          </a:r>
          <a:r>
            <a:rPr lang="en-US" sz="600" b="0" i="0" baseline="0">
              <a:solidFill>
                <a:schemeClr val="accent6">
                  <a:lumMod val="75000"/>
                </a:schemeClr>
              </a:solidFill>
              <a:effectLst/>
              <a:latin typeface="Arial" panose="020B0604020202020204" pitchFamily="34" charset="0"/>
              <a:ea typeface="+mn-ea"/>
              <a:cs typeface="Arial" panose="020B0604020202020204" pitchFamily="34" charset="0"/>
            </a:rPr>
            <a:t> Ponds</a:t>
          </a:r>
          <a:endParaRPr lang="en-US" sz="600" b="0" i="0">
            <a:solidFill>
              <a:schemeClr val="accent6">
                <a:lumMod val="75000"/>
              </a:schemeClr>
            </a:solidFill>
            <a:effectLst/>
            <a:latin typeface="Arial" panose="020B0604020202020204" pitchFamily="34" charset="0"/>
            <a:ea typeface="+mn-ea"/>
            <a:cs typeface="Arial" panose="020B0604020202020204" pitchFamily="34" charset="0"/>
          </a:endParaRPr>
        </a:p>
        <a:p>
          <a:pPr algn="ctr"/>
          <a:endParaRPr lang="en-US" sz="1100">
            <a:latin typeface=".VnBlack" panose="020B7200000000000000" pitchFamily="34" charset="0"/>
          </a:endParaRPr>
        </a:p>
      </xdr:txBody>
    </xdr:sp>
    <xdr:clientData/>
  </xdr:twoCellAnchor>
  <xdr:twoCellAnchor editAs="absolute">
    <xdr:from>
      <xdr:col>4</xdr:col>
      <xdr:colOff>83635</xdr:colOff>
      <xdr:row>2</xdr:row>
      <xdr:rowOff>52232</xdr:rowOff>
    </xdr:from>
    <xdr:to>
      <xdr:col>4</xdr:col>
      <xdr:colOff>202507</xdr:colOff>
      <xdr:row>2</xdr:row>
      <xdr:rowOff>116240</xdr:rowOff>
    </xdr:to>
    <xdr:sp macro="" textlink="">
      <xdr:nvSpPr>
        <xdr:cNvPr id="11" name="Isosceles Triangle 10">
          <a:extLst>
            <a:ext uri="{FF2B5EF4-FFF2-40B4-BE49-F238E27FC236}">
              <a16:creationId xmlns:a16="http://schemas.microsoft.com/office/drawing/2014/main" id="{FE600D6C-63B0-4F44-9840-ACDD233F0DF7}"/>
            </a:ext>
          </a:extLst>
        </xdr:cNvPr>
        <xdr:cNvSpPr/>
      </xdr:nvSpPr>
      <xdr:spPr>
        <a:xfrm>
          <a:off x="2834269" y="451817"/>
          <a:ext cx="118872" cy="64008"/>
        </a:xfrm>
        <a:prstGeom prst="triangle">
          <a:avLst/>
        </a:prstGeom>
        <a:solidFill>
          <a:srgbClr val="00B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186286</xdr:colOff>
      <xdr:row>0</xdr:row>
      <xdr:rowOff>117301</xdr:rowOff>
    </xdr:from>
    <xdr:to>
      <xdr:col>2</xdr:col>
      <xdr:colOff>590519</xdr:colOff>
      <xdr:row>2</xdr:row>
      <xdr:rowOff>112499</xdr:rowOff>
    </xdr:to>
    <xdr:pic>
      <xdr:nvPicPr>
        <xdr:cNvPr id="13" name="Picture 12">
          <a:extLst>
            <a:ext uri="{FF2B5EF4-FFF2-40B4-BE49-F238E27FC236}">
              <a16:creationId xmlns:a16="http://schemas.microsoft.com/office/drawing/2014/main" id="{DFD6AB6C-D98B-4408-8FB1-0734AD3909C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1555505" y="117301"/>
          <a:ext cx="404233" cy="400011"/>
        </a:xfrm>
        <a:prstGeom prst="rect">
          <a:avLst/>
        </a:prstGeom>
      </xdr:spPr>
    </xdr:pic>
    <xdr:clientData/>
  </xdr:twoCellAnchor>
  <xdr:twoCellAnchor editAs="absolute">
    <xdr:from>
      <xdr:col>2</xdr:col>
      <xdr:colOff>260195</xdr:colOff>
      <xdr:row>5</xdr:row>
      <xdr:rowOff>102221</xdr:rowOff>
    </xdr:from>
    <xdr:to>
      <xdr:col>4</xdr:col>
      <xdr:colOff>464634</xdr:colOff>
      <xdr:row>5</xdr:row>
      <xdr:rowOff>106866</xdr:rowOff>
    </xdr:to>
    <xdr:cxnSp macro="">
      <xdr:nvCxnSpPr>
        <xdr:cNvPr id="16" name="Straight Connector 15">
          <a:extLst>
            <a:ext uri="{FF2B5EF4-FFF2-40B4-BE49-F238E27FC236}">
              <a16:creationId xmlns:a16="http://schemas.microsoft.com/office/drawing/2014/main" id="{41F6A829-C46D-4941-A5F8-7D0033AD0963}"/>
            </a:ext>
          </a:extLst>
        </xdr:cNvPr>
        <xdr:cNvCxnSpPr/>
      </xdr:nvCxnSpPr>
      <xdr:spPr>
        <a:xfrm flipV="1">
          <a:off x="1635512" y="1101184"/>
          <a:ext cx="1579756" cy="46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xdr:col>
      <xdr:colOff>68908</xdr:colOff>
      <xdr:row>5</xdr:row>
      <xdr:rowOff>81554</xdr:rowOff>
    </xdr:from>
    <xdr:to>
      <xdr:col>4</xdr:col>
      <xdr:colOff>121459</xdr:colOff>
      <xdr:row>7</xdr:row>
      <xdr:rowOff>81553</xdr:rowOff>
    </xdr:to>
    <xdr:sp macro="" textlink="">
      <xdr:nvSpPr>
        <xdr:cNvPr id="19" name="TextBox 18">
          <a:extLst>
            <a:ext uri="{FF2B5EF4-FFF2-40B4-BE49-F238E27FC236}">
              <a16:creationId xmlns:a16="http://schemas.microsoft.com/office/drawing/2014/main" id="{C460C3F6-ECBB-456E-B3FF-70CCEAE37AD4}"/>
            </a:ext>
          </a:extLst>
        </xdr:cNvPr>
        <xdr:cNvSpPr txBox="1"/>
      </xdr:nvSpPr>
      <xdr:spPr>
        <a:xfrm>
          <a:off x="1438127" y="1093585"/>
          <a:ext cx="1421770" cy="404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chemeClr val="accent6">
                  <a:lumMod val="75000"/>
                </a:schemeClr>
              </a:solidFill>
              <a:effectLst/>
              <a:latin typeface="Arial" panose="020B0604020202020204" pitchFamily="34" charset="0"/>
              <a:ea typeface="+mn-ea"/>
              <a:cs typeface="Arial" panose="020B0604020202020204" pitchFamily="34" charset="0"/>
            </a:rPr>
            <a:t>Total Paid Calls</a:t>
          </a:r>
        </a:p>
        <a:p>
          <a:pPr algn="ctr"/>
          <a:endParaRPr lang="en-US" sz="1100">
            <a:latin typeface=".VnBlack" panose="020B7200000000000000" pitchFamily="34" charset="0"/>
          </a:endParaRPr>
        </a:p>
      </xdr:txBody>
    </xdr:sp>
    <xdr:clientData/>
  </xdr:twoCellAnchor>
  <xdr:twoCellAnchor editAs="absolute">
    <xdr:from>
      <xdr:col>1</xdr:col>
      <xdr:colOff>290541</xdr:colOff>
      <xdr:row>6</xdr:row>
      <xdr:rowOff>111510</xdr:rowOff>
    </xdr:from>
    <xdr:to>
      <xdr:col>3</xdr:col>
      <xdr:colOff>577494</xdr:colOff>
      <xdr:row>8</xdr:row>
      <xdr:rowOff>111511</xdr:rowOff>
    </xdr:to>
    <xdr:sp macro="" textlink="'Pivot Table'!F6">
      <xdr:nvSpPr>
        <xdr:cNvPr id="24" name="TextBox 23">
          <a:extLst>
            <a:ext uri="{FF2B5EF4-FFF2-40B4-BE49-F238E27FC236}">
              <a16:creationId xmlns:a16="http://schemas.microsoft.com/office/drawing/2014/main" id="{595DAD18-8E4C-4319-A635-FF7C8B60651A}"/>
            </a:ext>
          </a:extLst>
        </xdr:cNvPr>
        <xdr:cNvSpPr txBox="1"/>
      </xdr:nvSpPr>
      <xdr:spPr>
        <a:xfrm>
          <a:off x="975150" y="1325948"/>
          <a:ext cx="1656172" cy="404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0550F72A-827A-4FA0-841F-7D8326F1696C}" type="TxLink">
            <a:rPr lang="en-US" sz="1400" b="0" i="0" u="none" strike="noStrike">
              <a:solidFill>
                <a:srgbClr val="000000"/>
              </a:solidFill>
              <a:effectLst/>
              <a:latin typeface="Arial" panose="020B0604020202020204" pitchFamily="34" charset="0"/>
              <a:ea typeface="+mn-ea"/>
              <a:cs typeface="Arial" panose="020B0604020202020204" pitchFamily="34" charset="0"/>
            </a:rPr>
            <a:pPr marL="0" marR="0" lvl="0" indent="0" algn="ctr" defTabSz="914400" eaLnBrk="1" fontAlgn="auto" latinLnBrk="0" hangingPunct="1">
              <a:lnSpc>
                <a:spcPct val="100000"/>
              </a:lnSpc>
              <a:spcBef>
                <a:spcPts val="0"/>
              </a:spcBef>
              <a:spcAft>
                <a:spcPts val="0"/>
              </a:spcAft>
              <a:buClrTx/>
              <a:buSzTx/>
              <a:buFontTx/>
              <a:buNone/>
              <a:tabLst/>
              <a:defRPr/>
            </a:pPr>
            <a:t>926 </a:t>
          </a:fld>
          <a:endParaRPr lang="en-US" sz="1400">
            <a:latin typeface="Arial" panose="020B0604020202020204" pitchFamily="34" charset="0"/>
            <a:cs typeface="Arial" panose="020B0604020202020204" pitchFamily="34" charset="0"/>
          </a:endParaRPr>
        </a:p>
      </xdr:txBody>
    </xdr:sp>
    <xdr:clientData/>
  </xdr:twoCellAnchor>
  <xdr:twoCellAnchor editAs="absolute">
    <xdr:from>
      <xdr:col>1</xdr:col>
      <xdr:colOff>563058</xdr:colOff>
      <xdr:row>7</xdr:row>
      <xdr:rowOff>188736</xdr:rowOff>
    </xdr:from>
    <xdr:to>
      <xdr:col>3</xdr:col>
      <xdr:colOff>174850</xdr:colOff>
      <xdr:row>9</xdr:row>
      <xdr:rowOff>112154</xdr:rowOff>
    </xdr:to>
    <xdr:sp macro="" textlink="">
      <xdr:nvSpPr>
        <xdr:cNvPr id="25" name="TextBox 24">
          <a:extLst>
            <a:ext uri="{FF2B5EF4-FFF2-40B4-BE49-F238E27FC236}">
              <a16:creationId xmlns:a16="http://schemas.microsoft.com/office/drawing/2014/main" id="{0CBEDD50-7378-4E49-B33A-7B433CD22230}"/>
            </a:ext>
          </a:extLst>
        </xdr:cNvPr>
        <xdr:cNvSpPr txBox="1"/>
      </xdr:nvSpPr>
      <xdr:spPr>
        <a:xfrm>
          <a:off x="1247667" y="1605580"/>
          <a:ext cx="981011" cy="328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600" b="0" i="0">
              <a:solidFill>
                <a:schemeClr val="accent6">
                  <a:lumMod val="75000"/>
                </a:schemeClr>
              </a:solidFill>
              <a:effectLst/>
              <a:latin typeface="Arial" panose="020B0604020202020204" pitchFamily="34" charset="0"/>
              <a:ea typeface="+mn-ea"/>
              <a:cs typeface="Arial" panose="020B0604020202020204" pitchFamily="34" charset="0"/>
            </a:rPr>
            <a:t>Calls</a:t>
          </a:r>
        </a:p>
      </xdr:txBody>
    </xdr:sp>
    <xdr:clientData/>
  </xdr:twoCellAnchor>
  <xdr:twoCellAnchor editAs="absolute">
    <xdr:from>
      <xdr:col>3</xdr:col>
      <xdr:colOff>520956</xdr:colOff>
      <xdr:row>6</xdr:row>
      <xdr:rowOff>196942</xdr:rowOff>
    </xdr:from>
    <xdr:to>
      <xdr:col>4</xdr:col>
      <xdr:colOff>369633</xdr:colOff>
      <xdr:row>9</xdr:row>
      <xdr:rowOff>133629</xdr:rowOff>
    </xdr:to>
    <xdr:pic>
      <xdr:nvPicPr>
        <xdr:cNvPr id="27" name="Picture 26">
          <a:extLst>
            <a:ext uri="{FF2B5EF4-FFF2-40B4-BE49-F238E27FC236}">
              <a16:creationId xmlns:a16="http://schemas.microsoft.com/office/drawing/2014/main" id="{2722FC53-8EBB-4E1C-B313-48BA0D3F0D1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2574784" y="1411380"/>
          <a:ext cx="533287" cy="543905"/>
        </a:xfrm>
        <a:prstGeom prst="rect">
          <a:avLst/>
        </a:prstGeom>
      </xdr:spPr>
    </xdr:pic>
    <xdr:clientData/>
  </xdr:twoCellAnchor>
  <xdr:twoCellAnchor editAs="absolute">
    <xdr:from>
      <xdr:col>7</xdr:col>
      <xdr:colOff>580792</xdr:colOff>
      <xdr:row>11</xdr:row>
      <xdr:rowOff>102689</xdr:rowOff>
    </xdr:from>
    <xdr:to>
      <xdr:col>9</xdr:col>
      <xdr:colOff>255392</xdr:colOff>
      <xdr:row>12</xdr:row>
      <xdr:rowOff>134188</xdr:rowOff>
    </xdr:to>
    <xdr:sp macro="" textlink="">
      <xdr:nvSpPr>
        <xdr:cNvPr id="28" name="TextBox 27">
          <a:extLst>
            <a:ext uri="{FF2B5EF4-FFF2-40B4-BE49-F238E27FC236}">
              <a16:creationId xmlns:a16="http://schemas.microsoft.com/office/drawing/2014/main" id="{5188530F-DA72-43A6-A437-B9E17E6E4AD3}"/>
            </a:ext>
          </a:extLst>
        </xdr:cNvPr>
        <xdr:cNvSpPr txBox="1"/>
      </xdr:nvSpPr>
      <xdr:spPr>
        <a:xfrm>
          <a:off x="5394402" y="2300409"/>
          <a:ext cx="104171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twoCellAnchor>
  <xdr:twoCellAnchor editAs="absolute">
    <xdr:from>
      <xdr:col>7</xdr:col>
      <xdr:colOff>302173</xdr:colOff>
      <xdr:row>1</xdr:row>
      <xdr:rowOff>13138</xdr:rowOff>
    </xdr:from>
    <xdr:to>
      <xdr:col>7</xdr:col>
      <xdr:colOff>479534</xdr:colOff>
      <xdr:row>1</xdr:row>
      <xdr:rowOff>164224</xdr:rowOff>
    </xdr:to>
    <xdr:sp macro="" textlink="">
      <xdr:nvSpPr>
        <xdr:cNvPr id="32" name="Star: 5 Points 31">
          <a:extLst>
            <a:ext uri="{FF2B5EF4-FFF2-40B4-BE49-F238E27FC236}">
              <a16:creationId xmlns:a16="http://schemas.microsoft.com/office/drawing/2014/main" id="{6946BF35-13C0-4872-B9B1-8172D0FCD1BA}"/>
            </a:ext>
          </a:extLst>
        </xdr:cNvPr>
        <xdr:cNvSpPr/>
      </xdr:nvSpPr>
      <xdr:spPr>
        <a:xfrm>
          <a:off x="5084380" y="210207"/>
          <a:ext cx="177361" cy="151086"/>
        </a:xfrm>
        <a:prstGeom prst="star5">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179787</xdr:colOff>
      <xdr:row>0</xdr:row>
      <xdr:rowOff>74703</xdr:rowOff>
    </xdr:from>
    <xdr:to>
      <xdr:col>8</xdr:col>
      <xdr:colOff>186670</xdr:colOff>
      <xdr:row>10</xdr:row>
      <xdr:rowOff>115693</xdr:rowOff>
    </xdr:to>
    <xdr:grpSp>
      <xdr:nvGrpSpPr>
        <xdr:cNvPr id="15" name="Group 14">
          <a:extLst>
            <a:ext uri="{FF2B5EF4-FFF2-40B4-BE49-F238E27FC236}">
              <a16:creationId xmlns:a16="http://schemas.microsoft.com/office/drawing/2014/main" id="{D9FD9672-BEBA-46CC-B8CB-CC456170434A}"/>
            </a:ext>
          </a:extLst>
        </xdr:cNvPr>
        <xdr:cNvGrpSpPr/>
      </xdr:nvGrpSpPr>
      <xdr:grpSpPr>
        <a:xfrm>
          <a:off x="3581573" y="74703"/>
          <a:ext cx="2047954" cy="2082061"/>
          <a:chOff x="3623441" y="74703"/>
          <a:chExt cx="2073075" cy="2019259"/>
        </a:xfrm>
      </xdr:grpSpPr>
      <xdr:sp macro="" textlink="">
        <xdr:nvSpPr>
          <xdr:cNvPr id="29" name="Rectangle: Rounded Corners 28">
            <a:extLst>
              <a:ext uri="{FF2B5EF4-FFF2-40B4-BE49-F238E27FC236}">
                <a16:creationId xmlns:a16="http://schemas.microsoft.com/office/drawing/2014/main" id="{505B690C-E9EF-4010-9BB4-80B11A8467BB}"/>
              </a:ext>
            </a:extLst>
          </xdr:cNvPr>
          <xdr:cNvSpPr/>
        </xdr:nvSpPr>
        <xdr:spPr>
          <a:xfrm>
            <a:off x="3673713" y="74703"/>
            <a:ext cx="2022803" cy="2019259"/>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75000"/>
                </a:schemeClr>
              </a:solidFill>
            </a:endParaRPr>
          </a:p>
        </xdr:txBody>
      </xdr:sp>
      <xdr:sp macro="" textlink="">
        <xdr:nvSpPr>
          <xdr:cNvPr id="30" name="TextBox 29">
            <a:extLst>
              <a:ext uri="{FF2B5EF4-FFF2-40B4-BE49-F238E27FC236}">
                <a16:creationId xmlns:a16="http://schemas.microsoft.com/office/drawing/2014/main" id="{EE211DB1-8AEB-4504-8E4F-B281A0401DEA}"/>
              </a:ext>
            </a:extLst>
          </xdr:cNvPr>
          <xdr:cNvSpPr txBox="1"/>
        </xdr:nvSpPr>
        <xdr:spPr>
          <a:xfrm>
            <a:off x="3664000" y="129494"/>
            <a:ext cx="1418593" cy="565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900" b="0" i="0">
                <a:solidFill>
                  <a:schemeClr val="tx1">
                    <a:lumMod val="65000"/>
                    <a:lumOff val="35000"/>
                  </a:schemeClr>
                </a:solidFill>
                <a:effectLst/>
                <a:latin typeface="Arial" panose="020B0604020202020204" pitchFamily="34" charset="0"/>
                <a:ea typeface="+mn-ea"/>
                <a:cs typeface="Arial" panose="020B0604020202020204" pitchFamily="34" charset="0"/>
              </a:rPr>
              <a:t>Top 5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Arial" panose="020B0604020202020204" pitchFamily="34" charset="0"/>
                <a:ea typeface="+mn-ea"/>
                <a:cs typeface="Arial" panose="020B0604020202020204" pitchFamily="34" charset="0"/>
              </a:rPr>
              <a:t>Consultant </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0" i="0">
                <a:solidFill>
                  <a:schemeClr val="tx1">
                    <a:lumMod val="65000"/>
                    <a:lumOff val="35000"/>
                  </a:schemeClr>
                </a:solidFill>
                <a:effectLst/>
                <a:latin typeface="Arial" panose="020B0604020202020204" pitchFamily="34" charset="0"/>
                <a:ea typeface="+mn-ea"/>
                <a:cs typeface="Arial" panose="020B0604020202020204" pitchFamily="34" charset="0"/>
              </a:rPr>
              <a:t>Sales Revenue</a:t>
            </a:r>
            <a:endParaRPr lang="en-US" sz="900" b="0">
              <a:solidFill>
                <a:schemeClr val="tx1">
                  <a:lumMod val="65000"/>
                  <a:lumOff val="35000"/>
                </a:schemeClr>
              </a:solidFill>
              <a:latin typeface="Arial" panose="020B0604020202020204" pitchFamily="34" charset="0"/>
              <a:cs typeface="Arial" panose="020B0604020202020204" pitchFamily="34" charset="0"/>
            </a:endParaRPr>
          </a:p>
        </xdr:txBody>
      </xdr:sp>
      <xdr:grpSp>
        <xdr:nvGrpSpPr>
          <xdr:cNvPr id="35" name="Group 34">
            <a:extLst>
              <a:ext uri="{FF2B5EF4-FFF2-40B4-BE49-F238E27FC236}">
                <a16:creationId xmlns:a16="http://schemas.microsoft.com/office/drawing/2014/main" id="{233E0478-0A91-45C5-AA0C-97D870C0C9BE}"/>
              </a:ext>
            </a:extLst>
          </xdr:cNvPr>
          <xdr:cNvGrpSpPr/>
        </xdr:nvGrpSpPr>
        <xdr:grpSpPr>
          <a:xfrm>
            <a:off x="3623441" y="624729"/>
            <a:ext cx="1989897" cy="323569"/>
            <a:chOff x="3528812" y="622455"/>
            <a:chExt cx="1973222" cy="322811"/>
          </a:xfrm>
        </xdr:grpSpPr>
        <xdr:sp macro="" textlink="'Pivot Table'!M4">
          <xdr:nvSpPr>
            <xdr:cNvPr id="33" name="TextBox 32">
              <a:extLst>
                <a:ext uri="{FF2B5EF4-FFF2-40B4-BE49-F238E27FC236}">
                  <a16:creationId xmlns:a16="http://schemas.microsoft.com/office/drawing/2014/main" id="{89F1FADF-C2EB-4FD3-BE8C-322947B2A558}"/>
                </a:ext>
              </a:extLst>
            </xdr:cNvPr>
            <xdr:cNvSpPr txBox="1"/>
          </xdr:nvSpPr>
          <xdr:spPr>
            <a:xfrm>
              <a:off x="4519412" y="627710"/>
              <a:ext cx="982622" cy="3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C2CA3D20-AF6B-46EC-AF99-AC3B1B430393}" type="TxLink">
                <a:rPr lang="en-US" sz="1200" b="0" i="0" u="none" strike="noStrike">
                  <a:solidFill>
                    <a:srgbClr val="000000"/>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Mohmed</a:t>
              </a:fld>
              <a:endParaRPr lang="en-US" sz="1100">
                <a:latin typeface=".VnBlack" panose="020B7200000000000000" pitchFamily="34" charset="0"/>
              </a:endParaRPr>
            </a:p>
          </xdr:txBody>
        </xdr:sp>
        <xdr:sp macro="" textlink="'Pivot Table'!N4">
          <xdr:nvSpPr>
            <xdr:cNvPr id="34" name="TextBox 33">
              <a:extLst>
                <a:ext uri="{FF2B5EF4-FFF2-40B4-BE49-F238E27FC236}">
                  <a16:creationId xmlns:a16="http://schemas.microsoft.com/office/drawing/2014/main" id="{E6B37086-38F0-47A9-ADAD-1B7ECE23E810}"/>
                </a:ext>
              </a:extLst>
            </xdr:cNvPr>
            <xdr:cNvSpPr txBox="1"/>
          </xdr:nvSpPr>
          <xdr:spPr>
            <a:xfrm>
              <a:off x="3528812" y="622455"/>
              <a:ext cx="982622" cy="3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3C3BEEEF-6229-4D8C-B7E8-ADAD9AE621E9}" type="TxLink">
                <a:rPr lang="en-US" sz="1200" b="0" i="0" u="none" strike="noStrike">
                  <a:solidFill>
                    <a:srgbClr val="000000"/>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1,727,000,000</a:t>
              </a:fld>
              <a:endParaRPr lang="en-US" sz="1100">
                <a:latin typeface=".VnBlack" panose="020B7200000000000000" pitchFamily="34" charset="0"/>
              </a:endParaRPr>
            </a:p>
          </xdr:txBody>
        </xdr:sp>
      </xdr:grpSp>
      <xdr:grpSp>
        <xdr:nvGrpSpPr>
          <xdr:cNvPr id="36" name="Group 35">
            <a:extLst>
              <a:ext uri="{FF2B5EF4-FFF2-40B4-BE49-F238E27FC236}">
                <a16:creationId xmlns:a16="http://schemas.microsoft.com/office/drawing/2014/main" id="{96D59EB1-7E7C-42B7-A3AB-9FCC5650A2D3}"/>
              </a:ext>
            </a:extLst>
          </xdr:cNvPr>
          <xdr:cNvGrpSpPr/>
        </xdr:nvGrpSpPr>
        <xdr:grpSpPr>
          <a:xfrm>
            <a:off x="3623441" y="897771"/>
            <a:ext cx="1989897" cy="324327"/>
            <a:chOff x="3528812" y="622455"/>
            <a:chExt cx="1973222" cy="322811"/>
          </a:xfrm>
        </xdr:grpSpPr>
        <xdr:sp macro="" textlink="'Pivot Table'!M5">
          <xdr:nvSpPr>
            <xdr:cNvPr id="37" name="TextBox 36">
              <a:extLst>
                <a:ext uri="{FF2B5EF4-FFF2-40B4-BE49-F238E27FC236}">
                  <a16:creationId xmlns:a16="http://schemas.microsoft.com/office/drawing/2014/main" id="{3A061ADF-2E09-4507-B222-8C5D02C53316}"/>
                </a:ext>
              </a:extLst>
            </xdr:cNvPr>
            <xdr:cNvSpPr txBox="1"/>
          </xdr:nvSpPr>
          <xdr:spPr>
            <a:xfrm>
              <a:off x="4519412" y="627710"/>
              <a:ext cx="982622" cy="3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11F94B70-32E1-44BE-AA8A-4E8D92386199}" type="TxLink">
                <a:rPr lang="en-US" sz="1200" b="0" i="0" u="none" strike="noStrike">
                  <a:solidFill>
                    <a:srgbClr val="000000"/>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Rony</a:t>
              </a:fld>
              <a:endParaRPr lang="en-US" sz="1100">
                <a:latin typeface=".VnBlack" panose="020B7200000000000000" pitchFamily="34" charset="0"/>
              </a:endParaRPr>
            </a:p>
          </xdr:txBody>
        </xdr:sp>
        <xdr:sp macro="" textlink="'Pivot Table'!N5">
          <xdr:nvSpPr>
            <xdr:cNvPr id="38" name="TextBox 37">
              <a:extLst>
                <a:ext uri="{FF2B5EF4-FFF2-40B4-BE49-F238E27FC236}">
                  <a16:creationId xmlns:a16="http://schemas.microsoft.com/office/drawing/2014/main" id="{00EEE34A-7C29-414E-BF9A-BAA3BC703809}"/>
                </a:ext>
              </a:extLst>
            </xdr:cNvPr>
            <xdr:cNvSpPr txBox="1"/>
          </xdr:nvSpPr>
          <xdr:spPr>
            <a:xfrm>
              <a:off x="3528812" y="622455"/>
              <a:ext cx="982622" cy="3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33A648E0-300D-4C0F-9AAC-A145295BD5E5}" type="TxLink">
                <a:rPr lang="en-US" sz="1200" b="0" i="0" u="none" strike="noStrike">
                  <a:solidFill>
                    <a:srgbClr val="000000"/>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1,638,000,000</a:t>
              </a:fld>
              <a:endParaRPr lang="en-US" sz="1100">
                <a:latin typeface=".VnBlack" panose="020B7200000000000000" pitchFamily="34" charset="0"/>
              </a:endParaRPr>
            </a:p>
          </xdr:txBody>
        </xdr:sp>
      </xdr:grpSp>
      <xdr:grpSp>
        <xdr:nvGrpSpPr>
          <xdr:cNvPr id="39" name="Group 38">
            <a:extLst>
              <a:ext uri="{FF2B5EF4-FFF2-40B4-BE49-F238E27FC236}">
                <a16:creationId xmlns:a16="http://schemas.microsoft.com/office/drawing/2014/main" id="{2F674CC4-F4FB-4E40-B3F5-271D6785002B}"/>
              </a:ext>
            </a:extLst>
          </xdr:cNvPr>
          <xdr:cNvGrpSpPr/>
        </xdr:nvGrpSpPr>
        <xdr:grpSpPr>
          <a:xfrm>
            <a:off x="3623441" y="1170813"/>
            <a:ext cx="1989897" cy="324326"/>
            <a:chOff x="3528812" y="622455"/>
            <a:chExt cx="1973222" cy="322811"/>
          </a:xfrm>
        </xdr:grpSpPr>
        <xdr:sp macro="" textlink="'Pivot Table'!M6">
          <xdr:nvSpPr>
            <xdr:cNvPr id="40" name="TextBox 39">
              <a:extLst>
                <a:ext uri="{FF2B5EF4-FFF2-40B4-BE49-F238E27FC236}">
                  <a16:creationId xmlns:a16="http://schemas.microsoft.com/office/drawing/2014/main" id="{98741D1B-5158-4FBA-BF65-35DCA1E6A128}"/>
                </a:ext>
              </a:extLst>
            </xdr:cNvPr>
            <xdr:cNvSpPr txBox="1"/>
          </xdr:nvSpPr>
          <xdr:spPr>
            <a:xfrm>
              <a:off x="4519412" y="627710"/>
              <a:ext cx="982622" cy="3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C88CB580-9F68-4A42-B04C-40261BF5F7FE}" type="TxLink">
                <a:rPr lang="en-US" sz="1200" b="0" i="0" u="none" strike="noStrike">
                  <a:solidFill>
                    <a:srgbClr val="000000"/>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Hany</a:t>
              </a:fld>
              <a:endParaRPr lang="en-US" sz="1100">
                <a:latin typeface=".VnBlack" panose="020B7200000000000000" pitchFamily="34" charset="0"/>
              </a:endParaRPr>
            </a:p>
          </xdr:txBody>
        </xdr:sp>
        <xdr:sp macro="" textlink="'Pivot Table'!N6">
          <xdr:nvSpPr>
            <xdr:cNvPr id="41" name="TextBox 40">
              <a:extLst>
                <a:ext uri="{FF2B5EF4-FFF2-40B4-BE49-F238E27FC236}">
                  <a16:creationId xmlns:a16="http://schemas.microsoft.com/office/drawing/2014/main" id="{393F8560-1574-43C2-8E62-2EF9C291CF31}"/>
                </a:ext>
              </a:extLst>
            </xdr:cNvPr>
            <xdr:cNvSpPr txBox="1"/>
          </xdr:nvSpPr>
          <xdr:spPr>
            <a:xfrm>
              <a:off x="3528812" y="622455"/>
              <a:ext cx="982622" cy="3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BE8DC89F-CE41-417B-AEA2-A8453F0FB92A}" type="TxLink">
                <a:rPr lang="en-US" sz="1200" b="0" i="0" u="none" strike="noStrike">
                  <a:solidFill>
                    <a:srgbClr val="000000"/>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1,534,000,000</a:t>
              </a:fld>
              <a:endParaRPr lang="en-US" sz="1100">
                <a:latin typeface=".VnBlack" panose="020B7200000000000000" pitchFamily="34" charset="0"/>
              </a:endParaRPr>
            </a:p>
          </xdr:txBody>
        </xdr:sp>
      </xdr:grpSp>
      <xdr:grpSp>
        <xdr:nvGrpSpPr>
          <xdr:cNvPr id="42" name="Group 41">
            <a:extLst>
              <a:ext uri="{FF2B5EF4-FFF2-40B4-BE49-F238E27FC236}">
                <a16:creationId xmlns:a16="http://schemas.microsoft.com/office/drawing/2014/main" id="{6E7BA53B-E771-469C-A144-996911D54BBB}"/>
              </a:ext>
            </a:extLst>
          </xdr:cNvPr>
          <xdr:cNvGrpSpPr/>
        </xdr:nvGrpSpPr>
        <xdr:grpSpPr>
          <a:xfrm>
            <a:off x="3623441" y="1444612"/>
            <a:ext cx="1989897" cy="323569"/>
            <a:chOff x="3528812" y="622455"/>
            <a:chExt cx="1973222" cy="322811"/>
          </a:xfrm>
        </xdr:grpSpPr>
        <xdr:sp macro="" textlink="'Pivot Table'!M7">
          <xdr:nvSpPr>
            <xdr:cNvPr id="43" name="TextBox 42">
              <a:extLst>
                <a:ext uri="{FF2B5EF4-FFF2-40B4-BE49-F238E27FC236}">
                  <a16:creationId xmlns:a16="http://schemas.microsoft.com/office/drawing/2014/main" id="{2839F887-8190-4311-A003-082B121B7B86}"/>
                </a:ext>
              </a:extLst>
            </xdr:cNvPr>
            <xdr:cNvSpPr txBox="1"/>
          </xdr:nvSpPr>
          <xdr:spPr>
            <a:xfrm>
              <a:off x="4519412" y="627710"/>
              <a:ext cx="982622" cy="3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C7ECD8CC-5D61-456D-9995-6B9C91D6BCE5}" type="TxLink">
                <a:rPr lang="en-US" sz="1200" b="0" i="0" u="none" strike="noStrike">
                  <a:solidFill>
                    <a:srgbClr val="000000"/>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Dary</a:t>
              </a:fld>
              <a:endParaRPr lang="en-US" sz="1100">
                <a:latin typeface=".VnBlack" panose="020B7200000000000000" pitchFamily="34" charset="0"/>
              </a:endParaRPr>
            </a:p>
          </xdr:txBody>
        </xdr:sp>
        <xdr:sp macro="" textlink="'Pivot Table'!N7">
          <xdr:nvSpPr>
            <xdr:cNvPr id="44" name="TextBox 43">
              <a:extLst>
                <a:ext uri="{FF2B5EF4-FFF2-40B4-BE49-F238E27FC236}">
                  <a16:creationId xmlns:a16="http://schemas.microsoft.com/office/drawing/2014/main" id="{5B3B00F2-0DB3-4A61-B5E8-7B6955074011}"/>
                </a:ext>
              </a:extLst>
            </xdr:cNvPr>
            <xdr:cNvSpPr txBox="1"/>
          </xdr:nvSpPr>
          <xdr:spPr>
            <a:xfrm>
              <a:off x="3528812" y="622455"/>
              <a:ext cx="982622" cy="3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441FC589-FFF9-4FB0-ABC0-9F1DBD0AA14C}" type="TxLink">
                <a:rPr lang="en-US" sz="1200" b="0" i="0" u="none" strike="noStrike">
                  <a:solidFill>
                    <a:srgbClr val="000000"/>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1,360,000,000</a:t>
              </a:fld>
              <a:endParaRPr lang="en-US" sz="1100">
                <a:latin typeface=".VnBlack" panose="020B7200000000000000" pitchFamily="34" charset="0"/>
              </a:endParaRPr>
            </a:p>
          </xdr:txBody>
        </xdr:sp>
      </xdr:grpSp>
      <xdr:grpSp>
        <xdr:nvGrpSpPr>
          <xdr:cNvPr id="45" name="Group 44">
            <a:extLst>
              <a:ext uri="{FF2B5EF4-FFF2-40B4-BE49-F238E27FC236}">
                <a16:creationId xmlns:a16="http://schemas.microsoft.com/office/drawing/2014/main" id="{F2A9B504-29E5-4D05-A212-657A141808B1}"/>
              </a:ext>
            </a:extLst>
          </xdr:cNvPr>
          <xdr:cNvGrpSpPr/>
        </xdr:nvGrpSpPr>
        <xdr:grpSpPr>
          <a:xfrm>
            <a:off x="3623441" y="1717652"/>
            <a:ext cx="1989897" cy="324327"/>
            <a:chOff x="3528812" y="622455"/>
            <a:chExt cx="1973222" cy="322811"/>
          </a:xfrm>
        </xdr:grpSpPr>
        <xdr:sp macro="" textlink="'Pivot Table'!M8">
          <xdr:nvSpPr>
            <xdr:cNvPr id="46" name="TextBox 45">
              <a:extLst>
                <a:ext uri="{FF2B5EF4-FFF2-40B4-BE49-F238E27FC236}">
                  <a16:creationId xmlns:a16="http://schemas.microsoft.com/office/drawing/2014/main" id="{00C8E9F3-ECF1-458A-A1F5-CC517EB188CE}"/>
                </a:ext>
              </a:extLst>
            </xdr:cNvPr>
            <xdr:cNvSpPr txBox="1"/>
          </xdr:nvSpPr>
          <xdr:spPr>
            <a:xfrm>
              <a:off x="4519412" y="627710"/>
              <a:ext cx="982622" cy="3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585165C5-1DD5-4AFE-A15B-EBAB10E9D95C}" type="TxLink">
                <a:rPr lang="en-US" sz="1200" b="0" i="0" u="none" strike="noStrike">
                  <a:solidFill>
                    <a:srgbClr val="000000"/>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Kisho</a:t>
              </a:fld>
              <a:endParaRPr lang="en-US" sz="1100">
                <a:latin typeface=".VnBlack" panose="020B7200000000000000" pitchFamily="34" charset="0"/>
              </a:endParaRPr>
            </a:p>
          </xdr:txBody>
        </xdr:sp>
        <xdr:sp macro="" textlink="'Pivot Table'!N8">
          <xdr:nvSpPr>
            <xdr:cNvPr id="47" name="TextBox 46">
              <a:extLst>
                <a:ext uri="{FF2B5EF4-FFF2-40B4-BE49-F238E27FC236}">
                  <a16:creationId xmlns:a16="http://schemas.microsoft.com/office/drawing/2014/main" id="{EDA714A8-D8EC-4FF2-8823-ACDB50C4C4F9}"/>
                </a:ext>
              </a:extLst>
            </xdr:cNvPr>
            <xdr:cNvSpPr txBox="1"/>
          </xdr:nvSpPr>
          <xdr:spPr>
            <a:xfrm>
              <a:off x="3528812" y="622455"/>
              <a:ext cx="982622" cy="3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9DA492F8-E8A6-4B7B-820F-CF687FC13064}" type="TxLink">
                <a:rPr lang="en-US" sz="1200" b="0" i="0" u="none" strike="noStrike">
                  <a:solidFill>
                    <a:srgbClr val="000000"/>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1,288,000,000</a:t>
              </a:fld>
              <a:endParaRPr lang="en-US" sz="1100">
                <a:latin typeface=".VnBlack" panose="020B7200000000000000" pitchFamily="34" charset="0"/>
              </a:endParaRPr>
            </a:p>
          </xdr:txBody>
        </xdr:sp>
      </xdr:grpSp>
    </xdr:grpSp>
    <xdr:clientData/>
  </xdr:twoCellAnchor>
  <xdr:twoCellAnchor editAs="absolute">
    <xdr:from>
      <xdr:col>8</xdr:col>
      <xdr:colOff>359916</xdr:colOff>
      <xdr:row>0</xdr:row>
      <xdr:rowOff>88437</xdr:rowOff>
    </xdr:from>
    <xdr:to>
      <xdr:col>16</xdr:col>
      <xdr:colOff>102272</xdr:colOff>
      <xdr:row>10</xdr:row>
      <xdr:rowOff>129427</xdr:rowOff>
    </xdr:to>
    <xdr:sp macro="" textlink="">
      <xdr:nvSpPr>
        <xdr:cNvPr id="48" name="Rectangle: Rounded Corners 47">
          <a:extLst>
            <a:ext uri="{FF2B5EF4-FFF2-40B4-BE49-F238E27FC236}">
              <a16:creationId xmlns:a16="http://schemas.microsoft.com/office/drawing/2014/main" id="{F9277200-E6E4-48E8-A2F2-50A5D6BD3212}"/>
            </a:ext>
          </a:extLst>
        </xdr:cNvPr>
        <xdr:cNvSpPr/>
      </xdr:nvSpPr>
      <xdr:spPr>
        <a:xfrm>
          <a:off x="5846316" y="88437"/>
          <a:ext cx="5228756" cy="2041240"/>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75000"/>
              </a:schemeClr>
            </a:solidFill>
          </a:endParaRPr>
        </a:p>
      </xdr:txBody>
    </xdr:sp>
    <xdr:clientData/>
  </xdr:twoCellAnchor>
  <xdr:twoCellAnchor editAs="absolute">
    <xdr:from>
      <xdr:col>8</xdr:col>
      <xdr:colOff>388883</xdr:colOff>
      <xdr:row>0</xdr:row>
      <xdr:rowOff>104390</xdr:rowOff>
    </xdr:from>
    <xdr:to>
      <xdr:col>11</xdr:col>
      <xdr:colOff>111343</xdr:colOff>
      <xdr:row>2</xdr:row>
      <xdr:rowOff>104390</xdr:rowOff>
    </xdr:to>
    <xdr:sp macro="" textlink="">
      <xdr:nvSpPr>
        <xdr:cNvPr id="49" name="TextBox 48">
          <a:extLst>
            <a:ext uri="{FF2B5EF4-FFF2-40B4-BE49-F238E27FC236}">
              <a16:creationId xmlns:a16="http://schemas.microsoft.com/office/drawing/2014/main" id="{59CC06AB-93A3-40AD-8A16-74ACA4881694}"/>
            </a:ext>
          </a:extLst>
        </xdr:cNvPr>
        <xdr:cNvSpPr txBox="1"/>
      </xdr:nvSpPr>
      <xdr:spPr>
        <a:xfrm>
          <a:off x="5854262" y="104390"/>
          <a:ext cx="1771978" cy="3941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chemeClr val="accent6">
                  <a:lumMod val="75000"/>
                </a:schemeClr>
              </a:solidFill>
              <a:effectLst/>
              <a:latin typeface="Arial" panose="020B0604020202020204" pitchFamily="34" charset="0"/>
              <a:ea typeface="+mn-ea"/>
              <a:cs typeface="Arial" panose="020B0604020202020204" pitchFamily="34" charset="0"/>
            </a:rPr>
            <a:t>Total Earnings by Months</a:t>
          </a:r>
        </a:p>
      </xdr:txBody>
    </xdr:sp>
    <xdr:clientData/>
  </xdr:twoCellAnchor>
  <xdr:twoCellAnchor editAs="absolute">
    <xdr:from>
      <xdr:col>8</xdr:col>
      <xdr:colOff>318265</xdr:colOff>
      <xdr:row>1</xdr:row>
      <xdr:rowOff>0</xdr:rowOff>
    </xdr:from>
    <xdr:to>
      <xdr:col>15</xdr:col>
      <xdr:colOff>661167</xdr:colOff>
      <xdr:row>6</xdr:row>
      <xdr:rowOff>161925</xdr:rowOff>
    </xdr:to>
    <xdr:graphicFrame macro="">
      <xdr:nvGraphicFramePr>
        <xdr:cNvPr id="52" name="Chart 51">
          <a:extLst>
            <a:ext uri="{FF2B5EF4-FFF2-40B4-BE49-F238E27FC236}">
              <a16:creationId xmlns:a16="http://schemas.microsoft.com/office/drawing/2014/main" id="{E9414AFA-81F0-43F8-B7FF-5DB7BD3A1A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8</xdr:col>
      <xdr:colOff>299874</xdr:colOff>
      <xdr:row>6</xdr:row>
      <xdr:rowOff>1501</xdr:rowOff>
    </xdr:from>
    <xdr:to>
      <xdr:col>11</xdr:col>
      <xdr:colOff>56053</xdr:colOff>
      <xdr:row>10</xdr:row>
      <xdr:rowOff>30076</xdr:rowOff>
    </xdr:to>
    <xdr:grpSp>
      <xdr:nvGrpSpPr>
        <xdr:cNvPr id="4" name="Group 3">
          <a:extLst>
            <a:ext uri="{FF2B5EF4-FFF2-40B4-BE49-F238E27FC236}">
              <a16:creationId xmlns:a16="http://schemas.microsoft.com/office/drawing/2014/main" id="{F05D89C9-5497-46D5-87FF-AD1E5BD7CC06}"/>
            </a:ext>
          </a:extLst>
        </xdr:cNvPr>
        <xdr:cNvGrpSpPr/>
      </xdr:nvGrpSpPr>
      <xdr:grpSpPr>
        <a:xfrm>
          <a:off x="5742731" y="1226144"/>
          <a:ext cx="1797251" cy="845003"/>
          <a:chOff x="5711386" y="1201651"/>
          <a:chExt cx="1658553" cy="828675"/>
        </a:xfrm>
      </xdr:grpSpPr>
      <xdr:sp macro="" textlink="">
        <xdr:nvSpPr>
          <xdr:cNvPr id="53" name="TextBox 52">
            <a:extLst>
              <a:ext uri="{FF2B5EF4-FFF2-40B4-BE49-F238E27FC236}">
                <a16:creationId xmlns:a16="http://schemas.microsoft.com/office/drawing/2014/main" id="{353E1AE2-A589-4288-B823-09C77EB26793}"/>
              </a:ext>
            </a:extLst>
          </xdr:cNvPr>
          <xdr:cNvSpPr txBox="1"/>
        </xdr:nvSpPr>
        <xdr:spPr>
          <a:xfrm>
            <a:off x="5825686" y="1201651"/>
            <a:ext cx="1460939" cy="474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i="0">
                <a:solidFill>
                  <a:sysClr val="windowText" lastClr="000000"/>
                </a:solidFill>
                <a:effectLst/>
                <a:latin typeface="Arial" panose="020B0604020202020204" pitchFamily="34" charset="0"/>
                <a:ea typeface="+mn-ea"/>
                <a:cs typeface="Arial" panose="020B0604020202020204" pitchFamily="34" charset="0"/>
              </a:rPr>
              <a:t>Highest</a:t>
            </a:r>
            <a:r>
              <a:rPr lang="en-US" sz="1100" b="0" i="0">
                <a:solidFill>
                  <a:schemeClr val="accent6">
                    <a:lumMod val="75000"/>
                  </a:schemeClr>
                </a:solidFill>
                <a:effectLst/>
                <a:latin typeface="Arial" panose="020B0604020202020204" pitchFamily="34" charset="0"/>
                <a:ea typeface="+mn-ea"/>
                <a:cs typeface="Arial" panose="020B0604020202020204" pitchFamily="34" charset="0"/>
              </a:rPr>
              <a:t> </a:t>
            </a:r>
          </a:p>
          <a:p>
            <a:pPr marL="0" marR="0" lvl="0" indent="0" algn="ctr"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Arial" panose="020B0604020202020204" pitchFamily="34" charset="0"/>
                <a:ea typeface="+mn-ea"/>
                <a:cs typeface="Arial" panose="020B0604020202020204" pitchFamily="34" charset="0"/>
              </a:rPr>
              <a:t>Monthly Revenue</a:t>
            </a:r>
          </a:p>
          <a:p>
            <a:pPr algn="ctr"/>
            <a:endParaRPr lang="en-US" sz="1100">
              <a:latin typeface=".VnBlack" panose="020B7200000000000000" pitchFamily="34" charset="0"/>
            </a:endParaRPr>
          </a:p>
        </xdr:txBody>
      </xdr:sp>
      <xdr:sp macro="" textlink="'Pivot Table'!W13">
        <xdr:nvSpPr>
          <xdr:cNvPr id="54" name="TextBox 53">
            <a:extLst>
              <a:ext uri="{FF2B5EF4-FFF2-40B4-BE49-F238E27FC236}">
                <a16:creationId xmlns:a16="http://schemas.microsoft.com/office/drawing/2014/main" id="{ED3DA6C8-C3AD-42A6-88C2-B7A6E7F3BBA6}"/>
              </a:ext>
            </a:extLst>
          </xdr:cNvPr>
          <xdr:cNvSpPr txBox="1"/>
        </xdr:nvSpPr>
        <xdr:spPr>
          <a:xfrm>
            <a:off x="5711386" y="1630276"/>
            <a:ext cx="1658553"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3F8BAC66-1788-4A1C-AF3F-14C958727D4F}" type="TxLink">
              <a:rPr lang="en-US" sz="1400" b="1" i="0" u="none" strike="noStrike">
                <a:solidFill>
                  <a:schemeClr val="tx1">
                    <a:lumMod val="65000"/>
                    <a:lumOff val="35000"/>
                  </a:schemeClr>
                </a:solidFill>
                <a:effectLst/>
                <a:latin typeface="Arial" panose="020B0604020202020204" pitchFamily="34" charset="0"/>
                <a:ea typeface="+mn-ea"/>
                <a:cs typeface="Arial" panose="020B0604020202020204" pitchFamily="34" charset="0"/>
              </a:rPr>
              <a:pPr marL="0" marR="0" lvl="0" indent="0" algn="ctr" defTabSz="914400" eaLnBrk="1" fontAlgn="auto" latinLnBrk="0" hangingPunct="1">
                <a:lnSpc>
                  <a:spcPct val="100000"/>
                </a:lnSpc>
                <a:spcBef>
                  <a:spcPts val="0"/>
                </a:spcBef>
                <a:spcAft>
                  <a:spcPts val="0"/>
                </a:spcAft>
                <a:buClrTx/>
                <a:buSzTx/>
                <a:buFontTx/>
                <a:buNone/>
                <a:tabLst/>
                <a:defRPr/>
              </a:pPr>
              <a:t> 3,809,000,000 </a:t>
            </a:fld>
            <a:endParaRPr lang="en-US" sz="1400" b="1">
              <a:solidFill>
                <a:schemeClr val="tx1">
                  <a:lumMod val="65000"/>
                  <a:lumOff val="35000"/>
                </a:schemeClr>
              </a:solidFill>
              <a:latin typeface="Arial" panose="020B0604020202020204" pitchFamily="34" charset="0"/>
              <a:cs typeface="Arial" panose="020B0604020202020204" pitchFamily="34" charset="0"/>
            </a:endParaRPr>
          </a:p>
        </xdr:txBody>
      </xdr:sp>
    </xdr:grpSp>
    <xdr:clientData/>
  </xdr:twoCellAnchor>
  <xdr:twoCellAnchor editAs="absolute">
    <xdr:from>
      <xdr:col>10</xdr:col>
      <xdr:colOff>663631</xdr:colOff>
      <xdr:row>6</xdr:row>
      <xdr:rowOff>11026</xdr:rowOff>
    </xdr:from>
    <xdr:to>
      <xdr:col>13</xdr:col>
      <xdr:colOff>264784</xdr:colOff>
      <xdr:row>10</xdr:row>
      <xdr:rowOff>39601</xdr:rowOff>
    </xdr:to>
    <xdr:grpSp>
      <xdr:nvGrpSpPr>
        <xdr:cNvPr id="55" name="Group 54">
          <a:extLst>
            <a:ext uri="{FF2B5EF4-FFF2-40B4-BE49-F238E27FC236}">
              <a16:creationId xmlns:a16="http://schemas.microsoft.com/office/drawing/2014/main" id="{0CD4FA1C-94E8-4182-9BA9-1EC3F5031B18}"/>
            </a:ext>
          </a:extLst>
        </xdr:cNvPr>
        <xdr:cNvGrpSpPr/>
      </xdr:nvGrpSpPr>
      <xdr:grpSpPr>
        <a:xfrm>
          <a:off x="7467202" y="1235669"/>
          <a:ext cx="1642225" cy="845003"/>
          <a:chOff x="5711386" y="1201651"/>
          <a:chExt cx="1658553" cy="828675"/>
        </a:xfrm>
      </xdr:grpSpPr>
      <xdr:sp macro="" textlink="">
        <xdr:nvSpPr>
          <xdr:cNvPr id="56" name="TextBox 55">
            <a:extLst>
              <a:ext uri="{FF2B5EF4-FFF2-40B4-BE49-F238E27FC236}">
                <a16:creationId xmlns:a16="http://schemas.microsoft.com/office/drawing/2014/main" id="{A81E569B-6112-4849-9146-CE2739C753D8}"/>
              </a:ext>
            </a:extLst>
          </xdr:cNvPr>
          <xdr:cNvSpPr txBox="1"/>
        </xdr:nvSpPr>
        <xdr:spPr>
          <a:xfrm>
            <a:off x="5825686" y="1201651"/>
            <a:ext cx="1460939" cy="474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i="0">
                <a:solidFill>
                  <a:sysClr val="windowText" lastClr="000000"/>
                </a:solidFill>
                <a:effectLst/>
                <a:latin typeface="Arial" panose="020B0604020202020204" pitchFamily="34" charset="0"/>
                <a:ea typeface="+mn-ea"/>
                <a:cs typeface="Arial" panose="020B0604020202020204" pitchFamily="34" charset="0"/>
              </a:rPr>
              <a:t>Average</a:t>
            </a:r>
            <a:r>
              <a:rPr lang="en-US" sz="1100" b="0" i="0">
                <a:solidFill>
                  <a:schemeClr val="accent6">
                    <a:lumMod val="75000"/>
                  </a:schemeClr>
                </a:solidFill>
                <a:effectLst/>
                <a:latin typeface="Arial" panose="020B0604020202020204" pitchFamily="34" charset="0"/>
                <a:ea typeface="+mn-ea"/>
                <a:cs typeface="Arial" panose="020B0604020202020204" pitchFamily="34" charset="0"/>
              </a:rPr>
              <a:t> </a:t>
            </a:r>
          </a:p>
          <a:p>
            <a:pPr marL="0" marR="0" lvl="0" indent="0" algn="ctr"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Arial" panose="020B0604020202020204" pitchFamily="34" charset="0"/>
                <a:ea typeface="+mn-ea"/>
                <a:cs typeface="Arial" panose="020B0604020202020204" pitchFamily="34" charset="0"/>
              </a:rPr>
              <a:t>Monthly Revenue</a:t>
            </a:r>
          </a:p>
          <a:p>
            <a:pPr algn="ctr"/>
            <a:endParaRPr lang="en-US" sz="1100">
              <a:latin typeface=".VnBlack" panose="020B7200000000000000" pitchFamily="34" charset="0"/>
            </a:endParaRPr>
          </a:p>
        </xdr:txBody>
      </xdr:sp>
      <xdr:sp macro="" textlink="'Pivot Table'!W15">
        <xdr:nvSpPr>
          <xdr:cNvPr id="57" name="TextBox 56">
            <a:extLst>
              <a:ext uri="{FF2B5EF4-FFF2-40B4-BE49-F238E27FC236}">
                <a16:creationId xmlns:a16="http://schemas.microsoft.com/office/drawing/2014/main" id="{4AB0180C-B130-413E-9736-DBDC00F132A2}"/>
              </a:ext>
            </a:extLst>
          </xdr:cNvPr>
          <xdr:cNvSpPr txBox="1"/>
        </xdr:nvSpPr>
        <xdr:spPr>
          <a:xfrm>
            <a:off x="5711386" y="1630276"/>
            <a:ext cx="1658553"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8DEB29F4-6947-45C8-BDC7-6DA560AD6621}" type="TxLink">
              <a:rPr lang="en-US" sz="1400" b="1" i="0" u="none" strike="noStrike">
                <a:solidFill>
                  <a:schemeClr val="tx1">
                    <a:lumMod val="65000"/>
                    <a:lumOff val="35000"/>
                  </a:schemeClr>
                </a:solidFill>
                <a:effectLst/>
                <a:latin typeface="Arial" panose="020B0604020202020204" pitchFamily="34" charset="0"/>
                <a:ea typeface="+mn-ea"/>
                <a:cs typeface="Arial" panose="020B0604020202020204" pitchFamily="34" charset="0"/>
              </a:rPr>
              <a:pPr marL="0" marR="0" lvl="0" indent="0" algn="ctr" defTabSz="914400" eaLnBrk="1" fontAlgn="auto" latinLnBrk="0" hangingPunct="1">
                <a:lnSpc>
                  <a:spcPct val="100000"/>
                </a:lnSpc>
                <a:spcBef>
                  <a:spcPts val="0"/>
                </a:spcBef>
                <a:spcAft>
                  <a:spcPts val="0"/>
                </a:spcAft>
                <a:buClrTx/>
                <a:buSzTx/>
                <a:buFontTx/>
                <a:buNone/>
                <a:tabLst/>
                <a:defRPr/>
              </a:pPr>
              <a:t> 1,332,500,000 </a:t>
            </a:fld>
            <a:endParaRPr lang="en-US" sz="1400" b="1">
              <a:solidFill>
                <a:schemeClr val="tx1">
                  <a:lumMod val="65000"/>
                  <a:lumOff val="35000"/>
                </a:schemeClr>
              </a:solidFill>
              <a:latin typeface="Arial" panose="020B0604020202020204" pitchFamily="34" charset="0"/>
              <a:cs typeface="Arial" panose="020B0604020202020204" pitchFamily="34" charset="0"/>
            </a:endParaRPr>
          </a:p>
        </xdr:txBody>
      </xdr:sp>
    </xdr:grpSp>
    <xdr:clientData/>
  </xdr:twoCellAnchor>
  <xdr:twoCellAnchor editAs="absolute">
    <xdr:from>
      <xdr:col>13</xdr:col>
      <xdr:colOff>189188</xdr:colOff>
      <xdr:row>6</xdr:row>
      <xdr:rowOff>9525</xdr:rowOff>
    </xdr:from>
    <xdr:to>
      <xdr:col>15</xdr:col>
      <xdr:colOff>628540</xdr:colOff>
      <xdr:row>10</xdr:row>
      <xdr:rowOff>38100</xdr:rowOff>
    </xdr:to>
    <xdr:grpSp>
      <xdr:nvGrpSpPr>
        <xdr:cNvPr id="58" name="Group 57">
          <a:extLst>
            <a:ext uri="{FF2B5EF4-FFF2-40B4-BE49-F238E27FC236}">
              <a16:creationId xmlns:a16="http://schemas.microsoft.com/office/drawing/2014/main" id="{F542AE60-5501-432F-8DB8-CB1128ABAD79}"/>
            </a:ext>
          </a:extLst>
        </xdr:cNvPr>
        <xdr:cNvGrpSpPr/>
      </xdr:nvGrpSpPr>
      <xdr:grpSpPr>
        <a:xfrm>
          <a:off x="9033831" y="1234168"/>
          <a:ext cx="1800066" cy="845003"/>
          <a:chOff x="5711386" y="1201651"/>
          <a:chExt cx="1658553" cy="828675"/>
        </a:xfrm>
      </xdr:grpSpPr>
      <xdr:sp macro="" textlink="">
        <xdr:nvSpPr>
          <xdr:cNvPr id="59" name="TextBox 58">
            <a:extLst>
              <a:ext uri="{FF2B5EF4-FFF2-40B4-BE49-F238E27FC236}">
                <a16:creationId xmlns:a16="http://schemas.microsoft.com/office/drawing/2014/main" id="{22E5F014-C9D2-44DF-AF2A-44002D8FFDCA}"/>
              </a:ext>
            </a:extLst>
          </xdr:cNvPr>
          <xdr:cNvSpPr txBox="1"/>
        </xdr:nvSpPr>
        <xdr:spPr>
          <a:xfrm>
            <a:off x="5825686" y="1201651"/>
            <a:ext cx="1460939" cy="474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i="0">
                <a:solidFill>
                  <a:sysClr val="windowText" lastClr="000000"/>
                </a:solidFill>
                <a:effectLst/>
                <a:latin typeface="Arial" panose="020B0604020202020204" pitchFamily="34" charset="0"/>
                <a:ea typeface="+mn-ea"/>
                <a:cs typeface="Arial" panose="020B0604020202020204" pitchFamily="34" charset="0"/>
              </a:rPr>
              <a:t>Lowest</a:t>
            </a:r>
            <a:r>
              <a:rPr lang="en-US" sz="1100" b="0" i="0">
                <a:solidFill>
                  <a:schemeClr val="accent6">
                    <a:lumMod val="75000"/>
                  </a:schemeClr>
                </a:solidFill>
                <a:effectLst/>
                <a:latin typeface="Arial" panose="020B0604020202020204" pitchFamily="34" charset="0"/>
                <a:ea typeface="+mn-ea"/>
                <a:cs typeface="Arial" panose="020B0604020202020204" pitchFamily="34" charset="0"/>
              </a:rPr>
              <a:t> </a:t>
            </a:r>
          </a:p>
          <a:p>
            <a:pPr marL="0" marR="0" lvl="0" indent="0" algn="ctr"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Arial" panose="020B0604020202020204" pitchFamily="34" charset="0"/>
                <a:ea typeface="+mn-ea"/>
                <a:cs typeface="Arial" panose="020B0604020202020204" pitchFamily="34" charset="0"/>
              </a:rPr>
              <a:t>Monthly Revenue</a:t>
            </a:r>
          </a:p>
          <a:p>
            <a:pPr algn="ctr"/>
            <a:endParaRPr lang="en-US" sz="1100">
              <a:latin typeface=".VnBlack" panose="020B7200000000000000" pitchFamily="34" charset="0"/>
            </a:endParaRPr>
          </a:p>
        </xdr:txBody>
      </xdr:sp>
      <xdr:sp macro="" textlink="'Pivot Table'!W14">
        <xdr:nvSpPr>
          <xdr:cNvPr id="60" name="TextBox 59">
            <a:extLst>
              <a:ext uri="{FF2B5EF4-FFF2-40B4-BE49-F238E27FC236}">
                <a16:creationId xmlns:a16="http://schemas.microsoft.com/office/drawing/2014/main" id="{774776CB-D04E-4D13-B4E7-9D43668C6F3A}"/>
              </a:ext>
            </a:extLst>
          </xdr:cNvPr>
          <xdr:cNvSpPr txBox="1"/>
        </xdr:nvSpPr>
        <xdr:spPr>
          <a:xfrm>
            <a:off x="5711386" y="1630276"/>
            <a:ext cx="1658553"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68C70963-45C9-45F7-B6C5-5777CC3E30B5}" type="TxLink">
              <a:rPr lang="en-US" sz="1400" b="1" i="0" u="none" strike="noStrike">
                <a:solidFill>
                  <a:schemeClr val="tx1">
                    <a:lumMod val="65000"/>
                    <a:lumOff val="35000"/>
                  </a:schemeClr>
                </a:solidFill>
                <a:effectLst/>
                <a:latin typeface="Arial" panose="020B0604020202020204" pitchFamily="34" charset="0"/>
                <a:ea typeface="+mn-ea"/>
                <a:cs typeface="Arial" panose="020B0604020202020204" pitchFamily="34" charset="0"/>
              </a:rPr>
              <a:pPr marL="0" marR="0" lvl="0" indent="0" algn="ctr" defTabSz="914400" eaLnBrk="1" fontAlgn="auto" latinLnBrk="0" hangingPunct="1">
                <a:lnSpc>
                  <a:spcPct val="100000"/>
                </a:lnSpc>
                <a:spcBef>
                  <a:spcPts val="0"/>
                </a:spcBef>
                <a:spcAft>
                  <a:spcPts val="0"/>
                </a:spcAft>
                <a:buClrTx/>
                <a:buSzTx/>
                <a:buFontTx/>
                <a:buNone/>
                <a:tabLst/>
                <a:defRPr/>
              </a:pPr>
              <a:t> 116,000,000 </a:t>
            </a:fld>
            <a:endParaRPr lang="en-US" sz="1400" b="1">
              <a:solidFill>
                <a:schemeClr val="tx1">
                  <a:lumMod val="65000"/>
                  <a:lumOff val="35000"/>
                </a:schemeClr>
              </a:solidFill>
              <a:latin typeface="Arial" panose="020B0604020202020204" pitchFamily="34" charset="0"/>
              <a:cs typeface="Arial" panose="020B0604020202020204" pitchFamily="34" charset="0"/>
            </a:endParaRPr>
          </a:p>
        </xdr:txBody>
      </xdr:sp>
    </xdr:grpSp>
    <xdr:clientData/>
  </xdr:twoCellAnchor>
  <xdr:twoCellAnchor editAs="absolute">
    <xdr:from>
      <xdr:col>8</xdr:col>
      <xdr:colOff>465824</xdr:colOff>
      <xdr:row>6</xdr:row>
      <xdr:rowOff>16565</xdr:rowOff>
    </xdr:from>
    <xdr:to>
      <xdr:col>9</xdr:col>
      <xdr:colOff>39412</xdr:colOff>
      <xdr:row>7</xdr:row>
      <xdr:rowOff>74544</xdr:rowOff>
    </xdr:to>
    <xdr:pic>
      <xdr:nvPicPr>
        <xdr:cNvPr id="26" name="Graphic 25" descr="Upward trend">
          <a:extLst>
            <a:ext uri="{FF2B5EF4-FFF2-40B4-BE49-F238E27FC236}">
              <a16:creationId xmlns:a16="http://schemas.microsoft.com/office/drawing/2014/main" id="{EDE94A04-1657-4CDF-96A2-A63D27C82BE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931203" y="1198979"/>
          <a:ext cx="256761" cy="255048"/>
        </a:xfrm>
        <a:prstGeom prst="rect">
          <a:avLst/>
        </a:prstGeom>
      </xdr:spPr>
    </xdr:pic>
    <xdr:clientData/>
  </xdr:twoCellAnchor>
  <xdr:twoCellAnchor editAs="absolute">
    <xdr:from>
      <xdr:col>13</xdr:col>
      <xdr:colOff>374716</xdr:colOff>
      <xdr:row>6</xdr:row>
      <xdr:rowOff>16565</xdr:rowOff>
    </xdr:from>
    <xdr:to>
      <xdr:col>13</xdr:col>
      <xdr:colOff>656325</xdr:colOff>
      <xdr:row>7</xdr:row>
      <xdr:rowOff>99392</xdr:rowOff>
    </xdr:to>
    <xdr:pic>
      <xdr:nvPicPr>
        <xdr:cNvPr id="61" name="Graphic 60" descr="Downward trend">
          <a:extLst>
            <a:ext uri="{FF2B5EF4-FFF2-40B4-BE49-F238E27FC236}">
              <a16:creationId xmlns:a16="http://schemas.microsoft.com/office/drawing/2014/main" id="{C59685AA-6B6A-4EE4-8D3F-29D8E255B90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255957" y="1198979"/>
          <a:ext cx="281609" cy="279896"/>
        </a:xfrm>
        <a:prstGeom prst="rect">
          <a:avLst/>
        </a:prstGeom>
      </xdr:spPr>
    </xdr:pic>
    <xdr:clientData/>
  </xdr:twoCellAnchor>
  <xdr:twoCellAnchor editAs="absolute">
    <xdr:from>
      <xdr:col>11</xdr:col>
      <xdr:colOff>71630</xdr:colOff>
      <xdr:row>6</xdr:row>
      <xdr:rowOff>16565</xdr:rowOff>
    </xdr:from>
    <xdr:to>
      <xdr:col>11</xdr:col>
      <xdr:colOff>332389</xdr:colOff>
      <xdr:row>7</xdr:row>
      <xdr:rowOff>82826</xdr:rowOff>
    </xdr:to>
    <xdr:pic>
      <xdr:nvPicPr>
        <xdr:cNvPr id="63" name="Graphic 62" descr="Filter">
          <a:extLst>
            <a:ext uri="{FF2B5EF4-FFF2-40B4-BE49-F238E27FC236}">
              <a16:creationId xmlns:a16="http://schemas.microsoft.com/office/drawing/2014/main" id="{CE5A6F74-19A1-4743-AB91-9A61C4C0E8A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7586527" y="1198979"/>
          <a:ext cx="260759" cy="263330"/>
        </a:xfrm>
        <a:prstGeom prst="rect">
          <a:avLst/>
        </a:prstGeom>
      </xdr:spPr>
    </xdr:pic>
    <xdr:clientData/>
  </xdr:twoCellAnchor>
  <xdr:twoCellAnchor editAs="absolute">
    <xdr:from>
      <xdr:col>16</xdr:col>
      <xdr:colOff>275518</xdr:colOff>
      <xdr:row>0</xdr:row>
      <xdr:rowOff>99906</xdr:rowOff>
    </xdr:from>
    <xdr:to>
      <xdr:col>19</xdr:col>
      <xdr:colOff>232129</xdr:colOff>
      <xdr:row>10</xdr:row>
      <xdr:rowOff>140896</xdr:rowOff>
    </xdr:to>
    <xdr:sp macro="" textlink="">
      <xdr:nvSpPr>
        <xdr:cNvPr id="64" name="Rectangle: Rounded Corners 63">
          <a:extLst>
            <a:ext uri="{FF2B5EF4-FFF2-40B4-BE49-F238E27FC236}">
              <a16:creationId xmlns:a16="http://schemas.microsoft.com/office/drawing/2014/main" id="{12C0709A-628F-4AB2-B981-5AECE3E6BE51}"/>
            </a:ext>
          </a:extLst>
        </xdr:cNvPr>
        <xdr:cNvSpPr/>
      </xdr:nvSpPr>
      <xdr:spPr>
        <a:xfrm>
          <a:off x="11248318" y="99906"/>
          <a:ext cx="2014011" cy="2041240"/>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75000"/>
              </a:schemeClr>
            </a:solidFill>
          </a:endParaRPr>
        </a:p>
      </xdr:txBody>
    </xdr:sp>
    <xdr:clientData/>
  </xdr:twoCellAnchor>
  <xdr:twoCellAnchor editAs="absolute">
    <xdr:from>
      <xdr:col>15</xdr:col>
      <xdr:colOff>532473</xdr:colOff>
      <xdr:row>0</xdr:row>
      <xdr:rowOff>115187</xdr:rowOff>
    </xdr:from>
    <xdr:to>
      <xdr:col>17</xdr:col>
      <xdr:colOff>674115</xdr:colOff>
      <xdr:row>5</xdr:row>
      <xdr:rowOff>57634</xdr:rowOff>
    </xdr:to>
    <xdr:graphicFrame macro="">
      <xdr:nvGraphicFramePr>
        <xdr:cNvPr id="65" name="Chart 64">
          <a:extLst>
            <a:ext uri="{FF2B5EF4-FFF2-40B4-BE49-F238E27FC236}">
              <a16:creationId xmlns:a16="http://schemas.microsoft.com/office/drawing/2014/main" id="{3F573580-43EE-4496-96D3-E23450182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15</xdr:col>
      <xdr:colOff>532473</xdr:colOff>
      <xdr:row>5</xdr:row>
      <xdr:rowOff>137922</xdr:rowOff>
    </xdr:from>
    <xdr:to>
      <xdr:col>17</xdr:col>
      <xdr:colOff>674115</xdr:colOff>
      <xdr:row>10</xdr:row>
      <xdr:rowOff>80368</xdr:rowOff>
    </xdr:to>
    <xdr:graphicFrame macro="">
      <xdr:nvGraphicFramePr>
        <xdr:cNvPr id="66" name="Chart 65">
          <a:extLst>
            <a:ext uri="{FF2B5EF4-FFF2-40B4-BE49-F238E27FC236}">
              <a16:creationId xmlns:a16="http://schemas.microsoft.com/office/drawing/2014/main" id="{0892DD17-ADD4-4E8F-A675-7191EADCD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16</xdr:col>
      <xdr:colOff>480101</xdr:colOff>
      <xdr:row>0</xdr:row>
      <xdr:rowOff>181395</xdr:rowOff>
    </xdr:from>
    <xdr:to>
      <xdr:col>19</xdr:col>
      <xdr:colOff>98074</xdr:colOff>
      <xdr:row>5</xdr:row>
      <xdr:rowOff>158961</xdr:rowOff>
    </xdr:to>
    <xdr:grpSp>
      <xdr:nvGrpSpPr>
        <xdr:cNvPr id="75" name="Group 74">
          <a:extLst>
            <a:ext uri="{FF2B5EF4-FFF2-40B4-BE49-F238E27FC236}">
              <a16:creationId xmlns:a16="http://schemas.microsoft.com/office/drawing/2014/main" id="{0057BFE7-6EDD-4BA2-AADF-118ACBEA2C5C}"/>
            </a:ext>
          </a:extLst>
        </xdr:cNvPr>
        <xdr:cNvGrpSpPr/>
      </xdr:nvGrpSpPr>
      <xdr:grpSpPr>
        <a:xfrm>
          <a:off x="11365815" y="181395"/>
          <a:ext cx="1659045" cy="998102"/>
          <a:chOff x="11445757" y="181395"/>
          <a:chExt cx="1671801" cy="989597"/>
        </a:xfrm>
      </xdr:grpSpPr>
      <xdr:sp macro="" textlink="">
        <xdr:nvSpPr>
          <xdr:cNvPr id="67" name="TextBox 66">
            <a:extLst>
              <a:ext uri="{FF2B5EF4-FFF2-40B4-BE49-F238E27FC236}">
                <a16:creationId xmlns:a16="http://schemas.microsoft.com/office/drawing/2014/main" id="{DC0A6BA2-F764-4B63-8B6B-E42457988864}"/>
              </a:ext>
            </a:extLst>
          </xdr:cNvPr>
          <xdr:cNvSpPr txBox="1"/>
        </xdr:nvSpPr>
        <xdr:spPr>
          <a:xfrm>
            <a:off x="11673727" y="181395"/>
            <a:ext cx="1421769" cy="404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0" i="0">
                <a:solidFill>
                  <a:schemeClr val="tx1">
                    <a:lumMod val="65000"/>
                    <a:lumOff val="35000"/>
                  </a:schemeClr>
                </a:solidFill>
                <a:effectLst/>
                <a:latin typeface="Arial" panose="020B0604020202020204" pitchFamily="34" charset="0"/>
                <a:ea typeface="+mn-ea"/>
                <a:cs typeface="Arial" panose="020B0604020202020204" pitchFamily="34" charset="0"/>
              </a:rPr>
              <a:t>Total Paid</a:t>
            </a:r>
          </a:p>
          <a:p>
            <a:pPr algn="ctr"/>
            <a:endParaRPr lang="en-US" sz="1100">
              <a:latin typeface=".VnBlack" panose="020B7200000000000000" pitchFamily="34" charset="0"/>
            </a:endParaRPr>
          </a:p>
        </xdr:txBody>
      </xdr:sp>
      <xdr:sp macro="" textlink="'Pivot Table'!$AH$6">
        <xdr:nvSpPr>
          <xdr:cNvPr id="68" name="TextBox 67">
            <a:extLst>
              <a:ext uri="{FF2B5EF4-FFF2-40B4-BE49-F238E27FC236}">
                <a16:creationId xmlns:a16="http://schemas.microsoft.com/office/drawing/2014/main" id="{F2BDF2F0-486E-4D09-9A75-CC79A5F9DD39}"/>
              </a:ext>
            </a:extLst>
          </xdr:cNvPr>
          <xdr:cNvSpPr txBox="1"/>
        </xdr:nvSpPr>
        <xdr:spPr>
          <a:xfrm>
            <a:off x="11695789" y="473787"/>
            <a:ext cx="1421769" cy="404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C2D19774-6F73-4C4E-ABCB-AF31937A04C8}" type="TxLink">
              <a:rPr lang="en-US" sz="1400" b="0" i="0" u="none" strike="noStrike">
                <a:solidFill>
                  <a:schemeClr val="tx1"/>
                </a:solidFill>
                <a:effectLst/>
                <a:latin typeface="Arial" panose="020B0604020202020204" pitchFamily="34" charset="0"/>
                <a:ea typeface="+mn-ea"/>
                <a:cs typeface="Arial" panose="020B0604020202020204" pitchFamily="34" charset="0"/>
              </a:rPr>
              <a:pPr marL="0" marR="0" lvl="0" indent="0" algn="ctr" defTabSz="914400" eaLnBrk="1" fontAlgn="auto" latinLnBrk="0" hangingPunct="1">
                <a:lnSpc>
                  <a:spcPct val="100000"/>
                </a:lnSpc>
                <a:spcBef>
                  <a:spcPts val="0"/>
                </a:spcBef>
                <a:spcAft>
                  <a:spcPts val="0"/>
                </a:spcAft>
                <a:buClrTx/>
                <a:buSzTx/>
                <a:buFontTx/>
                <a:buNone/>
                <a:tabLst/>
                <a:defRPr/>
              </a:pPr>
              <a:t>926</a:t>
            </a:fld>
            <a:endParaRPr lang="en-US" sz="1400">
              <a:solidFill>
                <a:schemeClr val="tx1"/>
              </a:solidFill>
              <a:latin typeface="Arial" panose="020B0604020202020204" pitchFamily="34" charset="0"/>
              <a:cs typeface="Arial" panose="020B0604020202020204" pitchFamily="34" charset="0"/>
            </a:endParaRPr>
          </a:p>
        </xdr:txBody>
      </xdr:sp>
      <xdr:sp macro="" textlink="">
        <xdr:nvSpPr>
          <xdr:cNvPr id="74" name="TextBox 73">
            <a:extLst>
              <a:ext uri="{FF2B5EF4-FFF2-40B4-BE49-F238E27FC236}">
                <a16:creationId xmlns:a16="http://schemas.microsoft.com/office/drawing/2014/main" id="{263DAFC2-FAE0-4C05-9C04-5585606DAA8F}"/>
              </a:ext>
            </a:extLst>
          </xdr:cNvPr>
          <xdr:cNvSpPr txBox="1"/>
        </xdr:nvSpPr>
        <xdr:spPr>
          <a:xfrm>
            <a:off x="11445757" y="766179"/>
            <a:ext cx="1421769" cy="404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0" i="0">
                <a:solidFill>
                  <a:schemeClr val="tx1"/>
                </a:solidFill>
                <a:effectLst/>
                <a:latin typeface="Arial" panose="020B0604020202020204" pitchFamily="34" charset="0"/>
                <a:ea typeface="+mn-ea"/>
                <a:cs typeface="Arial" panose="020B0604020202020204" pitchFamily="34" charset="0"/>
              </a:rPr>
              <a:t>Call</a:t>
            </a:r>
            <a:endParaRPr lang="en-US" sz="1200" b="0" i="0">
              <a:solidFill>
                <a:schemeClr val="tx1"/>
              </a:solidFill>
              <a:effectLst/>
              <a:latin typeface="Arial" panose="020B0604020202020204" pitchFamily="34" charset="0"/>
              <a:ea typeface="+mn-ea"/>
              <a:cs typeface="Arial" panose="020B0604020202020204" pitchFamily="34" charset="0"/>
            </a:endParaRPr>
          </a:p>
          <a:p>
            <a:pPr algn="ctr"/>
            <a:endParaRPr lang="en-US" sz="1100">
              <a:latin typeface=".VnBlack" panose="020B7200000000000000" pitchFamily="34" charset="0"/>
            </a:endParaRPr>
          </a:p>
        </xdr:txBody>
      </xdr:sp>
    </xdr:grpSp>
    <xdr:clientData/>
  </xdr:twoCellAnchor>
  <xdr:twoCellAnchor editAs="absolute">
    <xdr:from>
      <xdr:col>16</xdr:col>
      <xdr:colOff>480101</xdr:colOff>
      <xdr:row>6</xdr:row>
      <xdr:rowOff>10132</xdr:rowOff>
    </xdr:from>
    <xdr:to>
      <xdr:col>19</xdr:col>
      <xdr:colOff>98074</xdr:colOff>
      <xdr:row>10</xdr:row>
      <xdr:rowOff>190104</xdr:rowOff>
    </xdr:to>
    <xdr:grpSp>
      <xdr:nvGrpSpPr>
        <xdr:cNvPr id="76" name="Group 75">
          <a:extLst>
            <a:ext uri="{FF2B5EF4-FFF2-40B4-BE49-F238E27FC236}">
              <a16:creationId xmlns:a16="http://schemas.microsoft.com/office/drawing/2014/main" id="{94D671FC-283B-49D8-911C-ADADF5906436}"/>
            </a:ext>
          </a:extLst>
        </xdr:cNvPr>
        <xdr:cNvGrpSpPr/>
      </xdr:nvGrpSpPr>
      <xdr:grpSpPr>
        <a:xfrm>
          <a:off x="11365815" y="1234775"/>
          <a:ext cx="1659045" cy="996400"/>
          <a:chOff x="11445757" y="181395"/>
          <a:chExt cx="1671801" cy="989597"/>
        </a:xfrm>
      </xdr:grpSpPr>
      <xdr:sp macro="" textlink="">
        <xdr:nvSpPr>
          <xdr:cNvPr id="77" name="TextBox 76">
            <a:extLst>
              <a:ext uri="{FF2B5EF4-FFF2-40B4-BE49-F238E27FC236}">
                <a16:creationId xmlns:a16="http://schemas.microsoft.com/office/drawing/2014/main" id="{B7C2D4DB-48B6-43AD-8535-0D7E81A8819D}"/>
              </a:ext>
            </a:extLst>
          </xdr:cNvPr>
          <xdr:cNvSpPr txBox="1"/>
        </xdr:nvSpPr>
        <xdr:spPr>
          <a:xfrm>
            <a:off x="11673727" y="181395"/>
            <a:ext cx="1421769" cy="404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0" i="0">
                <a:solidFill>
                  <a:schemeClr val="tx1">
                    <a:lumMod val="65000"/>
                    <a:lumOff val="35000"/>
                  </a:schemeClr>
                </a:solidFill>
                <a:effectLst/>
                <a:latin typeface="Arial" panose="020B0604020202020204" pitchFamily="34" charset="0"/>
                <a:ea typeface="+mn-ea"/>
                <a:cs typeface="Arial" panose="020B0604020202020204" pitchFamily="34" charset="0"/>
              </a:rPr>
              <a:t>Total Unpaid</a:t>
            </a:r>
          </a:p>
          <a:p>
            <a:pPr algn="ctr"/>
            <a:endParaRPr lang="en-US" sz="1100">
              <a:latin typeface=".VnBlack" panose="020B7200000000000000" pitchFamily="34" charset="0"/>
            </a:endParaRPr>
          </a:p>
        </xdr:txBody>
      </xdr:sp>
      <xdr:sp macro="" textlink="'Pivot Table'!$AH$5">
        <xdr:nvSpPr>
          <xdr:cNvPr id="78" name="TextBox 77">
            <a:extLst>
              <a:ext uri="{FF2B5EF4-FFF2-40B4-BE49-F238E27FC236}">
                <a16:creationId xmlns:a16="http://schemas.microsoft.com/office/drawing/2014/main" id="{BC6DA541-F325-4CA9-B2E0-736CA970D13F}"/>
              </a:ext>
            </a:extLst>
          </xdr:cNvPr>
          <xdr:cNvSpPr txBox="1"/>
        </xdr:nvSpPr>
        <xdr:spPr>
          <a:xfrm>
            <a:off x="11695789" y="473787"/>
            <a:ext cx="1421769" cy="404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FF7C83C5-6CE5-42D1-88B2-EC5755B3526B}" type="TxLink">
              <a:rPr lang="en-US" sz="1400" b="0" i="0" u="none" strike="noStrike">
                <a:solidFill>
                  <a:srgbClr val="000000"/>
                </a:solidFill>
                <a:effectLst/>
                <a:latin typeface="Arial" panose="020B0604020202020204" pitchFamily="34" charset="0"/>
                <a:ea typeface="+mn-ea"/>
                <a:cs typeface="Arial" panose="020B0604020202020204" pitchFamily="34" charset="0"/>
              </a:rPr>
              <a:pPr marL="0" marR="0" lvl="0" indent="0" algn="ctr" defTabSz="914400" eaLnBrk="1" fontAlgn="auto" latinLnBrk="0" hangingPunct="1">
                <a:lnSpc>
                  <a:spcPct val="100000"/>
                </a:lnSpc>
                <a:spcBef>
                  <a:spcPts val="0"/>
                </a:spcBef>
                <a:spcAft>
                  <a:spcPts val="0"/>
                </a:spcAft>
                <a:buClrTx/>
                <a:buSzTx/>
                <a:buFontTx/>
                <a:buNone/>
                <a:tabLst/>
                <a:defRPr/>
              </a:pPr>
              <a:t>311</a:t>
            </a:fld>
            <a:endParaRPr lang="en-US" sz="1400">
              <a:solidFill>
                <a:schemeClr val="tx1"/>
              </a:solidFill>
              <a:latin typeface="Arial" panose="020B0604020202020204" pitchFamily="34" charset="0"/>
              <a:cs typeface="Arial" panose="020B0604020202020204" pitchFamily="34" charset="0"/>
            </a:endParaRPr>
          </a:p>
        </xdr:txBody>
      </xdr:sp>
      <xdr:sp macro="" textlink="">
        <xdr:nvSpPr>
          <xdr:cNvPr id="79" name="TextBox 78">
            <a:extLst>
              <a:ext uri="{FF2B5EF4-FFF2-40B4-BE49-F238E27FC236}">
                <a16:creationId xmlns:a16="http://schemas.microsoft.com/office/drawing/2014/main" id="{CEBCD8BF-EFC5-4F56-9EE3-743F0714A782}"/>
              </a:ext>
            </a:extLst>
          </xdr:cNvPr>
          <xdr:cNvSpPr txBox="1"/>
        </xdr:nvSpPr>
        <xdr:spPr>
          <a:xfrm>
            <a:off x="11445757" y="766179"/>
            <a:ext cx="1421769" cy="404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0" i="0">
                <a:solidFill>
                  <a:schemeClr val="tx1"/>
                </a:solidFill>
                <a:effectLst/>
                <a:latin typeface="Arial" panose="020B0604020202020204" pitchFamily="34" charset="0"/>
                <a:ea typeface="+mn-ea"/>
                <a:cs typeface="Arial" panose="020B0604020202020204" pitchFamily="34" charset="0"/>
              </a:rPr>
              <a:t>Call</a:t>
            </a:r>
            <a:endParaRPr lang="en-US" sz="1200" b="0" i="0">
              <a:solidFill>
                <a:schemeClr val="tx1"/>
              </a:solidFill>
              <a:effectLst/>
              <a:latin typeface="Arial" panose="020B0604020202020204" pitchFamily="34" charset="0"/>
              <a:ea typeface="+mn-ea"/>
              <a:cs typeface="Arial" panose="020B0604020202020204" pitchFamily="34" charset="0"/>
            </a:endParaRPr>
          </a:p>
          <a:p>
            <a:pPr algn="ctr"/>
            <a:endParaRPr lang="en-US" sz="1100">
              <a:latin typeface=".VnBlack" panose="020B7200000000000000" pitchFamily="34" charset="0"/>
            </a:endParaRPr>
          </a:p>
        </xdr:txBody>
      </xdr:sp>
    </xdr:grpSp>
    <xdr:clientData/>
  </xdr:twoCellAnchor>
  <xdr:twoCellAnchor editAs="absolute">
    <xdr:from>
      <xdr:col>15</xdr:col>
      <xdr:colOff>577019</xdr:colOff>
      <xdr:row>1</xdr:row>
      <xdr:rowOff>187614</xdr:rowOff>
    </xdr:from>
    <xdr:to>
      <xdr:col>17</xdr:col>
      <xdr:colOff>629570</xdr:colOff>
      <xdr:row>3</xdr:row>
      <xdr:rowOff>187614</xdr:rowOff>
    </xdr:to>
    <xdr:sp macro="" textlink="'Pivot Table'!$AI$6">
      <xdr:nvSpPr>
        <xdr:cNvPr id="80" name="TextBox 79">
          <a:extLst>
            <a:ext uri="{FF2B5EF4-FFF2-40B4-BE49-F238E27FC236}">
              <a16:creationId xmlns:a16="http://schemas.microsoft.com/office/drawing/2014/main" id="{E7EDFF60-BA8F-4E97-BBB8-4255431F857C}"/>
            </a:ext>
          </a:extLst>
        </xdr:cNvPr>
        <xdr:cNvSpPr txBox="1"/>
      </xdr:nvSpPr>
      <xdr:spPr>
        <a:xfrm>
          <a:off x="10824605" y="384683"/>
          <a:ext cx="1418896" cy="3941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F8B61A10-92A0-49B0-AF26-39A51305ED42}" type="TxLink">
            <a:rPr lang="en-US" sz="1200" b="1" i="0" u="none" strike="noStrike">
              <a:solidFill>
                <a:schemeClr val="tx1"/>
              </a:solidFill>
              <a:effectLst/>
              <a:latin typeface="Arial" panose="020B0604020202020204" pitchFamily="34" charset="0"/>
              <a:ea typeface="+mn-ea"/>
              <a:cs typeface="Arial" panose="020B0604020202020204" pitchFamily="34" charset="0"/>
            </a:rPr>
            <a:pPr marL="0" marR="0" lvl="0" indent="0" algn="ctr" defTabSz="914400" eaLnBrk="1" fontAlgn="auto" latinLnBrk="0" hangingPunct="1">
              <a:lnSpc>
                <a:spcPct val="100000"/>
              </a:lnSpc>
              <a:spcBef>
                <a:spcPts val="0"/>
              </a:spcBef>
              <a:spcAft>
                <a:spcPts val="0"/>
              </a:spcAft>
              <a:buClrTx/>
              <a:buSzTx/>
              <a:buFontTx/>
              <a:buNone/>
              <a:tabLst/>
              <a:defRPr/>
            </a:pPr>
            <a:t>75%</a:t>
          </a:fld>
          <a:endParaRPr lang="en-US" sz="1100" b="1">
            <a:solidFill>
              <a:schemeClr val="tx1"/>
            </a:solidFill>
            <a:latin typeface="Arial" panose="020B0604020202020204" pitchFamily="34" charset="0"/>
            <a:cs typeface="Arial" panose="020B0604020202020204" pitchFamily="34" charset="0"/>
          </a:endParaRPr>
        </a:p>
      </xdr:txBody>
    </xdr:sp>
    <xdr:clientData/>
  </xdr:twoCellAnchor>
  <xdr:twoCellAnchor editAs="absolute">
    <xdr:from>
      <xdr:col>15</xdr:col>
      <xdr:colOff>577019</xdr:colOff>
      <xdr:row>7</xdr:row>
      <xdr:rowOff>7942</xdr:rowOff>
    </xdr:from>
    <xdr:to>
      <xdr:col>17</xdr:col>
      <xdr:colOff>629570</xdr:colOff>
      <xdr:row>9</xdr:row>
      <xdr:rowOff>7943</xdr:rowOff>
    </xdr:to>
    <xdr:sp macro="" textlink="'Pivot Table'!$AI$5">
      <xdr:nvSpPr>
        <xdr:cNvPr id="81" name="TextBox 80">
          <a:extLst>
            <a:ext uri="{FF2B5EF4-FFF2-40B4-BE49-F238E27FC236}">
              <a16:creationId xmlns:a16="http://schemas.microsoft.com/office/drawing/2014/main" id="{43BE474D-B8D0-46B6-A1D3-05227C630F7E}"/>
            </a:ext>
          </a:extLst>
        </xdr:cNvPr>
        <xdr:cNvSpPr txBox="1"/>
      </xdr:nvSpPr>
      <xdr:spPr>
        <a:xfrm>
          <a:off x="10824605" y="1387425"/>
          <a:ext cx="1418896" cy="394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FFD3A93D-ADFC-48AD-A580-2CAD0CD7D769}" type="TxLink">
            <a:rPr lang="en-US" sz="1200" b="1" i="0" u="none" strike="noStrike">
              <a:solidFill>
                <a:schemeClr val="tx1"/>
              </a:solidFill>
              <a:effectLst/>
              <a:latin typeface="Arial" panose="020B0604020202020204" pitchFamily="34" charset="0"/>
              <a:ea typeface="+mn-ea"/>
              <a:cs typeface="Arial" panose="020B0604020202020204" pitchFamily="34" charset="0"/>
            </a:rPr>
            <a:pPr marL="0" marR="0" lvl="0" indent="0" algn="ctr" defTabSz="914400" eaLnBrk="1" fontAlgn="auto" latinLnBrk="0" hangingPunct="1">
              <a:lnSpc>
                <a:spcPct val="100000"/>
              </a:lnSpc>
              <a:spcBef>
                <a:spcPts val="0"/>
              </a:spcBef>
              <a:spcAft>
                <a:spcPts val="0"/>
              </a:spcAft>
              <a:buClrTx/>
              <a:buSzTx/>
              <a:buFontTx/>
              <a:buNone/>
              <a:tabLst/>
              <a:defRPr/>
            </a:pPr>
            <a:t>25%</a:t>
          </a:fld>
          <a:endParaRPr lang="en-US" sz="1100" b="1">
            <a:solidFill>
              <a:schemeClr val="tx1"/>
            </a:solidFill>
            <a:latin typeface="Arial" panose="020B0604020202020204" pitchFamily="34" charset="0"/>
            <a:cs typeface="Arial" panose="020B0604020202020204" pitchFamily="34" charset="0"/>
          </a:endParaRPr>
        </a:p>
      </xdr:txBody>
    </xdr:sp>
    <xdr:clientData/>
  </xdr:twoCellAnchor>
  <xdr:twoCellAnchor editAs="absolute">
    <xdr:from>
      <xdr:col>19</xdr:col>
      <xdr:colOff>405375</xdr:colOff>
      <xdr:row>0</xdr:row>
      <xdr:rowOff>95143</xdr:rowOff>
    </xdr:from>
    <xdr:to>
      <xdr:col>22</xdr:col>
      <xdr:colOff>73991</xdr:colOff>
      <xdr:row>10</xdr:row>
      <xdr:rowOff>136133</xdr:rowOff>
    </xdr:to>
    <xdr:sp macro="" textlink="">
      <xdr:nvSpPr>
        <xdr:cNvPr id="82" name="Rectangle: Rounded Corners 81">
          <a:extLst>
            <a:ext uri="{FF2B5EF4-FFF2-40B4-BE49-F238E27FC236}">
              <a16:creationId xmlns:a16="http://schemas.microsoft.com/office/drawing/2014/main" id="{592B4A85-BA17-42BA-B5A7-AE3E74309507}"/>
            </a:ext>
          </a:extLst>
        </xdr:cNvPr>
        <xdr:cNvSpPr/>
      </xdr:nvSpPr>
      <xdr:spPr>
        <a:xfrm>
          <a:off x="13435575" y="95143"/>
          <a:ext cx="1726016" cy="2041240"/>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75000"/>
              </a:schemeClr>
            </a:solidFill>
          </a:endParaRPr>
        </a:p>
      </xdr:txBody>
    </xdr:sp>
    <xdr:clientData/>
  </xdr:twoCellAnchor>
  <xdr:twoCellAnchor editAs="absolute">
    <xdr:from>
      <xdr:col>16</xdr:col>
      <xdr:colOff>426154</xdr:colOff>
      <xdr:row>5</xdr:row>
      <xdr:rowOff>124810</xdr:rowOff>
    </xdr:from>
    <xdr:to>
      <xdr:col>18</xdr:col>
      <xdr:colOff>504983</xdr:colOff>
      <xdr:row>5</xdr:row>
      <xdr:rowOff>131379</xdr:rowOff>
    </xdr:to>
    <xdr:cxnSp macro="">
      <xdr:nvCxnSpPr>
        <xdr:cNvPr id="84" name="Straight Connector 83">
          <a:extLst>
            <a:ext uri="{FF2B5EF4-FFF2-40B4-BE49-F238E27FC236}">
              <a16:creationId xmlns:a16="http://schemas.microsoft.com/office/drawing/2014/main" id="{F0EE992A-D275-42BC-8334-475EC6B9260C}"/>
            </a:ext>
          </a:extLst>
        </xdr:cNvPr>
        <xdr:cNvCxnSpPr/>
      </xdr:nvCxnSpPr>
      <xdr:spPr>
        <a:xfrm>
          <a:off x="11356913" y="1110155"/>
          <a:ext cx="1445173" cy="6569"/>
        </a:xfrm>
        <a:prstGeom prst="line">
          <a:avLst/>
        </a:prstGeom>
        <a:ln w="15875">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19</xdr:col>
      <xdr:colOff>408413</xdr:colOff>
      <xdr:row>3</xdr:row>
      <xdr:rowOff>28265</xdr:rowOff>
    </xdr:from>
    <xdr:to>
      <xdr:col>22</xdr:col>
      <xdr:colOff>60447</xdr:colOff>
      <xdr:row>9</xdr:row>
      <xdr:rowOff>119064</xdr:rowOff>
    </xdr:to>
    <mc:AlternateContent xmlns:mc="http://schemas.openxmlformats.org/markup-compatibility/2006">
      <mc:Choice xmlns:a14="http://schemas.microsoft.com/office/drawing/2010/main" Requires="a14">
        <xdr:graphicFrame macro="">
          <xdr:nvGraphicFramePr>
            <xdr:cNvPr id="86" name="Month 1">
              <a:extLst>
                <a:ext uri="{FF2B5EF4-FFF2-40B4-BE49-F238E27FC236}">
                  <a16:creationId xmlns:a16="http://schemas.microsoft.com/office/drawing/2014/main" id="{A661E95A-B21A-4EF5-8F68-4698D150B96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3335199" y="640586"/>
              <a:ext cx="1693105" cy="13154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19</xdr:col>
      <xdr:colOff>356398</xdr:colOff>
      <xdr:row>1</xdr:row>
      <xdr:rowOff>4722</xdr:rowOff>
    </xdr:from>
    <xdr:to>
      <xdr:col>21</xdr:col>
      <xdr:colOff>408156</xdr:colOff>
      <xdr:row>3</xdr:row>
      <xdr:rowOff>4481</xdr:rowOff>
    </xdr:to>
    <xdr:sp macro="" textlink="">
      <xdr:nvSpPr>
        <xdr:cNvPr id="87" name="TextBox 86">
          <a:extLst>
            <a:ext uri="{FF2B5EF4-FFF2-40B4-BE49-F238E27FC236}">
              <a16:creationId xmlns:a16="http://schemas.microsoft.com/office/drawing/2014/main" id="{DC518B9A-8392-4074-B14E-E28AF6ABC827}"/>
            </a:ext>
          </a:extLst>
        </xdr:cNvPr>
        <xdr:cNvSpPr txBox="1"/>
      </xdr:nvSpPr>
      <xdr:spPr>
        <a:xfrm>
          <a:off x="13442283" y="202549"/>
          <a:ext cx="1429219" cy="395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050" b="0" i="0">
              <a:solidFill>
                <a:schemeClr val="tx1"/>
              </a:solidFill>
              <a:effectLst/>
              <a:latin typeface="Arial" panose="020B0604020202020204" pitchFamily="34" charset="0"/>
              <a:ea typeface="+mn-ea"/>
              <a:cs typeface="Arial" panose="020B0604020202020204" pitchFamily="34" charset="0"/>
            </a:rPr>
            <a:t>Monthly </a:t>
          </a:r>
        </a:p>
        <a:p>
          <a:pPr marL="0" marR="0" lvl="0" indent="0" algn="l" defTabSz="914400" eaLnBrk="1" fontAlgn="auto" latinLnBrk="0" hangingPunct="1">
            <a:lnSpc>
              <a:spcPct val="100000"/>
            </a:lnSpc>
            <a:spcBef>
              <a:spcPts val="0"/>
            </a:spcBef>
            <a:spcAft>
              <a:spcPts val="0"/>
            </a:spcAft>
            <a:buClrTx/>
            <a:buSzTx/>
            <a:buFontTx/>
            <a:buNone/>
            <a:tabLst/>
            <a:defRPr/>
          </a:pPr>
          <a:r>
            <a:rPr lang="en-US" sz="800" b="0" i="0">
              <a:solidFill>
                <a:schemeClr val="tx1"/>
              </a:solidFill>
              <a:effectLst/>
              <a:latin typeface="Arial" panose="020B0604020202020204" pitchFamily="34" charset="0"/>
              <a:ea typeface="+mn-ea"/>
              <a:cs typeface="Arial" panose="020B0604020202020204" pitchFamily="34" charset="0"/>
            </a:rPr>
            <a:t>Slicer</a:t>
          </a:r>
        </a:p>
        <a:p>
          <a:pPr algn="ctr"/>
          <a:endParaRPr lang="en-US" sz="1100">
            <a:latin typeface=".VnBlack" panose="020B7200000000000000" pitchFamily="34" charset="0"/>
          </a:endParaRPr>
        </a:p>
      </xdr:txBody>
    </xdr:sp>
    <xdr:clientData/>
  </xdr:twoCellAnchor>
  <xdr:twoCellAnchor editAs="absolute">
    <xdr:from>
      <xdr:col>21</xdr:col>
      <xdr:colOff>369094</xdr:colOff>
      <xdr:row>1</xdr:row>
      <xdr:rowOff>17859</xdr:rowOff>
    </xdr:from>
    <xdr:to>
      <xdr:col>21</xdr:col>
      <xdr:colOff>511969</xdr:colOff>
      <xdr:row>1</xdr:row>
      <xdr:rowOff>119062</xdr:rowOff>
    </xdr:to>
    <xdr:cxnSp macro="">
      <xdr:nvCxnSpPr>
        <xdr:cNvPr id="89" name="Straight Arrow Connector 88">
          <a:hlinkClick xmlns:r="http://schemas.openxmlformats.org/officeDocument/2006/relationships" r:id="rId16"/>
          <a:extLst>
            <a:ext uri="{FF2B5EF4-FFF2-40B4-BE49-F238E27FC236}">
              <a16:creationId xmlns:a16="http://schemas.microsoft.com/office/drawing/2014/main" id="{C3C5F380-B6F3-4099-8665-FD7791E4CA4D}"/>
            </a:ext>
          </a:extLst>
        </xdr:cNvPr>
        <xdr:cNvCxnSpPr/>
      </xdr:nvCxnSpPr>
      <xdr:spPr>
        <a:xfrm flipV="1">
          <a:off x="14745891" y="220265"/>
          <a:ext cx="142875" cy="10120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22</xdr:col>
      <xdr:colOff>247236</xdr:colOff>
      <xdr:row>0</xdr:row>
      <xdr:rowOff>95143</xdr:rowOff>
    </xdr:from>
    <xdr:to>
      <xdr:col>24</xdr:col>
      <xdr:colOff>599963</xdr:colOff>
      <xdr:row>10</xdr:row>
      <xdr:rowOff>136133</xdr:rowOff>
    </xdr:to>
    <xdr:sp macro="" textlink="">
      <xdr:nvSpPr>
        <xdr:cNvPr id="91" name="Rectangle: Rounded Corners 90">
          <a:extLst>
            <a:ext uri="{FF2B5EF4-FFF2-40B4-BE49-F238E27FC236}">
              <a16:creationId xmlns:a16="http://schemas.microsoft.com/office/drawing/2014/main" id="{455F83CE-08BD-4B72-BC71-8EA82680E51B}"/>
            </a:ext>
          </a:extLst>
        </xdr:cNvPr>
        <xdr:cNvSpPr/>
      </xdr:nvSpPr>
      <xdr:spPr>
        <a:xfrm>
          <a:off x="15371279" y="95143"/>
          <a:ext cx="1727641" cy="2028816"/>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75000"/>
              </a:schemeClr>
            </a:solidFill>
          </a:endParaRPr>
        </a:p>
      </xdr:txBody>
    </xdr:sp>
    <xdr:clientData/>
  </xdr:twoCellAnchor>
  <xdr:twoCellAnchor editAs="absolute">
    <xdr:from>
      <xdr:col>22</xdr:col>
      <xdr:colOff>270363</xdr:colOff>
      <xdr:row>0</xdr:row>
      <xdr:rowOff>161085</xdr:rowOff>
    </xdr:from>
    <xdr:to>
      <xdr:col>24</xdr:col>
      <xdr:colOff>325187</xdr:colOff>
      <xdr:row>2</xdr:row>
      <xdr:rowOff>160878</xdr:rowOff>
    </xdr:to>
    <xdr:sp macro="" textlink="">
      <xdr:nvSpPr>
        <xdr:cNvPr id="70" name="TextBox 69">
          <a:extLst>
            <a:ext uri="{FF2B5EF4-FFF2-40B4-BE49-F238E27FC236}">
              <a16:creationId xmlns:a16="http://schemas.microsoft.com/office/drawing/2014/main" id="{CCC93572-9D03-4EC2-ACC0-9C2BF3594147}"/>
            </a:ext>
          </a:extLst>
        </xdr:cNvPr>
        <xdr:cNvSpPr txBox="1"/>
      </xdr:nvSpPr>
      <xdr:spPr>
        <a:xfrm>
          <a:off x="15422440" y="161085"/>
          <a:ext cx="1432285" cy="395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0" i="0">
              <a:solidFill>
                <a:schemeClr val="dk1"/>
              </a:solidFill>
              <a:effectLst/>
              <a:latin typeface="Arial" panose="020B0604020202020204" pitchFamily="34" charset="0"/>
              <a:ea typeface="+mn-ea"/>
              <a:cs typeface="Arial" panose="020B0604020202020204" pitchFamily="34" charset="0"/>
            </a:rPr>
            <a:t>Enrolled Courses</a:t>
          </a:r>
          <a:endParaRPr lang="en-US" sz="1200">
            <a:latin typeface="Arial" panose="020B0604020202020204" pitchFamily="34" charset="0"/>
            <a:cs typeface="Arial" panose="020B0604020202020204" pitchFamily="34" charset="0"/>
          </a:endParaRPr>
        </a:p>
      </xdr:txBody>
    </xdr:sp>
    <xdr:clientData/>
  </xdr:twoCellAnchor>
  <xdr:twoCellAnchor editAs="absolute">
    <xdr:from>
      <xdr:col>22</xdr:col>
      <xdr:colOff>241787</xdr:colOff>
      <xdr:row>4</xdr:row>
      <xdr:rowOff>0</xdr:rowOff>
    </xdr:from>
    <xdr:to>
      <xdr:col>24</xdr:col>
      <xdr:colOff>395653</xdr:colOff>
      <xdr:row>9</xdr:row>
      <xdr:rowOff>161192</xdr:rowOff>
    </xdr:to>
    <xdr:graphicFrame macro="">
      <xdr:nvGraphicFramePr>
        <xdr:cNvPr id="72" name="Chart 71">
          <a:extLst>
            <a:ext uri="{FF2B5EF4-FFF2-40B4-BE49-F238E27FC236}">
              <a16:creationId xmlns:a16="http://schemas.microsoft.com/office/drawing/2014/main" id="{D1C07FDD-C7C5-4B32-A0A7-775D91882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21</xdr:col>
      <xdr:colOff>593480</xdr:colOff>
      <xdr:row>2</xdr:row>
      <xdr:rowOff>124558</xdr:rowOff>
    </xdr:from>
    <xdr:to>
      <xdr:col>23</xdr:col>
      <xdr:colOff>648303</xdr:colOff>
      <xdr:row>4</xdr:row>
      <xdr:rowOff>124351</xdr:rowOff>
    </xdr:to>
    <xdr:sp macro="" textlink="'Pivot Table'!$AR$5">
      <xdr:nvSpPr>
        <xdr:cNvPr id="73" name="TextBox 72">
          <a:extLst>
            <a:ext uri="{FF2B5EF4-FFF2-40B4-BE49-F238E27FC236}">
              <a16:creationId xmlns:a16="http://schemas.microsoft.com/office/drawing/2014/main" id="{D7C3CE85-B5E1-46A7-AB50-9FF978933EC1}"/>
            </a:ext>
          </a:extLst>
        </xdr:cNvPr>
        <xdr:cNvSpPr txBox="1"/>
      </xdr:nvSpPr>
      <xdr:spPr>
        <a:xfrm>
          <a:off x="15056826" y="520212"/>
          <a:ext cx="1432285" cy="395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1B6E36E3-3E78-4665-A840-1901D8559507}" type="TxLink">
            <a:rPr lang="en-US" sz="1600" b="0" i="0" u="none" strike="noStrike">
              <a:solidFill>
                <a:srgbClr val="8D7EF3"/>
              </a:solidFill>
              <a:latin typeface="Arial" panose="020B0604020202020204" pitchFamily="34" charset="0"/>
              <a:cs typeface="Arial" panose="020B0604020202020204" pitchFamily="34" charset="0"/>
            </a:rPr>
            <a:pPr marL="0" marR="0" lvl="0" indent="0" algn="ctr" defTabSz="914400" eaLnBrk="1" fontAlgn="auto" latinLnBrk="0" hangingPunct="1">
              <a:lnSpc>
                <a:spcPct val="100000"/>
              </a:lnSpc>
              <a:spcBef>
                <a:spcPts val="0"/>
              </a:spcBef>
              <a:spcAft>
                <a:spcPts val="0"/>
              </a:spcAft>
              <a:buClrTx/>
              <a:buSzTx/>
              <a:buFontTx/>
              <a:buNone/>
              <a:tabLst/>
              <a:defRPr/>
            </a:pPr>
            <a:t>2,643</a:t>
          </a:fld>
          <a:endParaRPr lang="en-US" sz="1600" b="0">
            <a:solidFill>
              <a:srgbClr val="8D7EF3"/>
            </a:solidFill>
            <a:latin typeface="Arial" panose="020B0604020202020204" pitchFamily="34" charset="0"/>
            <a:cs typeface="Arial" panose="020B0604020202020204" pitchFamily="34" charset="0"/>
          </a:endParaRPr>
        </a:p>
      </xdr:txBody>
    </xdr:sp>
    <xdr:clientData/>
  </xdr:twoCellAnchor>
  <xdr:twoCellAnchor editAs="absolute">
    <xdr:from>
      <xdr:col>22</xdr:col>
      <xdr:colOff>483577</xdr:colOff>
      <xdr:row>2</xdr:row>
      <xdr:rowOff>139212</xdr:rowOff>
    </xdr:from>
    <xdr:to>
      <xdr:col>24</xdr:col>
      <xdr:colOff>538401</xdr:colOff>
      <xdr:row>4</xdr:row>
      <xdr:rowOff>139005</xdr:rowOff>
    </xdr:to>
    <xdr:sp macro="" textlink="">
      <xdr:nvSpPr>
        <xdr:cNvPr id="83" name="TextBox 82">
          <a:extLst>
            <a:ext uri="{FF2B5EF4-FFF2-40B4-BE49-F238E27FC236}">
              <a16:creationId xmlns:a16="http://schemas.microsoft.com/office/drawing/2014/main" id="{DFB0E663-C469-421B-814D-B4FBD4A20E11}"/>
            </a:ext>
          </a:extLst>
        </xdr:cNvPr>
        <xdr:cNvSpPr txBox="1"/>
      </xdr:nvSpPr>
      <xdr:spPr>
        <a:xfrm>
          <a:off x="15635654" y="534866"/>
          <a:ext cx="1432285" cy="395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0" i="0">
              <a:solidFill>
                <a:schemeClr val="dk1"/>
              </a:solidFill>
              <a:effectLst/>
              <a:latin typeface="Arial" panose="020B0604020202020204" pitchFamily="34" charset="0"/>
              <a:ea typeface="+mn-ea"/>
              <a:cs typeface="Arial" panose="020B0604020202020204" pitchFamily="34" charset="0"/>
            </a:rPr>
            <a:t>Courses</a:t>
          </a:r>
          <a:endParaRPr lang="en-US" sz="900">
            <a:latin typeface="Arial" panose="020B0604020202020204" pitchFamily="34" charset="0"/>
            <a:cs typeface="Arial" panose="020B0604020202020204" pitchFamily="34" charset="0"/>
          </a:endParaRPr>
        </a:p>
      </xdr:txBody>
    </xdr:sp>
    <xdr:clientData/>
  </xdr:twoCellAnchor>
  <xdr:twoCellAnchor editAs="absolute">
    <xdr:from>
      <xdr:col>22</xdr:col>
      <xdr:colOff>112058</xdr:colOff>
      <xdr:row>5</xdr:row>
      <xdr:rowOff>73269</xdr:rowOff>
    </xdr:from>
    <xdr:to>
      <xdr:col>23</xdr:col>
      <xdr:colOff>225495</xdr:colOff>
      <xdr:row>7</xdr:row>
      <xdr:rowOff>73063</xdr:rowOff>
    </xdr:to>
    <xdr:sp macro="" textlink="'Pivot Table'!$AP$5">
      <xdr:nvSpPr>
        <xdr:cNvPr id="85" name="TextBox 84">
          <a:extLst>
            <a:ext uri="{FF2B5EF4-FFF2-40B4-BE49-F238E27FC236}">
              <a16:creationId xmlns:a16="http://schemas.microsoft.com/office/drawing/2014/main" id="{0363B0F3-F4E4-431D-9B8C-E56DC8BAF502}"/>
            </a:ext>
          </a:extLst>
        </xdr:cNvPr>
        <xdr:cNvSpPr txBox="1"/>
      </xdr:nvSpPr>
      <xdr:spPr>
        <a:xfrm>
          <a:off x="15150352" y="1081798"/>
          <a:ext cx="796996" cy="403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55ECF8DD-9204-4682-B829-FE0BFA29413B}" type="TxLink">
            <a:rPr lang="en-US" sz="1600" b="0" i="0" u="none" strike="noStrike">
              <a:solidFill>
                <a:schemeClr val="accent4"/>
              </a:solidFill>
              <a:latin typeface="Arial" panose="020B0604020202020204" pitchFamily="34" charset="0"/>
              <a:cs typeface="Arial" panose="020B0604020202020204" pitchFamily="34" charset="0"/>
            </a:rPr>
            <a:pPr marL="0" marR="0" lvl="0" indent="0" algn="ctr" defTabSz="914400" eaLnBrk="1" fontAlgn="auto" latinLnBrk="0" hangingPunct="1">
              <a:lnSpc>
                <a:spcPct val="100000"/>
              </a:lnSpc>
              <a:spcBef>
                <a:spcPts val="0"/>
              </a:spcBef>
              <a:spcAft>
                <a:spcPts val="0"/>
              </a:spcAft>
              <a:buClrTx/>
              <a:buSzTx/>
              <a:buFontTx/>
              <a:buNone/>
              <a:tabLst/>
              <a:defRPr/>
            </a:pPr>
            <a:t>2</a:t>
          </a:fld>
          <a:endParaRPr lang="en-US" sz="1600">
            <a:solidFill>
              <a:schemeClr val="accent4"/>
            </a:solidFill>
            <a:latin typeface="Arial" panose="020B0604020202020204" pitchFamily="34" charset="0"/>
            <a:cs typeface="Arial" panose="020B0604020202020204" pitchFamily="34" charset="0"/>
          </a:endParaRPr>
        </a:p>
      </xdr:txBody>
    </xdr:sp>
    <xdr:clientData/>
  </xdr:twoCellAnchor>
  <xdr:twoCellAnchor editAs="absolute">
    <xdr:from>
      <xdr:col>21</xdr:col>
      <xdr:colOff>630116</xdr:colOff>
      <xdr:row>3</xdr:row>
      <xdr:rowOff>190500</xdr:rowOff>
    </xdr:from>
    <xdr:to>
      <xdr:col>23</xdr:col>
      <xdr:colOff>684939</xdr:colOff>
      <xdr:row>5</xdr:row>
      <xdr:rowOff>190293</xdr:rowOff>
    </xdr:to>
    <xdr:sp macro="" textlink="">
      <xdr:nvSpPr>
        <xdr:cNvPr id="88" name="TextBox 87">
          <a:extLst>
            <a:ext uri="{FF2B5EF4-FFF2-40B4-BE49-F238E27FC236}">
              <a16:creationId xmlns:a16="http://schemas.microsoft.com/office/drawing/2014/main" id="{30A4C36E-59F7-442D-A83C-20722A8BAA8C}"/>
            </a:ext>
          </a:extLst>
        </xdr:cNvPr>
        <xdr:cNvSpPr txBox="1"/>
      </xdr:nvSpPr>
      <xdr:spPr>
        <a:xfrm>
          <a:off x="15093462" y="783981"/>
          <a:ext cx="1432285" cy="395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0" i="0">
              <a:solidFill>
                <a:schemeClr val="dk1"/>
              </a:solidFill>
              <a:effectLst/>
              <a:latin typeface="Arial" panose="020B0604020202020204" pitchFamily="34" charset="0"/>
              <a:ea typeface="+mn-ea"/>
              <a:cs typeface="Arial" panose="020B0604020202020204" pitchFamily="34" charset="0"/>
            </a:rPr>
            <a:t>Average</a:t>
          </a:r>
          <a:endParaRPr lang="en-US" sz="1200">
            <a:latin typeface="Arial" panose="020B0604020202020204" pitchFamily="34" charset="0"/>
            <a:cs typeface="Arial" panose="020B0604020202020204" pitchFamily="34" charset="0"/>
          </a:endParaRPr>
        </a:p>
      </xdr:txBody>
    </xdr:sp>
    <xdr:clientData/>
  </xdr:twoCellAnchor>
  <xdr:twoCellAnchor editAs="absolute">
    <xdr:from>
      <xdr:col>22</xdr:col>
      <xdr:colOff>520211</xdr:colOff>
      <xdr:row>5</xdr:row>
      <xdr:rowOff>109904</xdr:rowOff>
    </xdr:from>
    <xdr:to>
      <xdr:col>23</xdr:col>
      <xdr:colOff>241787</xdr:colOff>
      <xdr:row>6</xdr:row>
      <xdr:rowOff>102577</xdr:rowOff>
    </xdr:to>
    <xdr:sp macro="" textlink="">
      <xdr:nvSpPr>
        <xdr:cNvPr id="12" name="TextBox 11">
          <a:extLst>
            <a:ext uri="{FF2B5EF4-FFF2-40B4-BE49-F238E27FC236}">
              <a16:creationId xmlns:a16="http://schemas.microsoft.com/office/drawing/2014/main" id="{8EFA8C80-0809-4060-8634-046065B2A64B}"/>
            </a:ext>
          </a:extLst>
        </xdr:cNvPr>
        <xdr:cNvSpPr txBox="1"/>
      </xdr:nvSpPr>
      <xdr:spPr>
        <a:xfrm>
          <a:off x="15672288" y="1099039"/>
          <a:ext cx="410307"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accent4"/>
              </a:solidFill>
              <a:latin typeface="Arial" panose="020B0604020202020204" pitchFamily="34" charset="0"/>
              <a:ea typeface="Cambria Math" panose="02040503050406030204" pitchFamily="18" charset="0"/>
              <a:cs typeface="Arial" panose="020B0604020202020204" pitchFamily="34" charset="0"/>
            </a:rPr>
            <a:t>~</a:t>
          </a:r>
          <a:endParaRPr lang="en-US" sz="1600" b="0">
            <a:solidFill>
              <a:schemeClr val="accent4"/>
            </a:solidFill>
            <a:latin typeface="Arial" panose="020B0604020202020204" pitchFamily="34" charset="0"/>
            <a:cs typeface="Arial" panose="020B0604020202020204" pitchFamily="34" charset="0"/>
          </a:endParaRPr>
        </a:p>
      </xdr:txBody>
    </xdr:sp>
    <xdr:clientData/>
  </xdr:twoCellAnchor>
  <xdr:twoCellAnchor editAs="absolute">
    <xdr:from>
      <xdr:col>21</xdr:col>
      <xdr:colOff>16565</xdr:colOff>
      <xdr:row>11</xdr:row>
      <xdr:rowOff>183173</xdr:rowOff>
    </xdr:from>
    <xdr:to>
      <xdr:col>24</xdr:col>
      <xdr:colOff>599963</xdr:colOff>
      <xdr:row>19</xdr:row>
      <xdr:rowOff>619816</xdr:rowOff>
    </xdr:to>
    <xdr:sp macro="" textlink="">
      <xdr:nvSpPr>
        <xdr:cNvPr id="90" name="Rectangle: Rounded Corners 89">
          <a:extLst>
            <a:ext uri="{FF2B5EF4-FFF2-40B4-BE49-F238E27FC236}">
              <a16:creationId xmlns:a16="http://schemas.microsoft.com/office/drawing/2014/main" id="{3724E304-FF24-432B-9F8F-0B0226A121E3}"/>
            </a:ext>
          </a:extLst>
        </xdr:cNvPr>
        <xdr:cNvSpPr/>
      </xdr:nvSpPr>
      <xdr:spPr>
        <a:xfrm>
          <a:off x="14371300" y="2401938"/>
          <a:ext cx="2634075" cy="2050290"/>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75000"/>
              </a:schemeClr>
            </a:solidFill>
          </a:endParaRPr>
        </a:p>
      </xdr:txBody>
    </xdr:sp>
    <xdr:clientData/>
  </xdr:twoCellAnchor>
  <xdr:twoCellAnchor editAs="absolute">
    <xdr:from>
      <xdr:col>21</xdr:col>
      <xdr:colOff>508891</xdr:colOff>
      <xdr:row>11</xdr:row>
      <xdr:rowOff>179986</xdr:rowOff>
    </xdr:from>
    <xdr:to>
      <xdr:col>23</xdr:col>
      <xdr:colOff>563714</xdr:colOff>
      <xdr:row>13</xdr:row>
      <xdr:rowOff>179780</xdr:rowOff>
    </xdr:to>
    <xdr:sp macro="" textlink="">
      <xdr:nvSpPr>
        <xdr:cNvPr id="92" name="TextBox 91">
          <a:extLst>
            <a:ext uri="{FF2B5EF4-FFF2-40B4-BE49-F238E27FC236}">
              <a16:creationId xmlns:a16="http://schemas.microsoft.com/office/drawing/2014/main" id="{1E91E6EC-F04A-455D-A2F2-516FB2DD25A3}"/>
            </a:ext>
          </a:extLst>
        </xdr:cNvPr>
        <xdr:cNvSpPr txBox="1"/>
      </xdr:nvSpPr>
      <xdr:spPr>
        <a:xfrm>
          <a:off x="14945478" y="2366595"/>
          <a:ext cx="1429736" cy="397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i="0">
              <a:solidFill>
                <a:schemeClr val="dk1"/>
              </a:solidFill>
              <a:effectLst/>
              <a:latin typeface="Arial" panose="020B0604020202020204" pitchFamily="34" charset="0"/>
              <a:ea typeface="+mn-ea"/>
              <a:cs typeface="Arial" panose="020B0604020202020204" pitchFamily="34" charset="0"/>
            </a:rPr>
            <a:t>Area</a:t>
          </a:r>
          <a:r>
            <a:rPr lang="en-US" sz="1400" b="1" i="0" baseline="0">
              <a:solidFill>
                <a:schemeClr val="dk1"/>
              </a:solidFill>
              <a:effectLst/>
              <a:latin typeface="Arial" panose="020B0604020202020204" pitchFamily="34" charset="0"/>
              <a:ea typeface="+mn-ea"/>
              <a:cs typeface="Arial" panose="020B0604020202020204" pitchFamily="34" charset="0"/>
            </a:rPr>
            <a:t> Code</a:t>
          </a:r>
          <a:endParaRPr lang="en-US" sz="1400" b="1">
            <a:latin typeface="Arial" panose="020B0604020202020204" pitchFamily="34" charset="0"/>
            <a:cs typeface="Arial" panose="020B0604020202020204" pitchFamily="34" charset="0"/>
          </a:endParaRPr>
        </a:p>
      </xdr:txBody>
    </xdr:sp>
    <xdr:clientData/>
  </xdr:twoCellAnchor>
  <xdr:twoCellAnchor editAs="absolute">
    <xdr:from>
      <xdr:col>20</xdr:col>
      <xdr:colOff>621519</xdr:colOff>
      <xdr:row>13</xdr:row>
      <xdr:rowOff>49695</xdr:rowOff>
    </xdr:from>
    <xdr:to>
      <xdr:col>24</xdr:col>
      <xdr:colOff>451086</xdr:colOff>
      <xdr:row>19</xdr:row>
      <xdr:rowOff>654326</xdr:rowOff>
    </xdr:to>
    <xdr:graphicFrame macro="">
      <xdr:nvGraphicFramePr>
        <xdr:cNvPr id="93" name="Chart 92">
          <a:extLst>
            <a:ext uri="{FF2B5EF4-FFF2-40B4-BE49-F238E27FC236}">
              <a16:creationId xmlns:a16="http://schemas.microsoft.com/office/drawing/2014/main" id="{4CF16EC1-7317-431F-98CC-39107FC36C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21</xdr:col>
      <xdr:colOff>60310</xdr:colOff>
      <xdr:row>19</xdr:row>
      <xdr:rowOff>795130</xdr:rowOff>
    </xdr:from>
    <xdr:to>
      <xdr:col>24</xdr:col>
      <xdr:colOff>643708</xdr:colOff>
      <xdr:row>28</xdr:row>
      <xdr:rowOff>47361</xdr:rowOff>
    </xdr:to>
    <xdr:sp macro="" textlink="">
      <xdr:nvSpPr>
        <xdr:cNvPr id="94" name="Rectangle: Rounded Corners 93">
          <a:extLst>
            <a:ext uri="{FF2B5EF4-FFF2-40B4-BE49-F238E27FC236}">
              <a16:creationId xmlns:a16="http://schemas.microsoft.com/office/drawing/2014/main" id="{4FB54F0E-8A37-45B3-9386-DCF78F7EBCC8}"/>
            </a:ext>
          </a:extLst>
        </xdr:cNvPr>
        <xdr:cNvSpPr/>
      </xdr:nvSpPr>
      <xdr:spPr>
        <a:xfrm>
          <a:off x="14496897" y="4572000"/>
          <a:ext cx="2645768" cy="2026904"/>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75000"/>
              </a:schemeClr>
            </a:solidFill>
          </a:endParaRPr>
        </a:p>
      </xdr:txBody>
    </xdr:sp>
    <xdr:clientData/>
  </xdr:twoCellAnchor>
  <xdr:twoCellAnchor editAs="absolute">
    <xdr:from>
      <xdr:col>20</xdr:col>
      <xdr:colOff>182218</xdr:colOff>
      <xdr:row>19</xdr:row>
      <xdr:rowOff>654329</xdr:rowOff>
    </xdr:from>
    <xdr:to>
      <xdr:col>25</xdr:col>
      <xdr:colOff>306454</xdr:colOff>
      <xdr:row>28</xdr:row>
      <xdr:rowOff>125899</xdr:rowOff>
    </xdr:to>
    <xdr:graphicFrame macro="">
      <xdr:nvGraphicFramePr>
        <xdr:cNvPr id="95" name="Chart 94">
          <a:extLst>
            <a:ext uri="{FF2B5EF4-FFF2-40B4-BE49-F238E27FC236}">
              <a16:creationId xmlns:a16="http://schemas.microsoft.com/office/drawing/2014/main" id="{98201463-1BD0-4A82-8D7B-B5D58DC54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21</xdr:col>
      <xdr:colOff>653911</xdr:colOff>
      <xdr:row>19</xdr:row>
      <xdr:rowOff>1019175</xdr:rowOff>
    </xdr:from>
    <xdr:to>
      <xdr:col>23</xdr:col>
      <xdr:colOff>520561</xdr:colOff>
      <xdr:row>25</xdr:row>
      <xdr:rowOff>85724</xdr:rowOff>
    </xdr:to>
    <xdr:sp macro="" textlink="">
      <xdr:nvSpPr>
        <xdr:cNvPr id="14" name="Oval 13">
          <a:extLst>
            <a:ext uri="{FF2B5EF4-FFF2-40B4-BE49-F238E27FC236}">
              <a16:creationId xmlns:a16="http://schemas.microsoft.com/office/drawing/2014/main" id="{3A78A856-BEFC-4F87-9AB2-1CD463B79A0F}"/>
            </a:ext>
          </a:extLst>
        </xdr:cNvPr>
        <xdr:cNvSpPr/>
      </xdr:nvSpPr>
      <xdr:spPr>
        <a:xfrm>
          <a:off x="15055711" y="4819650"/>
          <a:ext cx="1238250" cy="1247774"/>
        </a:xfrm>
        <a:prstGeom prst="ellipse">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21</xdr:col>
      <xdr:colOff>577711</xdr:colOff>
      <xdr:row>20</xdr:row>
      <xdr:rowOff>161924</xdr:rowOff>
    </xdr:from>
    <xdr:to>
      <xdr:col>23</xdr:col>
      <xdr:colOff>632534</xdr:colOff>
      <xdr:row>23</xdr:row>
      <xdr:rowOff>123824</xdr:rowOff>
    </xdr:to>
    <xdr:sp macro="" textlink="">
      <xdr:nvSpPr>
        <xdr:cNvPr id="96" name="TextBox 95">
          <a:extLst>
            <a:ext uri="{FF2B5EF4-FFF2-40B4-BE49-F238E27FC236}">
              <a16:creationId xmlns:a16="http://schemas.microsoft.com/office/drawing/2014/main" id="{EDE2B29E-BA06-487B-94EA-A65584B9B500}"/>
            </a:ext>
          </a:extLst>
        </xdr:cNvPr>
        <xdr:cNvSpPr txBox="1"/>
      </xdr:nvSpPr>
      <xdr:spPr>
        <a:xfrm>
          <a:off x="14979511" y="5143499"/>
          <a:ext cx="1426423"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i="0">
              <a:solidFill>
                <a:schemeClr val="dk1"/>
              </a:solidFill>
              <a:effectLst/>
              <a:latin typeface="Arial" panose="020B0604020202020204" pitchFamily="34" charset="0"/>
              <a:ea typeface="+mn-ea"/>
              <a:cs typeface="Arial" panose="020B0604020202020204" pitchFamily="34" charset="0"/>
            </a:rPr>
            <a:t>Traning </a:t>
          </a:r>
        </a:p>
        <a:p>
          <a:pPr marL="0" marR="0" lvl="0" indent="0" algn="ctr" defTabSz="914400" eaLnBrk="1" fontAlgn="auto" latinLnBrk="0" hangingPunct="1">
            <a:lnSpc>
              <a:spcPct val="100000"/>
            </a:lnSpc>
            <a:spcBef>
              <a:spcPts val="0"/>
            </a:spcBef>
            <a:spcAft>
              <a:spcPts val="0"/>
            </a:spcAft>
            <a:buClrTx/>
            <a:buSzTx/>
            <a:buFontTx/>
            <a:buNone/>
            <a:tabLst/>
            <a:defRPr/>
          </a:pPr>
          <a:r>
            <a:rPr lang="en-US" sz="1400" b="1" i="0">
              <a:solidFill>
                <a:schemeClr val="dk1"/>
              </a:solidFill>
              <a:effectLst/>
              <a:latin typeface="Arial" panose="020B0604020202020204" pitchFamily="34" charset="0"/>
              <a:ea typeface="+mn-ea"/>
              <a:cs typeface="Arial" panose="020B0604020202020204" pitchFamily="34" charset="0"/>
            </a:rPr>
            <a:t>Models</a:t>
          </a:r>
          <a:endParaRPr lang="en-US" sz="1400" b="1" i="0">
            <a:latin typeface="Arial" panose="020B0604020202020204" pitchFamily="34" charset="0"/>
            <a:cs typeface="Arial" panose="020B0604020202020204" pitchFamily="34" charset="0"/>
          </a:endParaRPr>
        </a:p>
      </xdr:txBody>
    </xdr:sp>
    <xdr:clientData/>
  </xdr:twoCellAnchor>
  <xdr:twoCellAnchor editAs="absolute">
    <xdr:from>
      <xdr:col>16</xdr:col>
      <xdr:colOff>142875</xdr:colOff>
      <xdr:row>12</xdr:row>
      <xdr:rowOff>9652</xdr:rowOff>
    </xdr:from>
    <xdr:to>
      <xdr:col>20</xdr:col>
      <xdr:colOff>560990</xdr:colOff>
      <xdr:row>29</xdr:row>
      <xdr:rowOff>89647</xdr:rowOff>
    </xdr:to>
    <xdr:sp macro="" textlink="">
      <xdr:nvSpPr>
        <xdr:cNvPr id="97" name="Rectangle: Rounded Corners 96">
          <a:extLst>
            <a:ext uri="{FF2B5EF4-FFF2-40B4-BE49-F238E27FC236}">
              <a16:creationId xmlns:a16="http://schemas.microsoft.com/office/drawing/2014/main" id="{A05DA4F3-2B81-4A28-99A4-E0FA59BE1CE9}"/>
            </a:ext>
          </a:extLst>
        </xdr:cNvPr>
        <xdr:cNvSpPr/>
      </xdr:nvSpPr>
      <xdr:spPr>
        <a:xfrm>
          <a:off x="11079816" y="2430123"/>
          <a:ext cx="3152350" cy="4483906"/>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75000"/>
              </a:schemeClr>
            </a:solidFill>
          </a:endParaRPr>
        </a:p>
      </xdr:txBody>
    </xdr:sp>
    <xdr:clientData/>
  </xdr:twoCellAnchor>
  <xdr:twoCellAnchor editAs="absolute">
    <xdr:from>
      <xdr:col>16</xdr:col>
      <xdr:colOff>336177</xdr:colOff>
      <xdr:row>12</xdr:row>
      <xdr:rowOff>56029</xdr:rowOff>
    </xdr:from>
    <xdr:to>
      <xdr:col>20</xdr:col>
      <xdr:colOff>280148</xdr:colOff>
      <xdr:row>14</xdr:row>
      <xdr:rowOff>55823</xdr:rowOff>
    </xdr:to>
    <xdr:sp macro="" textlink="">
      <xdr:nvSpPr>
        <xdr:cNvPr id="98" name="TextBox 97">
          <a:extLst>
            <a:ext uri="{FF2B5EF4-FFF2-40B4-BE49-F238E27FC236}">
              <a16:creationId xmlns:a16="http://schemas.microsoft.com/office/drawing/2014/main" id="{1F7695AC-FA81-474B-BC01-6E404F9D0268}"/>
            </a:ext>
          </a:extLst>
        </xdr:cNvPr>
        <xdr:cNvSpPr txBox="1"/>
      </xdr:nvSpPr>
      <xdr:spPr>
        <a:xfrm>
          <a:off x="11273118" y="2476500"/>
          <a:ext cx="2678206" cy="403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i="0">
              <a:solidFill>
                <a:schemeClr val="dk1"/>
              </a:solidFill>
              <a:effectLst/>
              <a:latin typeface="Arial" panose="020B0604020202020204" pitchFamily="34" charset="0"/>
              <a:ea typeface="+mn-ea"/>
              <a:cs typeface="Arial" panose="020B0604020202020204" pitchFamily="34" charset="0"/>
            </a:rPr>
            <a:t>Training Models Fees </a:t>
          </a:r>
          <a:r>
            <a:rPr lang="en-US" sz="1000" b="1" i="0">
              <a:solidFill>
                <a:schemeClr val="tx1">
                  <a:lumMod val="65000"/>
                  <a:lumOff val="35000"/>
                </a:schemeClr>
              </a:solidFill>
              <a:effectLst/>
              <a:latin typeface="Arial" panose="020B0604020202020204" pitchFamily="34" charset="0"/>
              <a:ea typeface="+mn-ea"/>
              <a:cs typeface="Arial" panose="020B0604020202020204" pitchFamily="34" charset="0"/>
            </a:rPr>
            <a:t>by Sales Team</a:t>
          </a:r>
          <a:endParaRPr lang="en-US" sz="1000" b="1">
            <a:solidFill>
              <a:schemeClr val="tx1">
                <a:lumMod val="65000"/>
                <a:lumOff val="35000"/>
              </a:schemeClr>
            </a:solidFill>
            <a:latin typeface="Arial" panose="020B0604020202020204" pitchFamily="34" charset="0"/>
            <a:cs typeface="Arial" panose="020B0604020202020204" pitchFamily="34" charset="0"/>
          </a:endParaRPr>
        </a:p>
      </xdr:txBody>
    </xdr:sp>
    <xdr:clientData/>
  </xdr:twoCellAnchor>
  <xdr:twoCellAnchor editAs="absolute">
    <xdr:from>
      <xdr:col>16</xdr:col>
      <xdr:colOff>457200</xdr:colOff>
      <xdr:row>14</xdr:row>
      <xdr:rowOff>8404</xdr:rowOff>
    </xdr:from>
    <xdr:to>
      <xdr:col>20</xdr:col>
      <xdr:colOff>404534</xdr:colOff>
      <xdr:row>19</xdr:row>
      <xdr:rowOff>1076325</xdr:rowOff>
    </xdr:to>
    <xdr:graphicFrame macro="">
      <xdr:nvGraphicFramePr>
        <xdr:cNvPr id="99" name="Chart 98">
          <a:extLst>
            <a:ext uri="{FF2B5EF4-FFF2-40B4-BE49-F238E27FC236}">
              <a16:creationId xmlns:a16="http://schemas.microsoft.com/office/drawing/2014/main" id="{A8B7AA27-9BBC-4165-904F-F97C7F411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absolute">
    <xdr:from>
      <xdr:col>16</xdr:col>
      <xdr:colOff>323849</xdr:colOff>
      <xdr:row>19</xdr:row>
      <xdr:rowOff>639812</xdr:rowOff>
    </xdr:from>
    <xdr:to>
      <xdr:col>21</xdr:col>
      <xdr:colOff>161924</xdr:colOff>
      <xdr:row>21</xdr:row>
      <xdr:rowOff>180974</xdr:rowOff>
    </xdr:to>
    <xdr:sp macro="" textlink="">
      <xdr:nvSpPr>
        <xdr:cNvPr id="100" name="TextBox 99">
          <a:extLst>
            <a:ext uri="{FF2B5EF4-FFF2-40B4-BE49-F238E27FC236}">
              <a16:creationId xmlns:a16="http://schemas.microsoft.com/office/drawing/2014/main" id="{42FED307-E022-4CC1-B44F-2AC04DCA21B5}"/>
            </a:ext>
          </a:extLst>
        </xdr:cNvPr>
        <xdr:cNvSpPr txBox="1"/>
      </xdr:nvSpPr>
      <xdr:spPr>
        <a:xfrm>
          <a:off x="11296649" y="4440287"/>
          <a:ext cx="3267075" cy="922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i="0">
              <a:solidFill>
                <a:sysClr val="windowText" lastClr="000000"/>
              </a:solidFill>
              <a:effectLst/>
              <a:latin typeface="Arial" panose="020B0604020202020204" pitchFamily="34" charset="0"/>
              <a:ea typeface="+mn-ea"/>
              <a:cs typeface="Arial" panose="020B0604020202020204" pitchFamily="34" charset="0"/>
            </a:rPr>
            <a:t>Total Enrolled Courses </a:t>
          </a:r>
          <a:r>
            <a:rPr lang="en-US" sz="900" b="1" i="0">
              <a:solidFill>
                <a:schemeClr val="tx1">
                  <a:lumMod val="65000"/>
                  <a:lumOff val="35000"/>
                </a:schemeClr>
              </a:solidFill>
              <a:effectLst/>
              <a:latin typeface="Arial" panose="020B0604020202020204" pitchFamily="34" charset="0"/>
              <a:ea typeface="+mn-ea"/>
              <a:cs typeface="Arial" panose="020B0604020202020204" pitchFamily="34" charset="0"/>
            </a:rPr>
            <a:t>by Training Levels</a:t>
          </a:r>
          <a:endParaRPr lang="en-US" sz="900" b="1">
            <a:solidFill>
              <a:schemeClr val="tx1">
                <a:lumMod val="65000"/>
                <a:lumOff val="35000"/>
              </a:schemeClr>
            </a:solidFill>
            <a:latin typeface="Arial" panose="020B0604020202020204" pitchFamily="34" charset="0"/>
            <a:cs typeface="Arial" panose="020B0604020202020204" pitchFamily="34" charset="0"/>
          </a:endParaRPr>
        </a:p>
      </xdr:txBody>
    </xdr:sp>
    <xdr:clientData/>
  </xdr:twoCellAnchor>
  <xdr:twoCellAnchor editAs="absolute">
    <xdr:from>
      <xdr:col>16</xdr:col>
      <xdr:colOff>85725</xdr:colOff>
      <xdr:row>19</xdr:row>
      <xdr:rowOff>1066800</xdr:rowOff>
    </xdr:from>
    <xdr:to>
      <xdr:col>20</xdr:col>
      <xdr:colOff>571500</xdr:colOff>
      <xdr:row>27</xdr:row>
      <xdr:rowOff>177660</xdr:rowOff>
    </xdr:to>
    <xdr:graphicFrame macro="">
      <xdr:nvGraphicFramePr>
        <xdr:cNvPr id="101" name="Chart 100">
          <a:extLst>
            <a:ext uri="{FF2B5EF4-FFF2-40B4-BE49-F238E27FC236}">
              <a16:creationId xmlns:a16="http://schemas.microsoft.com/office/drawing/2014/main" id="{12FB96EF-FD76-46E3-98F4-11CDE366A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absolute">
    <xdr:from>
      <xdr:col>12</xdr:col>
      <xdr:colOff>607083</xdr:colOff>
      <xdr:row>11</xdr:row>
      <xdr:rowOff>180975</xdr:rowOff>
    </xdr:from>
    <xdr:to>
      <xdr:col>15</xdr:col>
      <xdr:colOff>613966</xdr:colOff>
      <xdr:row>19</xdr:row>
      <xdr:rowOff>615420</xdr:rowOff>
    </xdr:to>
    <xdr:grpSp>
      <xdr:nvGrpSpPr>
        <xdr:cNvPr id="102" name="Group 101">
          <a:extLst>
            <a:ext uri="{FF2B5EF4-FFF2-40B4-BE49-F238E27FC236}">
              <a16:creationId xmlns:a16="http://schemas.microsoft.com/office/drawing/2014/main" id="{A9F01A76-FCAB-46ED-A477-5B0E72955432}"/>
            </a:ext>
          </a:extLst>
        </xdr:cNvPr>
        <xdr:cNvGrpSpPr/>
      </xdr:nvGrpSpPr>
      <xdr:grpSpPr>
        <a:xfrm>
          <a:off x="8771369" y="2426154"/>
          <a:ext cx="2047954" cy="2067302"/>
          <a:chOff x="3623441" y="74703"/>
          <a:chExt cx="2073075" cy="2019259"/>
        </a:xfrm>
      </xdr:grpSpPr>
      <xdr:sp macro="" textlink="">
        <xdr:nvSpPr>
          <xdr:cNvPr id="103" name="Rectangle: Rounded Corners 102">
            <a:extLst>
              <a:ext uri="{FF2B5EF4-FFF2-40B4-BE49-F238E27FC236}">
                <a16:creationId xmlns:a16="http://schemas.microsoft.com/office/drawing/2014/main" id="{9D29CDF2-19C6-49DB-BCF2-E194AA113E64}"/>
              </a:ext>
            </a:extLst>
          </xdr:cNvPr>
          <xdr:cNvSpPr/>
        </xdr:nvSpPr>
        <xdr:spPr>
          <a:xfrm>
            <a:off x="3673713" y="74703"/>
            <a:ext cx="2022803" cy="2019259"/>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75000"/>
                </a:schemeClr>
              </a:solidFill>
            </a:endParaRPr>
          </a:p>
        </xdr:txBody>
      </xdr:sp>
      <xdr:sp macro="" textlink="">
        <xdr:nvSpPr>
          <xdr:cNvPr id="104" name="TextBox 103">
            <a:extLst>
              <a:ext uri="{FF2B5EF4-FFF2-40B4-BE49-F238E27FC236}">
                <a16:creationId xmlns:a16="http://schemas.microsoft.com/office/drawing/2014/main" id="{2E730191-B399-40D4-817E-2C60056F36A7}"/>
              </a:ext>
            </a:extLst>
          </xdr:cNvPr>
          <xdr:cNvSpPr txBox="1"/>
        </xdr:nvSpPr>
        <xdr:spPr>
          <a:xfrm>
            <a:off x="3664000" y="129494"/>
            <a:ext cx="1418593" cy="565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900" b="0" i="0">
                <a:solidFill>
                  <a:schemeClr val="tx1">
                    <a:lumMod val="65000"/>
                    <a:lumOff val="35000"/>
                  </a:schemeClr>
                </a:solidFill>
                <a:effectLst/>
                <a:latin typeface="Arial" panose="020B0604020202020204" pitchFamily="34" charset="0"/>
                <a:ea typeface="+mn-ea"/>
                <a:cs typeface="Arial" panose="020B0604020202020204" pitchFamily="34" charset="0"/>
              </a:rPr>
              <a:t>Top 5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Arial" panose="020B0604020202020204" pitchFamily="34" charset="0"/>
                <a:ea typeface="+mn-ea"/>
                <a:cs typeface="Arial" panose="020B0604020202020204" pitchFamily="34" charset="0"/>
              </a:rPr>
              <a:t>Training Level </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0" i="0">
                <a:solidFill>
                  <a:schemeClr val="tx1">
                    <a:lumMod val="65000"/>
                    <a:lumOff val="35000"/>
                  </a:schemeClr>
                </a:solidFill>
                <a:effectLst/>
                <a:latin typeface="Arial" panose="020B0604020202020204" pitchFamily="34" charset="0"/>
                <a:ea typeface="+mn-ea"/>
                <a:cs typeface="Arial" panose="020B0604020202020204" pitchFamily="34" charset="0"/>
              </a:rPr>
              <a:t>Sales Revenue</a:t>
            </a:r>
            <a:endParaRPr lang="en-US" sz="900" b="0">
              <a:solidFill>
                <a:schemeClr val="tx1">
                  <a:lumMod val="65000"/>
                  <a:lumOff val="35000"/>
                </a:schemeClr>
              </a:solidFill>
              <a:latin typeface="Arial" panose="020B0604020202020204" pitchFamily="34" charset="0"/>
              <a:cs typeface="Arial" panose="020B0604020202020204" pitchFamily="34" charset="0"/>
            </a:endParaRPr>
          </a:p>
        </xdr:txBody>
      </xdr:sp>
      <xdr:grpSp>
        <xdr:nvGrpSpPr>
          <xdr:cNvPr id="105" name="Group 104">
            <a:extLst>
              <a:ext uri="{FF2B5EF4-FFF2-40B4-BE49-F238E27FC236}">
                <a16:creationId xmlns:a16="http://schemas.microsoft.com/office/drawing/2014/main" id="{D6238D08-63F2-4257-B873-A82075E1F8DD}"/>
              </a:ext>
            </a:extLst>
          </xdr:cNvPr>
          <xdr:cNvGrpSpPr/>
        </xdr:nvGrpSpPr>
        <xdr:grpSpPr>
          <a:xfrm>
            <a:off x="3648589" y="624729"/>
            <a:ext cx="1964748" cy="323569"/>
            <a:chOff x="3553750" y="622455"/>
            <a:chExt cx="1948284" cy="322811"/>
          </a:xfrm>
        </xdr:grpSpPr>
        <xdr:sp macro="" textlink="'Pivot Table'!BY9">
          <xdr:nvSpPr>
            <xdr:cNvPr id="118" name="TextBox 117">
              <a:extLst>
                <a:ext uri="{FF2B5EF4-FFF2-40B4-BE49-F238E27FC236}">
                  <a16:creationId xmlns:a16="http://schemas.microsoft.com/office/drawing/2014/main" id="{0DED4980-89AA-475E-A82E-96691C07864E}"/>
                </a:ext>
              </a:extLst>
            </xdr:cNvPr>
            <xdr:cNvSpPr txBox="1"/>
          </xdr:nvSpPr>
          <xdr:spPr>
            <a:xfrm>
              <a:off x="4519412" y="627710"/>
              <a:ext cx="982622" cy="3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3F389061-7359-483B-B0BD-BCC313753F03}" type="TxLink">
                <a:rPr lang="en-US" sz="1200" b="1" i="0" u="none" strike="noStrike">
                  <a:solidFill>
                    <a:srgbClr val="000000"/>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KJI. L4</a:t>
              </a:fld>
              <a:endParaRPr lang="en-US" sz="1100" b="1">
                <a:latin typeface=".VnBlack" panose="020B7200000000000000" pitchFamily="34" charset="0"/>
              </a:endParaRPr>
            </a:p>
          </xdr:txBody>
        </xdr:sp>
        <xdr:sp macro="" textlink="'Pivot Table'!BZ9">
          <xdr:nvSpPr>
            <xdr:cNvPr id="119" name="TextBox 118">
              <a:extLst>
                <a:ext uri="{FF2B5EF4-FFF2-40B4-BE49-F238E27FC236}">
                  <a16:creationId xmlns:a16="http://schemas.microsoft.com/office/drawing/2014/main" id="{B47CB32A-72CA-435E-BD73-6A9B987A50D7}"/>
                </a:ext>
              </a:extLst>
            </xdr:cNvPr>
            <xdr:cNvSpPr txBox="1"/>
          </xdr:nvSpPr>
          <xdr:spPr>
            <a:xfrm>
              <a:off x="3553750" y="622455"/>
              <a:ext cx="1159726" cy="3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ED8F3FE8-3193-4B3B-BE17-0B8A3A1ABE0E}" type="TxLink">
                <a:rPr lang="en-US" sz="1100" b="0" i="0" u="none" strike="noStrike">
                  <a:solidFill>
                    <a:srgbClr val="000000"/>
                  </a:solidFill>
                  <a:effectLst/>
                  <a:latin typeface="Arial" panose="020B0604020202020204" pitchFamily="34" charset="0"/>
                  <a:ea typeface="+mn-ea"/>
                  <a:cs typeface="Arial" panose="020B0604020202020204" pitchFamily="34" charset="0"/>
                </a:rPr>
                <a:pPr marL="0" marR="0" lvl="0" indent="0" algn="ctr" defTabSz="914400" eaLnBrk="1" fontAlgn="auto" latinLnBrk="0" hangingPunct="1">
                  <a:lnSpc>
                    <a:spcPct val="100000"/>
                  </a:lnSpc>
                  <a:spcBef>
                    <a:spcPts val="0"/>
                  </a:spcBef>
                  <a:spcAft>
                    <a:spcPts val="0"/>
                  </a:spcAft>
                  <a:buClrTx/>
                  <a:buSzTx/>
                  <a:buFontTx/>
                  <a:buNone/>
                  <a:tabLst/>
                  <a:defRPr/>
                </a:pPr>
                <a:t> 3,337,000,000 </a:t>
              </a:fld>
              <a:endParaRPr lang="en-US" sz="1100" b="0">
                <a:latin typeface="Arial" panose="020B0604020202020204" pitchFamily="34" charset="0"/>
                <a:cs typeface="Arial" panose="020B0604020202020204" pitchFamily="34" charset="0"/>
              </a:endParaRPr>
            </a:p>
          </xdr:txBody>
        </xdr:sp>
      </xdr:grpSp>
      <xdr:grpSp>
        <xdr:nvGrpSpPr>
          <xdr:cNvPr id="106" name="Group 105">
            <a:extLst>
              <a:ext uri="{FF2B5EF4-FFF2-40B4-BE49-F238E27FC236}">
                <a16:creationId xmlns:a16="http://schemas.microsoft.com/office/drawing/2014/main" id="{DBB1A187-136A-41A4-A8B7-716650AF5F10}"/>
              </a:ext>
            </a:extLst>
          </xdr:cNvPr>
          <xdr:cNvGrpSpPr/>
        </xdr:nvGrpSpPr>
        <xdr:grpSpPr>
          <a:xfrm>
            <a:off x="3628471" y="897770"/>
            <a:ext cx="1984867" cy="324328"/>
            <a:chOff x="3533800" y="622454"/>
            <a:chExt cx="1968234" cy="322812"/>
          </a:xfrm>
        </xdr:grpSpPr>
        <xdr:sp macro="" textlink="'Pivot Table'!BY10">
          <xdr:nvSpPr>
            <xdr:cNvPr id="116" name="TextBox 115">
              <a:extLst>
                <a:ext uri="{FF2B5EF4-FFF2-40B4-BE49-F238E27FC236}">
                  <a16:creationId xmlns:a16="http://schemas.microsoft.com/office/drawing/2014/main" id="{3C608307-8143-408C-809E-D4BF112FA1D1}"/>
                </a:ext>
              </a:extLst>
            </xdr:cNvPr>
            <xdr:cNvSpPr txBox="1"/>
          </xdr:nvSpPr>
          <xdr:spPr>
            <a:xfrm>
              <a:off x="4519412" y="627710"/>
              <a:ext cx="982622" cy="3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B6EE92B6-6CF7-4D8A-B0C6-7E0D29D7FF06}" type="TxLink">
                <a:rPr lang="en-US" sz="1200" b="1" i="0" u="none" strike="noStrike">
                  <a:solidFill>
                    <a:srgbClr val="000000"/>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Fndn. L5</a:t>
              </a:fld>
              <a:endParaRPr lang="en-US" sz="1100" b="1">
                <a:latin typeface=".VnBlack" panose="020B7200000000000000" pitchFamily="34" charset="0"/>
              </a:endParaRPr>
            </a:p>
          </xdr:txBody>
        </xdr:sp>
        <xdr:sp macro="" textlink="'Pivot Table'!BZ10">
          <xdr:nvSpPr>
            <xdr:cNvPr id="117" name="TextBox 116">
              <a:extLst>
                <a:ext uri="{FF2B5EF4-FFF2-40B4-BE49-F238E27FC236}">
                  <a16:creationId xmlns:a16="http://schemas.microsoft.com/office/drawing/2014/main" id="{FF2D6F05-C7FF-478A-B654-3CF5585F0A99}"/>
                </a:ext>
              </a:extLst>
            </xdr:cNvPr>
            <xdr:cNvSpPr txBox="1"/>
          </xdr:nvSpPr>
          <xdr:spPr>
            <a:xfrm>
              <a:off x="3533800" y="622454"/>
              <a:ext cx="1199626" cy="3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2963AAE7-47AF-449B-A094-B652523528CD}" type="TxLink">
                <a:rPr lang="en-US" sz="1100" b="0" i="0" u="none" strike="noStrike">
                  <a:solidFill>
                    <a:srgbClr val="000000"/>
                  </a:solidFill>
                  <a:effectLst/>
                  <a:latin typeface="Arial" panose="020B0604020202020204" pitchFamily="34" charset="0"/>
                  <a:ea typeface="+mn-ea"/>
                  <a:cs typeface="Arial" panose="020B0604020202020204" pitchFamily="34" charset="0"/>
                </a:rPr>
                <a:pPr marL="0" marR="0" lvl="0" indent="0" algn="ctr" defTabSz="914400" eaLnBrk="1" fontAlgn="auto" latinLnBrk="0" hangingPunct="1">
                  <a:lnSpc>
                    <a:spcPct val="100000"/>
                  </a:lnSpc>
                  <a:spcBef>
                    <a:spcPts val="0"/>
                  </a:spcBef>
                  <a:spcAft>
                    <a:spcPts val="0"/>
                  </a:spcAft>
                  <a:buClrTx/>
                  <a:buSzTx/>
                  <a:buFontTx/>
                  <a:buNone/>
                  <a:tabLst/>
                  <a:defRPr/>
                </a:pPr>
                <a:t> 2,892,000,000 </a:t>
              </a:fld>
              <a:endParaRPr lang="en-US" sz="1100" b="0">
                <a:latin typeface="Arial" panose="020B0604020202020204" pitchFamily="34" charset="0"/>
                <a:cs typeface="Arial" panose="020B0604020202020204" pitchFamily="34" charset="0"/>
              </a:endParaRPr>
            </a:p>
          </xdr:txBody>
        </xdr:sp>
      </xdr:grpSp>
      <xdr:grpSp>
        <xdr:nvGrpSpPr>
          <xdr:cNvPr id="107" name="Group 106">
            <a:extLst>
              <a:ext uri="{FF2B5EF4-FFF2-40B4-BE49-F238E27FC236}">
                <a16:creationId xmlns:a16="http://schemas.microsoft.com/office/drawing/2014/main" id="{FFC4FC7F-8FA9-434A-9A6E-AEA54894200F}"/>
              </a:ext>
            </a:extLst>
          </xdr:cNvPr>
          <xdr:cNvGrpSpPr/>
        </xdr:nvGrpSpPr>
        <xdr:grpSpPr>
          <a:xfrm>
            <a:off x="3643559" y="1170814"/>
            <a:ext cx="1969778" cy="324325"/>
            <a:chOff x="3548762" y="622456"/>
            <a:chExt cx="1953272" cy="322810"/>
          </a:xfrm>
        </xdr:grpSpPr>
        <xdr:sp macro="" textlink="'Pivot Table'!BY11">
          <xdr:nvSpPr>
            <xdr:cNvPr id="114" name="TextBox 113">
              <a:extLst>
                <a:ext uri="{FF2B5EF4-FFF2-40B4-BE49-F238E27FC236}">
                  <a16:creationId xmlns:a16="http://schemas.microsoft.com/office/drawing/2014/main" id="{881B941E-017C-4B07-9D42-BB6986D36C75}"/>
                </a:ext>
              </a:extLst>
            </xdr:cNvPr>
            <xdr:cNvSpPr txBox="1"/>
          </xdr:nvSpPr>
          <xdr:spPr>
            <a:xfrm>
              <a:off x="4519412" y="627710"/>
              <a:ext cx="982622" cy="3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0DE2D08A-6D36-46ED-8C27-CE92DF25082B}" type="TxLink">
                <a:rPr lang="en-US" sz="1200" b="1" i="0" u="none" strike="noStrike">
                  <a:solidFill>
                    <a:srgbClr val="000000"/>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Pre. L3</a:t>
              </a:fld>
              <a:endParaRPr lang="en-US" sz="1100" b="1">
                <a:latin typeface=".VnBlack" panose="020B7200000000000000" pitchFamily="34" charset="0"/>
              </a:endParaRPr>
            </a:p>
          </xdr:txBody>
        </xdr:sp>
        <xdr:sp macro="" textlink="'Pivot Table'!BZ11">
          <xdr:nvSpPr>
            <xdr:cNvPr id="115" name="TextBox 114">
              <a:extLst>
                <a:ext uri="{FF2B5EF4-FFF2-40B4-BE49-F238E27FC236}">
                  <a16:creationId xmlns:a16="http://schemas.microsoft.com/office/drawing/2014/main" id="{2AD4E924-651C-4158-B305-8D71357B9F07}"/>
                </a:ext>
              </a:extLst>
            </xdr:cNvPr>
            <xdr:cNvSpPr txBox="1"/>
          </xdr:nvSpPr>
          <xdr:spPr>
            <a:xfrm>
              <a:off x="3548762" y="622456"/>
              <a:ext cx="1169702" cy="3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3E537A3E-2E8B-445A-A781-09D12B88C875}" type="TxLink">
                <a:rPr lang="en-US" sz="1100" b="0" i="0" u="none" strike="noStrike">
                  <a:solidFill>
                    <a:srgbClr val="000000"/>
                  </a:solidFill>
                  <a:effectLst/>
                  <a:latin typeface="Arial" panose="020B0604020202020204" pitchFamily="34" charset="0"/>
                  <a:ea typeface="+mn-ea"/>
                  <a:cs typeface="Arial" panose="020B0604020202020204" pitchFamily="34" charset="0"/>
                </a:rPr>
                <a:pPr marL="0" marR="0" lvl="0" indent="0" algn="ctr" defTabSz="914400" eaLnBrk="1" fontAlgn="auto" latinLnBrk="0" hangingPunct="1">
                  <a:lnSpc>
                    <a:spcPct val="100000"/>
                  </a:lnSpc>
                  <a:spcBef>
                    <a:spcPts val="0"/>
                  </a:spcBef>
                  <a:spcAft>
                    <a:spcPts val="0"/>
                  </a:spcAft>
                  <a:buClrTx/>
                  <a:buSzTx/>
                  <a:buFontTx/>
                  <a:buNone/>
                  <a:tabLst/>
                  <a:defRPr/>
                </a:pPr>
                <a:t> 2,324,000,000 </a:t>
              </a:fld>
              <a:endParaRPr lang="en-US" sz="1100" b="0">
                <a:latin typeface="Arial" panose="020B0604020202020204" pitchFamily="34" charset="0"/>
                <a:cs typeface="Arial" panose="020B0604020202020204" pitchFamily="34" charset="0"/>
              </a:endParaRPr>
            </a:p>
          </xdr:txBody>
        </xdr:sp>
      </xdr:grpSp>
      <xdr:grpSp>
        <xdr:nvGrpSpPr>
          <xdr:cNvPr id="108" name="Group 107">
            <a:extLst>
              <a:ext uri="{FF2B5EF4-FFF2-40B4-BE49-F238E27FC236}">
                <a16:creationId xmlns:a16="http://schemas.microsoft.com/office/drawing/2014/main" id="{2CCA584D-B489-47EA-8AD1-F038E14654E4}"/>
              </a:ext>
            </a:extLst>
          </xdr:cNvPr>
          <xdr:cNvGrpSpPr/>
        </xdr:nvGrpSpPr>
        <xdr:grpSpPr>
          <a:xfrm>
            <a:off x="3628471" y="1444611"/>
            <a:ext cx="1984867" cy="323570"/>
            <a:chOff x="3533800" y="622454"/>
            <a:chExt cx="1968234" cy="322812"/>
          </a:xfrm>
        </xdr:grpSpPr>
        <xdr:sp macro="" textlink="'Pivot Table'!BY12">
          <xdr:nvSpPr>
            <xdr:cNvPr id="112" name="TextBox 111">
              <a:extLst>
                <a:ext uri="{FF2B5EF4-FFF2-40B4-BE49-F238E27FC236}">
                  <a16:creationId xmlns:a16="http://schemas.microsoft.com/office/drawing/2014/main" id="{A753E4F5-8BD6-49DF-832B-4D1CD13ABCD2}"/>
                </a:ext>
              </a:extLst>
            </xdr:cNvPr>
            <xdr:cNvSpPr txBox="1"/>
          </xdr:nvSpPr>
          <xdr:spPr>
            <a:xfrm>
              <a:off x="4519412" y="627710"/>
              <a:ext cx="982622" cy="3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F6500DA3-793E-4F7F-9454-276B1833A06A}" type="TxLink">
                <a:rPr lang="en-US" sz="1200" b="1" i="0" u="none" strike="noStrike">
                  <a:solidFill>
                    <a:srgbClr val="000000"/>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Fndn. L1</a:t>
              </a:fld>
              <a:endParaRPr lang="en-US" sz="1100" b="1">
                <a:latin typeface=".VnBlack" panose="020B7200000000000000" pitchFamily="34" charset="0"/>
              </a:endParaRPr>
            </a:p>
          </xdr:txBody>
        </xdr:sp>
        <xdr:sp macro="" textlink="'Pivot Table'!BZ12">
          <xdr:nvSpPr>
            <xdr:cNvPr id="113" name="TextBox 112">
              <a:extLst>
                <a:ext uri="{FF2B5EF4-FFF2-40B4-BE49-F238E27FC236}">
                  <a16:creationId xmlns:a16="http://schemas.microsoft.com/office/drawing/2014/main" id="{AF7DD636-FC88-424A-AA90-EB143CFA81DB}"/>
                </a:ext>
              </a:extLst>
            </xdr:cNvPr>
            <xdr:cNvSpPr txBox="1"/>
          </xdr:nvSpPr>
          <xdr:spPr>
            <a:xfrm>
              <a:off x="3533800" y="622454"/>
              <a:ext cx="1199626" cy="3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719EBDE7-757D-4D2D-B331-A967FCBF1151}" type="TxLink">
                <a:rPr lang="en-US" sz="1100" b="0" i="0" u="none" strike="noStrike">
                  <a:solidFill>
                    <a:srgbClr val="000000"/>
                  </a:solidFill>
                  <a:effectLst/>
                  <a:latin typeface="Arial" panose="020B0604020202020204" pitchFamily="34" charset="0"/>
                  <a:ea typeface="+mn-ea"/>
                  <a:cs typeface="Arial" panose="020B0604020202020204" pitchFamily="34" charset="0"/>
                </a:rPr>
                <a:pPr marL="0" marR="0" lvl="0" indent="0" algn="ctr" defTabSz="914400" eaLnBrk="1" fontAlgn="auto" latinLnBrk="0" hangingPunct="1">
                  <a:lnSpc>
                    <a:spcPct val="100000"/>
                  </a:lnSpc>
                  <a:spcBef>
                    <a:spcPts val="0"/>
                  </a:spcBef>
                  <a:spcAft>
                    <a:spcPts val="0"/>
                  </a:spcAft>
                  <a:buClrTx/>
                  <a:buSzTx/>
                  <a:buFontTx/>
                  <a:buNone/>
                  <a:tabLst/>
                  <a:defRPr/>
                </a:pPr>
                <a:t> 2,320,000,000 </a:t>
              </a:fld>
              <a:endParaRPr lang="en-US" sz="1100" b="0">
                <a:latin typeface="Arial" panose="020B0604020202020204" pitchFamily="34" charset="0"/>
                <a:cs typeface="Arial" panose="020B0604020202020204" pitchFamily="34" charset="0"/>
              </a:endParaRPr>
            </a:p>
          </xdr:txBody>
        </xdr:sp>
      </xdr:grpSp>
      <xdr:grpSp>
        <xdr:nvGrpSpPr>
          <xdr:cNvPr id="109" name="Group 108">
            <a:extLst>
              <a:ext uri="{FF2B5EF4-FFF2-40B4-BE49-F238E27FC236}">
                <a16:creationId xmlns:a16="http://schemas.microsoft.com/office/drawing/2014/main" id="{60F955BA-8D28-46BA-9710-5AF0714D46D2}"/>
              </a:ext>
            </a:extLst>
          </xdr:cNvPr>
          <xdr:cNvGrpSpPr/>
        </xdr:nvGrpSpPr>
        <xdr:grpSpPr>
          <a:xfrm>
            <a:off x="3623441" y="1717652"/>
            <a:ext cx="1989897" cy="324327"/>
            <a:chOff x="3528812" y="622455"/>
            <a:chExt cx="1973222" cy="322811"/>
          </a:xfrm>
        </xdr:grpSpPr>
        <xdr:sp macro="" textlink="'Pivot Table'!BY13">
          <xdr:nvSpPr>
            <xdr:cNvPr id="110" name="TextBox 109">
              <a:extLst>
                <a:ext uri="{FF2B5EF4-FFF2-40B4-BE49-F238E27FC236}">
                  <a16:creationId xmlns:a16="http://schemas.microsoft.com/office/drawing/2014/main" id="{6A56ED4F-5BB8-4992-A67E-2F9BE7B674E6}"/>
                </a:ext>
              </a:extLst>
            </xdr:cNvPr>
            <xdr:cNvSpPr txBox="1"/>
          </xdr:nvSpPr>
          <xdr:spPr>
            <a:xfrm>
              <a:off x="4519412" y="627710"/>
              <a:ext cx="982622" cy="3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4BEF9A79-F80B-41E0-9313-C2B857D4C944}" type="TxLink">
                <a:rPr lang="en-US" sz="1200" b="1" i="0" u="none" strike="noStrike">
                  <a:solidFill>
                    <a:srgbClr val="000000"/>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Pre. L2</a:t>
              </a:fld>
              <a:endParaRPr lang="en-US" sz="1100" b="1">
                <a:latin typeface=".VnBlack" panose="020B7200000000000000" pitchFamily="34" charset="0"/>
              </a:endParaRPr>
            </a:p>
          </xdr:txBody>
        </xdr:sp>
        <xdr:sp macro="" textlink="'Pivot Table'!BZ13">
          <xdr:nvSpPr>
            <xdr:cNvPr id="111" name="TextBox 110">
              <a:extLst>
                <a:ext uri="{FF2B5EF4-FFF2-40B4-BE49-F238E27FC236}">
                  <a16:creationId xmlns:a16="http://schemas.microsoft.com/office/drawing/2014/main" id="{6856AC18-75C4-4FB0-B828-F9A5C16804A4}"/>
                </a:ext>
              </a:extLst>
            </xdr:cNvPr>
            <xdr:cNvSpPr txBox="1"/>
          </xdr:nvSpPr>
          <xdr:spPr>
            <a:xfrm>
              <a:off x="3528812" y="622455"/>
              <a:ext cx="1209601" cy="3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72938FF5-4CEC-4AEF-8A35-3EFE8C2C0FD6}" type="TxLink">
                <a:rPr lang="en-US" sz="1100" b="0" i="0" u="none" strike="noStrike">
                  <a:solidFill>
                    <a:srgbClr val="000000"/>
                  </a:solidFill>
                  <a:effectLst/>
                  <a:latin typeface="Arial" panose="020B0604020202020204" pitchFamily="34" charset="0"/>
                  <a:ea typeface="+mn-ea"/>
                  <a:cs typeface="Arial" panose="020B0604020202020204" pitchFamily="34" charset="0"/>
                </a:rPr>
                <a:pPr marL="0" marR="0" lvl="0" indent="0" algn="ctr" defTabSz="914400" eaLnBrk="1" fontAlgn="auto" latinLnBrk="0" hangingPunct="1">
                  <a:lnSpc>
                    <a:spcPct val="100000"/>
                  </a:lnSpc>
                  <a:spcBef>
                    <a:spcPts val="0"/>
                  </a:spcBef>
                  <a:spcAft>
                    <a:spcPts val="0"/>
                  </a:spcAft>
                  <a:buClrTx/>
                  <a:buSzTx/>
                  <a:buFontTx/>
                  <a:buNone/>
                  <a:tabLst/>
                  <a:defRPr/>
                </a:pPr>
                <a:t> 1,309,000,000 </a:t>
              </a:fld>
              <a:endParaRPr lang="en-US" sz="1100" b="0">
                <a:latin typeface="Arial" panose="020B0604020202020204" pitchFamily="34" charset="0"/>
                <a:cs typeface="Arial" panose="020B0604020202020204" pitchFamily="34" charset="0"/>
              </a:endParaRPr>
            </a:p>
          </xdr:txBody>
        </xdr:sp>
      </xdr:grpSp>
    </xdr:grpSp>
    <xdr:clientData/>
  </xdr:twoCellAnchor>
  <xdr:twoCellAnchor editAs="absolute">
    <xdr:from>
      <xdr:col>5</xdr:col>
      <xdr:colOff>33130</xdr:colOff>
      <xdr:row>11</xdr:row>
      <xdr:rowOff>180975</xdr:rowOff>
    </xdr:from>
    <xdr:to>
      <xdr:col>12</xdr:col>
      <xdr:colOff>435507</xdr:colOff>
      <xdr:row>19</xdr:row>
      <xdr:rowOff>615420</xdr:rowOff>
    </xdr:to>
    <xdr:sp macro="" textlink="">
      <xdr:nvSpPr>
        <xdr:cNvPr id="139" name="Rectangle: Rounded Corners 138">
          <a:extLst>
            <a:ext uri="{FF2B5EF4-FFF2-40B4-BE49-F238E27FC236}">
              <a16:creationId xmlns:a16="http://schemas.microsoft.com/office/drawing/2014/main" id="{E7ED327C-F21C-4F3C-82CE-1CBADD283FB9}"/>
            </a:ext>
          </a:extLst>
        </xdr:cNvPr>
        <xdr:cNvSpPr/>
      </xdr:nvSpPr>
      <xdr:spPr>
        <a:xfrm>
          <a:off x="3470413" y="2367584"/>
          <a:ext cx="5214572" cy="2024706"/>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75000"/>
              </a:schemeClr>
            </a:solidFill>
          </a:endParaRPr>
        </a:p>
      </xdr:txBody>
    </xdr:sp>
    <xdr:clientData/>
  </xdr:twoCellAnchor>
  <xdr:twoCellAnchor editAs="absolute">
    <xdr:from>
      <xdr:col>10</xdr:col>
      <xdr:colOff>333375</xdr:colOff>
      <xdr:row>11</xdr:row>
      <xdr:rowOff>161925</xdr:rowOff>
    </xdr:from>
    <xdr:to>
      <xdr:col>12</xdr:col>
      <xdr:colOff>571500</xdr:colOff>
      <xdr:row>15</xdr:row>
      <xdr:rowOff>66675</xdr:rowOff>
    </xdr:to>
    <xdr:sp macro="" textlink="">
      <xdr:nvSpPr>
        <xdr:cNvPr id="156" name="TextBox 155">
          <a:extLst>
            <a:ext uri="{FF2B5EF4-FFF2-40B4-BE49-F238E27FC236}">
              <a16:creationId xmlns:a16="http://schemas.microsoft.com/office/drawing/2014/main" id="{B9202E1D-9353-461D-8732-1B671BC84A99}"/>
            </a:ext>
          </a:extLst>
        </xdr:cNvPr>
        <xdr:cNvSpPr txBox="1"/>
      </xdr:nvSpPr>
      <xdr:spPr>
        <a:xfrm>
          <a:off x="7191375" y="2362200"/>
          <a:ext cx="1609725" cy="704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Arial" panose="020B0604020202020204" pitchFamily="34" charset="0"/>
              <a:ea typeface="+mn-ea"/>
              <a:cs typeface="Arial" panose="020B0604020202020204" pitchFamily="34" charset="0"/>
            </a:rPr>
            <a:t>Average </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i="0">
              <a:solidFill>
                <a:schemeClr val="dk1"/>
              </a:solidFill>
              <a:effectLst/>
              <a:latin typeface="Arial" panose="020B0604020202020204" pitchFamily="34" charset="0"/>
              <a:ea typeface="+mn-ea"/>
              <a:cs typeface="Arial" panose="020B0604020202020204" pitchFamily="34" charset="0"/>
            </a:rPr>
            <a:t>Paid calls duration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i="0">
              <a:solidFill>
                <a:schemeClr val="tx1">
                  <a:lumMod val="65000"/>
                  <a:lumOff val="35000"/>
                </a:schemeClr>
              </a:solidFill>
              <a:effectLst/>
              <a:latin typeface="Arial" panose="020B0604020202020204" pitchFamily="34" charset="0"/>
              <a:ea typeface="+mn-ea"/>
              <a:cs typeface="Arial" panose="020B0604020202020204" pitchFamily="34" charset="0"/>
            </a:rPr>
            <a:t>by months</a:t>
          </a:r>
          <a:endParaRPr lang="en-US" sz="1100" b="1">
            <a:solidFill>
              <a:schemeClr val="tx1">
                <a:lumMod val="65000"/>
                <a:lumOff val="35000"/>
              </a:schemeClr>
            </a:solidFill>
            <a:latin typeface="Arial" panose="020B0604020202020204" pitchFamily="34" charset="0"/>
            <a:cs typeface="Arial" panose="020B0604020202020204" pitchFamily="34" charset="0"/>
          </a:endParaRPr>
        </a:p>
      </xdr:txBody>
    </xdr:sp>
    <xdr:clientData/>
  </xdr:twoCellAnchor>
  <xdr:twoCellAnchor editAs="absolute">
    <xdr:from>
      <xdr:col>5</xdr:col>
      <xdr:colOff>165652</xdr:colOff>
      <xdr:row>12</xdr:row>
      <xdr:rowOff>38099</xdr:rowOff>
    </xdr:from>
    <xdr:to>
      <xdr:col>10</xdr:col>
      <xdr:colOff>428626</xdr:colOff>
      <xdr:row>19</xdr:row>
      <xdr:rowOff>438977</xdr:rowOff>
    </xdr:to>
    <xdr:graphicFrame macro="">
      <xdr:nvGraphicFramePr>
        <xdr:cNvPr id="120" name="Chart 119">
          <a:extLst>
            <a:ext uri="{FF2B5EF4-FFF2-40B4-BE49-F238E27FC236}">
              <a16:creationId xmlns:a16="http://schemas.microsoft.com/office/drawing/2014/main" id="{FD584FCF-79F8-419C-873B-B2697E993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absolute">
    <xdr:from>
      <xdr:col>7</xdr:col>
      <xdr:colOff>523875</xdr:colOff>
      <xdr:row>19</xdr:row>
      <xdr:rowOff>257175</xdr:rowOff>
    </xdr:from>
    <xdr:to>
      <xdr:col>8</xdr:col>
      <xdr:colOff>495300</xdr:colOff>
      <xdr:row>19</xdr:row>
      <xdr:rowOff>656984</xdr:rowOff>
    </xdr:to>
    <xdr:sp macro="" textlink="">
      <xdr:nvSpPr>
        <xdr:cNvPr id="121" name="TextBox 120">
          <a:extLst>
            <a:ext uri="{FF2B5EF4-FFF2-40B4-BE49-F238E27FC236}">
              <a16:creationId xmlns:a16="http://schemas.microsoft.com/office/drawing/2014/main" id="{4164C953-9CCE-4816-ACC4-AB926FA9A638}"/>
            </a:ext>
          </a:extLst>
        </xdr:cNvPr>
        <xdr:cNvSpPr txBox="1"/>
      </xdr:nvSpPr>
      <xdr:spPr>
        <a:xfrm>
          <a:off x="5324475" y="4057650"/>
          <a:ext cx="657225" cy="399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050" b="0" i="0">
              <a:solidFill>
                <a:schemeClr val="tx1"/>
              </a:solidFill>
              <a:effectLst/>
              <a:latin typeface="Arial" panose="020B0604020202020204" pitchFamily="34" charset="0"/>
              <a:ea typeface="+mn-ea"/>
              <a:cs typeface="Arial" panose="020B0604020202020204" pitchFamily="34" charset="0"/>
            </a:rPr>
            <a:t>Monthly </a:t>
          </a:r>
        </a:p>
      </xdr:txBody>
    </xdr:sp>
    <xdr:clientData/>
  </xdr:twoCellAnchor>
  <xdr:twoCellAnchor editAs="absolute">
    <xdr:from>
      <xdr:col>10</xdr:col>
      <xdr:colOff>472141</xdr:colOff>
      <xdr:row>14</xdr:row>
      <xdr:rowOff>189767</xdr:rowOff>
    </xdr:from>
    <xdr:to>
      <xdr:col>12</xdr:col>
      <xdr:colOff>435507</xdr:colOff>
      <xdr:row>16</xdr:row>
      <xdr:rowOff>189767</xdr:rowOff>
    </xdr:to>
    <xdr:sp macro="" textlink="">
      <xdr:nvSpPr>
        <xdr:cNvPr id="17" name="Rectangle: Top Corners Rounded 16">
          <a:extLst>
            <a:ext uri="{FF2B5EF4-FFF2-40B4-BE49-F238E27FC236}">
              <a16:creationId xmlns:a16="http://schemas.microsoft.com/office/drawing/2014/main" id="{AAD65432-F9E8-4B41-9EDB-F926AA76D3D1}"/>
            </a:ext>
          </a:extLst>
        </xdr:cNvPr>
        <xdr:cNvSpPr/>
      </xdr:nvSpPr>
      <xdr:spPr>
        <a:xfrm>
          <a:off x="7359449" y="2959344"/>
          <a:ext cx="1340827" cy="395654"/>
        </a:xfrm>
        <a:prstGeom prst="round2SameRect">
          <a:avLst/>
        </a:prstGeom>
        <a:solidFill>
          <a:srgbClr val="6600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468152</xdr:colOff>
      <xdr:row>14</xdr:row>
      <xdr:rowOff>185488</xdr:rowOff>
    </xdr:from>
    <xdr:to>
      <xdr:col>11</xdr:col>
      <xdr:colOff>516837</xdr:colOff>
      <xdr:row>16</xdr:row>
      <xdr:rowOff>148852</xdr:rowOff>
    </xdr:to>
    <xdr:sp macro="" textlink="'Pivot Table'!CH27">
      <xdr:nvSpPr>
        <xdr:cNvPr id="122" name="TextBox 121">
          <a:extLst>
            <a:ext uri="{FF2B5EF4-FFF2-40B4-BE49-F238E27FC236}">
              <a16:creationId xmlns:a16="http://schemas.microsoft.com/office/drawing/2014/main" id="{4666E3EF-1D5E-43F4-BA29-CA769B84CB0C}"/>
            </a:ext>
          </a:extLst>
        </xdr:cNvPr>
        <xdr:cNvSpPr txBox="1"/>
      </xdr:nvSpPr>
      <xdr:spPr>
        <a:xfrm>
          <a:off x="7355460" y="2955065"/>
          <a:ext cx="737415" cy="359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098B182B-19EC-409F-8F3C-5151AAECBBDF}" type="TxLink">
            <a:rPr lang="en-US" sz="1400" b="0" i="0" u="none" strike="noStrike">
              <a:solidFill>
                <a:schemeClr val="bg1"/>
              </a:solidFill>
              <a:effectLst/>
              <a:latin typeface="Arial" panose="020B0604020202020204" pitchFamily="34" charset="0"/>
              <a:ea typeface="+mn-ea"/>
              <a:cs typeface="Arial" panose="020B0604020202020204" pitchFamily="34" charset="0"/>
            </a:rPr>
            <a:pPr marL="0" marR="0" lvl="0" indent="0" algn="ctr" defTabSz="914400" eaLnBrk="1" fontAlgn="auto" latinLnBrk="0" hangingPunct="1">
              <a:lnSpc>
                <a:spcPct val="100000"/>
              </a:lnSpc>
              <a:spcBef>
                <a:spcPts val="0"/>
              </a:spcBef>
              <a:spcAft>
                <a:spcPts val="0"/>
              </a:spcAft>
              <a:buClrTx/>
              <a:buSzTx/>
              <a:buFontTx/>
              <a:buNone/>
              <a:tabLst/>
              <a:defRPr/>
            </a:pPr>
            <a:t>02:00</a:t>
          </a:fld>
          <a:endParaRPr lang="en-US" sz="1400" b="1">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11</xdr:col>
      <xdr:colOff>437148</xdr:colOff>
      <xdr:row>14</xdr:row>
      <xdr:rowOff>183289</xdr:rowOff>
    </xdr:from>
    <xdr:to>
      <xdr:col>12</xdr:col>
      <xdr:colOff>408573</xdr:colOff>
      <xdr:row>16</xdr:row>
      <xdr:rowOff>187444</xdr:rowOff>
    </xdr:to>
    <xdr:sp macro="" textlink="">
      <xdr:nvSpPr>
        <xdr:cNvPr id="123" name="TextBox 122">
          <a:extLst>
            <a:ext uri="{FF2B5EF4-FFF2-40B4-BE49-F238E27FC236}">
              <a16:creationId xmlns:a16="http://schemas.microsoft.com/office/drawing/2014/main" id="{732C37CE-DB35-49B4-82F2-741B5E55DBC7}"/>
            </a:ext>
          </a:extLst>
        </xdr:cNvPr>
        <xdr:cNvSpPr txBox="1"/>
      </xdr:nvSpPr>
      <xdr:spPr>
        <a:xfrm>
          <a:off x="7991977" y="2990657"/>
          <a:ext cx="658228" cy="405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000" b="0" i="0">
              <a:solidFill>
                <a:schemeClr val="bg1"/>
              </a:solidFill>
              <a:effectLst/>
              <a:latin typeface="Arial" panose="020B0604020202020204" pitchFamily="34" charset="0"/>
              <a:ea typeface="+mn-ea"/>
              <a:cs typeface="Arial" panose="020B0604020202020204" pitchFamily="34" charset="0"/>
            </a:rPr>
            <a:t>mm:ss </a:t>
          </a:r>
        </a:p>
      </xdr:txBody>
    </xdr:sp>
    <xdr:clientData/>
  </xdr:twoCellAnchor>
  <xdr:twoCellAnchor editAs="absolute">
    <xdr:from>
      <xdr:col>10</xdr:col>
      <xdr:colOff>238127</xdr:colOff>
      <xdr:row>17</xdr:row>
      <xdr:rowOff>74737</xdr:rowOff>
    </xdr:from>
    <xdr:to>
      <xdr:col>11</xdr:col>
      <xdr:colOff>476251</xdr:colOff>
      <xdr:row>19</xdr:row>
      <xdr:rowOff>358289</xdr:rowOff>
    </xdr:to>
    <xdr:sp macro="" textlink="">
      <xdr:nvSpPr>
        <xdr:cNvPr id="126" name="TextBox 125">
          <a:extLst>
            <a:ext uri="{FF2B5EF4-FFF2-40B4-BE49-F238E27FC236}">
              <a16:creationId xmlns:a16="http://schemas.microsoft.com/office/drawing/2014/main" id="{29A826F0-4B1D-49C9-8F91-A00FFD637EA1}"/>
            </a:ext>
          </a:extLst>
        </xdr:cNvPr>
        <xdr:cNvSpPr txBox="1"/>
      </xdr:nvSpPr>
      <xdr:spPr>
        <a:xfrm>
          <a:off x="7125435" y="3437795"/>
          <a:ext cx="926854" cy="679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Arial" panose="020B0604020202020204" pitchFamily="34" charset="0"/>
              <a:ea typeface="+mn-ea"/>
              <a:cs typeface="Arial" panose="020B0604020202020204" pitchFamily="34" charset="0"/>
            </a:rPr>
            <a:t>Minimum</a:t>
          </a:r>
        </a:p>
        <a:p>
          <a:pPr marL="0" marR="0" lvl="0" indent="0" algn="ctr" defTabSz="914400" eaLnBrk="1" fontAlgn="auto" latinLnBrk="0" hangingPunct="1">
            <a:lnSpc>
              <a:spcPct val="100000"/>
            </a:lnSpc>
            <a:spcBef>
              <a:spcPts val="0"/>
            </a:spcBef>
            <a:spcAft>
              <a:spcPts val="0"/>
            </a:spcAft>
            <a:buClrTx/>
            <a:buSzTx/>
            <a:buFontTx/>
            <a:buNone/>
            <a:tabLst/>
            <a:defRPr/>
          </a:pPr>
          <a:r>
            <a:rPr lang="en-US" sz="800" b="0" i="0">
              <a:solidFill>
                <a:schemeClr val="dk1"/>
              </a:solidFill>
              <a:effectLst/>
              <a:latin typeface="Arial" panose="020B0604020202020204" pitchFamily="34" charset="0"/>
              <a:ea typeface="+mn-ea"/>
              <a:cs typeface="Arial" panose="020B0604020202020204" pitchFamily="34" charset="0"/>
            </a:rPr>
            <a:t>Calls Duration </a:t>
          </a:r>
        </a:p>
      </xdr:txBody>
    </xdr:sp>
    <xdr:clientData/>
  </xdr:twoCellAnchor>
  <xdr:twoCellAnchor editAs="absolute">
    <xdr:from>
      <xdr:col>11</xdr:col>
      <xdr:colOff>285751</xdr:colOff>
      <xdr:row>17</xdr:row>
      <xdr:rowOff>65212</xdr:rowOff>
    </xdr:from>
    <xdr:to>
      <xdr:col>12</xdr:col>
      <xdr:colOff>571501</xdr:colOff>
      <xdr:row>19</xdr:row>
      <xdr:rowOff>367814</xdr:rowOff>
    </xdr:to>
    <xdr:sp macro="" textlink="">
      <xdr:nvSpPr>
        <xdr:cNvPr id="127" name="TextBox 126">
          <a:extLst>
            <a:ext uri="{FF2B5EF4-FFF2-40B4-BE49-F238E27FC236}">
              <a16:creationId xmlns:a16="http://schemas.microsoft.com/office/drawing/2014/main" id="{D6AAA17E-4D72-4A9F-9547-21FC673AC55F}"/>
            </a:ext>
          </a:extLst>
        </xdr:cNvPr>
        <xdr:cNvSpPr txBox="1"/>
      </xdr:nvSpPr>
      <xdr:spPr>
        <a:xfrm>
          <a:off x="7861789" y="3428270"/>
          <a:ext cx="974481" cy="698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Arial" panose="020B0604020202020204" pitchFamily="34" charset="0"/>
              <a:ea typeface="+mn-ea"/>
              <a:cs typeface="Arial" panose="020B0604020202020204" pitchFamily="34" charset="0"/>
            </a:rPr>
            <a:t>Maximum</a:t>
          </a:r>
        </a:p>
        <a:p>
          <a:pPr marL="0" marR="0" lvl="0" indent="0" algn="ctr" defTabSz="914400" eaLnBrk="1" fontAlgn="auto" latinLnBrk="0" hangingPunct="1">
            <a:lnSpc>
              <a:spcPct val="100000"/>
            </a:lnSpc>
            <a:spcBef>
              <a:spcPts val="0"/>
            </a:spcBef>
            <a:spcAft>
              <a:spcPts val="0"/>
            </a:spcAft>
            <a:buClrTx/>
            <a:buSzTx/>
            <a:buFontTx/>
            <a:buNone/>
            <a:tabLst/>
            <a:defRPr/>
          </a:pPr>
          <a:r>
            <a:rPr lang="en-US" sz="800" b="0" i="0">
              <a:solidFill>
                <a:schemeClr val="dk1"/>
              </a:solidFill>
              <a:effectLst/>
              <a:latin typeface="Arial" panose="020B0604020202020204" pitchFamily="34" charset="0"/>
              <a:ea typeface="+mn-ea"/>
              <a:cs typeface="Arial" panose="020B0604020202020204" pitchFamily="34" charset="0"/>
            </a:rPr>
            <a:t>Calls Duration </a:t>
          </a:r>
        </a:p>
      </xdr:txBody>
    </xdr:sp>
    <xdr:clientData/>
  </xdr:twoCellAnchor>
  <xdr:twoCellAnchor editAs="absolute">
    <xdr:from>
      <xdr:col>10</xdr:col>
      <xdr:colOff>371476</xdr:colOff>
      <xdr:row>19</xdr:row>
      <xdr:rowOff>78154</xdr:rowOff>
    </xdr:from>
    <xdr:to>
      <xdr:col>11</xdr:col>
      <xdr:colOff>342902</xdr:colOff>
      <xdr:row>19</xdr:row>
      <xdr:rowOff>477963</xdr:rowOff>
    </xdr:to>
    <xdr:sp macro="" textlink="'Pivot Table'!CH25">
      <xdr:nvSpPr>
        <xdr:cNvPr id="128" name="TextBox 127">
          <a:extLst>
            <a:ext uri="{FF2B5EF4-FFF2-40B4-BE49-F238E27FC236}">
              <a16:creationId xmlns:a16="http://schemas.microsoft.com/office/drawing/2014/main" id="{87B332D4-A07C-4E61-A20F-54702FBBA12A}"/>
            </a:ext>
          </a:extLst>
        </xdr:cNvPr>
        <xdr:cNvSpPr txBox="1"/>
      </xdr:nvSpPr>
      <xdr:spPr>
        <a:xfrm>
          <a:off x="7258784" y="3836866"/>
          <a:ext cx="660156" cy="399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990C2265-ED72-49F8-9E4A-24246173306D}" type="TxLink">
            <a:rPr lang="en-US" sz="1400" b="0" i="0" u="none" strike="noStrike">
              <a:solidFill>
                <a:srgbClr val="000000"/>
              </a:solidFill>
              <a:effectLst/>
              <a:latin typeface="Arial" panose="020B0604020202020204" pitchFamily="34" charset="0"/>
              <a:ea typeface="+mn-ea"/>
              <a:cs typeface="Arial" panose="020B0604020202020204" pitchFamily="34" charset="0"/>
            </a:rPr>
            <a:pPr marL="0" marR="0" lvl="0" indent="0" algn="l" defTabSz="914400" eaLnBrk="1" fontAlgn="auto" latinLnBrk="0" hangingPunct="1">
              <a:lnSpc>
                <a:spcPct val="100000"/>
              </a:lnSpc>
              <a:spcBef>
                <a:spcPts val="0"/>
              </a:spcBef>
              <a:spcAft>
                <a:spcPts val="0"/>
              </a:spcAft>
              <a:buClrTx/>
              <a:buSzTx/>
              <a:buFontTx/>
              <a:buNone/>
              <a:tabLst/>
              <a:defRPr/>
            </a:pPr>
            <a:t>04:17</a:t>
          </a:fld>
          <a:endParaRPr lang="en-US" sz="1400" b="0" i="0">
            <a:solidFill>
              <a:schemeClr val="tx1"/>
            </a:solidFill>
            <a:effectLst/>
            <a:latin typeface="Arial" panose="020B0604020202020204" pitchFamily="34" charset="0"/>
            <a:ea typeface="+mn-ea"/>
            <a:cs typeface="Arial" panose="020B0604020202020204" pitchFamily="34" charset="0"/>
          </a:endParaRPr>
        </a:p>
      </xdr:txBody>
    </xdr:sp>
    <xdr:clientData/>
  </xdr:twoCellAnchor>
  <xdr:twoCellAnchor editAs="absolute">
    <xdr:from>
      <xdr:col>11</xdr:col>
      <xdr:colOff>442913</xdr:colOff>
      <xdr:row>19</xdr:row>
      <xdr:rowOff>82916</xdr:rowOff>
    </xdr:from>
    <xdr:to>
      <xdr:col>12</xdr:col>
      <xdr:colOff>414338</xdr:colOff>
      <xdr:row>19</xdr:row>
      <xdr:rowOff>482725</xdr:rowOff>
    </xdr:to>
    <xdr:sp macro="" textlink="'Pivot Table'!CH26">
      <xdr:nvSpPr>
        <xdr:cNvPr id="129" name="TextBox 128">
          <a:extLst>
            <a:ext uri="{FF2B5EF4-FFF2-40B4-BE49-F238E27FC236}">
              <a16:creationId xmlns:a16="http://schemas.microsoft.com/office/drawing/2014/main" id="{23EE11A0-A983-4DB0-AD2B-5E8CB783FB6A}"/>
            </a:ext>
          </a:extLst>
        </xdr:cNvPr>
        <xdr:cNvSpPr txBox="1"/>
      </xdr:nvSpPr>
      <xdr:spPr>
        <a:xfrm>
          <a:off x="8018951" y="3841628"/>
          <a:ext cx="660156" cy="399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E8E1B1D7-B63D-4508-9A7F-E201D3F67BEA}" type="TxLink">
            <a:rPr lang="en-US" sz="1400" b="0" i="0" u="none" strike="noStrike">
              <a:solidFill>
                <a:srgbClr val="000000"/>
              </a:solidFill>
              <a:effectLst/>
              <a:latin typeface="Arial" panose="020B0604020202020204" pitchFamily="34" charset="0"/>
              <a:ea typeface="+mn-ea"/>
              <a:cs typeface="Arial" panose="020B0604020202020204" pitchFamily="34" charset="0"/>
            </a:rPr>
            <a:pPr marL="0" marR="0" lvl="0" indent="0" algn="l" defTabSz="914400" eaLnBrk="1" fontAlgn="auto" latinLnBrk="0" hangingPunct="1">
              <a:lnSpc>
                <a:spcPct val="100000"/>
              </a:lnSpc>
              <a:spcBef>
                <a:spcPts val="0"/>
              </a:spcBef>
              <a:spcAft>
                <a:spcPts val="0"/>
              </a:spcAft>
              <a:buClrTx/>
              <a:buSzTx/>
              <a:buFontTx/>
              <a:buNone/>
              <a:tabLst/>
              <a:defRPr/>
            </a:pPr>
            <a:t>05:02</a:t>
          </a:fld>
          <a:endParaRPr lang="en-US" sz="1400" b="0" i="0">
            <a:solidFill>
              <a:schemeClr val="tx1"/>
            </a:solidFill>
            <a:effectLst/>
            <a:latin typeface="Arial" panose="020B0604020202020204" pitchFamily="34" charset="0"/>
            <a:ea typeface="+mn-ea"/>
            <a:cs typeface="Arial" panose="020B0604020202020204" pitchFamily="34" charset="0"/>
          </a:endParaRPr>
        </a:p>
      </xdr:txBody>
    </xdr:sp>
    <xdr:clientData/>
  </xdr:twoCellAnchor>
  <xdr:twoCellAnchor editAs="absolute">
    <xdr:from>
      <xdr:col>10</xdr:col>
      <xdr:colOff>371476</xdr:colOff>
      <xdr:row>19</xdr:row>
      <xdr:rowOff>285751</xdr:rowOff>
    </xdr:from>
    <xdr:to>
      <xdr:col>11</xdr:col>
      <xdr:colOff>342902</xdr:colOff>
      <xdr:row>19</xdr:row>
      <xdr:rowOff>685560</xdr:rowOff>
    </xdr:to>
    <xdr:sp macro="" textlink="">
      <xdr:nvSpPr>
        <xdr:cNvPr id="130" name="TextBox 129">
          <a:extLst>
            <a:ext uri="{FF2B5EF4-FFF2-40B4-BE49-F238E27FC236}">
              <a16:creationId xmlns:a16="http://schemas.microsoft.com/office/drawing/2014/main" id="{E27EA990-3198-4B81-87A3-D3828B6EDB13}"/>
            </a:ext>
          </a:extLst>
        </xdr:cNvPr>
        <xdr:cNvSpPr txBox="1"/>
      </xdr:nvSpPr>
      <xdr:spPr>
        <a:xfrm>
          <a:off x="7258784" y="4044463"/>
          <a:ext cx="660156" cy="399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050" b="0" i="0">
              <a:solidFill>
                <a:schemeClr val="tx1">
                  <a:lumMod val="65000"/>
                  <a:lumOff val="35000"/>
                </a:schemeClr>
              </a:solidFill>
              <a:effectLst/>
              <a:latin typeface="Arial" panose="020B0604020202020204" pitchFamily="34" charset="0"/>
              <a:ea typeface="+mn-ea"/>
              <a:cs typeface="Arial" panose="020B0604020202020204" pitchFamily="34" charset="0"/>
            </a:rPr>
            <a:t>mm:ss </a:t>
          </a:r>
        </a:p>
      </xdr:txBody>
    </xdr:sp>
    <xdr:clientData/>
  </xdr:twoCellAnchor>
  <xdr:twoCellAnchor editAs="absolute">
    <xdr:from>
      <xdr:col>11</xdr:col>
      <xdr:colOff>442913</xdr:colOff>
      <xdr:row>19</xdr:row>
      <xdr:rowOff>285751</xdr:rowOff>
    </xdr:from>
    <xdr:to>
      <xdr:col>12</xdr:col>
      <xdr:colOff>414338</xdr:colOff>
      <xdr:row>19</xdr:row>
      <xdr:rowOff>685560</xdr:rowOff>
    </xdr:to>
    <xdr:sp macro="" textlink="">
      <xdr:nvSpPr>
        <xdr:cNvPr id="132" name="TextBox 131">
          <a:extLst>
            <a:ext uri="{FF2B5EF4-FFF2-40B4-BE49-F238E27FC236}">
              <a16:creationId xmlns:a16="http://schemas.microsoft.com/office/drawing/2014/main" id="{55C9EFE8-3BB6-4988-8582-F27CA9AD62A3}"/>
            </a:ext>
          </a:extLst>
        </xdr:cNvPr>
        <xdr:cNvSpPr txBox="1"/>
      </xdr:nvSpPr>
      <xdr:spPr>
        <a:xfrm>
          <a:off x="8018951" y="4044463"/>
          <a:ext cx="660156" cy="399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050" b="0" i="0">
              <a:solidFill>
                <a:schemeClr val="tx1">
                  <a:lumMod val="65000"/>
                  <a:lumOff val="35000"/>
                </a:schemeClr>
              </a:solidFill>
              <a:effectLst/>
              <a:latin typeface="Arial" panose="020B0604020202020204" pitchFamily="34" charset="0"/>
              <a:ea typeface="+mn-ea"/>
              <a:cs typeface="Arial" panose="020B0604020202020204" pitchFamily="34" charset="0"/>
            </a:rPr>
            <a:t>mm:ss </a:t>
          </a:r>
        </a:p>
      </xdr:txBody>
    </xdr:sp>
    <xdr:clientData/>
  </xdr:twoCellAnchor>
  <xdr:twoCellAnchor editAs="absolute">
    <xdr:from>
      <xdr:col>8</xdr:col>
      <xdr:colOff>0</xdr:colOff>
      <xdr:row>22</xdr:row>
      <xdr:rowOff>0</xdr:rowOff>
    </xdr:from>
    <xdr:to>
      <xdr:col>8</xdr:col>
      <xdr:colOff>660156</xdr:colOff>
      <xdr:row>24</xdr:row>
      <xdr:rowOff>4155</xdr:rowOff>
    </xdr:to>
    <xdr:sp macro="" textlink="">
      <xdr:nvSpPr>
        <xdr:cNvPr id="133" name="TextBox 132">
          <a:extLst>
            <a:ext uri="{FF2B5EF4-FFF2-40B4-BE49-F238E27FC236}">
              <a16:creationId xmlns:a16="http://schemas.microsoft.com/office/drawing/2014/main" id="{B6F454AF-D994-4151-AC2C-2915C0ABF9CF}"/>
            </a:ext>
          </a:extLst>
        </xdr:cNvPr>
        <xdr:cNvSpPr txBox="1"/>
      </xdr:nvSpPr>
      <xdr:spPr>
        <a:xfrm>
          <a:off x="5509846" y="5334000"/>
          <a:ext cx="660156" cy="399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endParaRPr lang="en-US" sz="1050" b="0" i="0">
            <a:solidFill>
              <a:schemeClr val="tx1"/>
            </a:solidFill>
            <a:effectLst/>
            <a:latin typeface="Arial" panose="020B0604020202020204" pitchFamily="34" charset="0"/>
            <a:ea typeface="+mn-ea"/>
            <a:cs typeface="Arial" panose="020B0604020202020204" pitchFamily="34" charset="0"/>
          </a:endParaRPr>
        </a:p>
      </xdr:txBody>
    </xdr:sp>
    <xdr:clientData/>
  </xdr:twoCellAnchor>
  <xdr:twoCellAnchor editAs="absolute">
    <xdr:from>
      <xdr:col>10</xdr:col>
      <xdr:colOff>523451</xdr:colOff>
      <xdr:row>17</xdr:row>
      <xdr:rowOff>21980</xdr:rowOff>
    </xdr:from>
    <xdr:to>
      <xdr:col>11</xdr:col>
      <xdr:colOff>139212</xdr:colOff>
      <xdr:row>18</xdr:row>
      <xdr:rowOff>115761</xdr:rowOff>
    </xdr:to>
    <xdr:pic>
      <xdr:nvPicPr>
        <xdr:cNvPr id="20" name="Graphic 19" descr="Stopwatch">
          <a:extLst>
            <a:ext uri="{FF2B5EF4-FFF2-40B4-BE49-F238E27FC236}">
              <a16:creationId xmlns:a16="http://schemas.microsoft.com/office/drawing/2014/main" id="{DB391248-60A8-48AB-AD87-CF3B8BFC1E15}"/>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7410759" y="3385038"/>
          <a:ext cx="304491" cy="291608"/>
        </a:xfrm>
        <a:prstGeom prst="rect">
          <a:avLst/>
        </a:prstGeom>
      </xdr:spPr>
    </xdr:pic>
    <xdr:clientData/>
  </xdr:twoCellAnchor>
  <xdr:twoCellAnchor editAs="absolute">
    <xdr:from>
      <xdr:col>8</xdr:col>
      <xdr:colOff>0</xdr:colOff>
      <xdr:row>20</xdr:row>
      <xdr:rowOff>0</xdr:rowOff>
    </xdr:from>
    <xdr:to>
      <xdr:col>8</xdr:col>
      <xdr:colOff>660156</xdr:colOff>
      <xdr:row>22</xdr:row>
      <xdr:rowOff>4155</xdr:rowOff>
    </xdr:to>
    <xdr:sp macro="" textlink="">
      <xdr:nvSpPr>
        <xdr:cNvPr id="134" name="TextBox 133">
          <a:extLst>
            <a:ext uri="{FF2B5EF4-FFF2-40B4-BE49-F238E27FC236}">
              <a16:creationId xmlns:a16="http://schemas.microsoft.com/office/drawing/2014/main" id="{E86F3A87-6A8A-4565-B828-B170F197D0FD}"/>
            </a:ext>
          </a:extLst>
        </xdr:cNvPr>
        <xdr:cNvSpPr txBox="1"/>
      </xdr:nvSpPr>
      <xdr:spPr>
        <a:xfrm>
          <a:off x="5509846" y="4938346"/>
          <a:ext cx="660156" cy="399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050" b="0" i="0">
              <a:solidFill>
                <a:schemeClr val="tx1"/>
              </a:solidFill>
              <a:effectLst/>
              <a:latin typeface="Arial" panose="020B0604020202020204" pitchFamily="34" charset="0"/>
              <a:ea typeface="+mn-ea"/>
              <a:cs typeface="Arial" panose="020B0604020202020204" pitchFamily="34" charset="0"/>
            </a:rPr>
            <a:t> </a:t>
          </a:r>
        </a:p>
      </xdr:txBody>
    </xdr:sp>
    <xdr:clientData/>
  </xdr:twoCellAnchor>
  <xdr:twoCellAnchor editAs="absolute">
    <xdr:from>
      <xdr:col>11</xdr:col>
      <xdr:colOff>578827</xdr:colOff>
      <xdr:row>16</xdr:row>
      <xdr:rowOff>190500</xdr:rowOff>
    </xdr:from>
    <xdr:to>
      <xdr:col>12</xdr:col>
      <xdr:colOff>240323</xdr:colOff>
      <xdr:row>18</xdr:row>
      <xdr:rowOff>145073</xdr:rowOff>
    </xdr:to>
    <xdr:pic>
      <xdr:nvPicPr>
        <xdr:cNvPr id="22" name="Graphic 21" descr="Alarm clock">
          <a:extLst>
            <a:ext uri="{FF2B5EF4-FFF2-40B4-BE49-F238E27FC236}">
              <a16:creationId xmlns:a16="http://schemas.microsoft.com/office/drawing/2014/main" id="{D42A4259-C907-4B97-80DD-4ED45B364E2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8154865" y="3355731"/>
          <a:ext cx="350227" cy="350227"/>
        </a:xfrm>
        <a:prstGeom prst="rect">
          <a:avLst/>
        </a:prstGeom>
      </xdr:spPr>
    </xdr:pic>
    <xdr:clientData/>
  </xdr:twoCellAnchor>
  <xdr:twoCellAnchor editAs="absolute">
    <xdr:from>
      <xdr:col>5</xdr:col>
      <xdr:colOff>0</xdr:colOff>
      <xdr:row>19</xdr:row>
      <xdr:rowOff>815180</xdr:rowOff>
    </xdr:from>
    <xdr:to>
      <xdr:col>10</xdr:col>
      <xdr:colOff>16565</xdr:colOff>
      <xdr:row>29</xdr:row>
      <xdr:rowOff>153865</xdr:rowOff>
    </xdr:to>
    <xdr:sp macro="" textlink="">
      <xdr:nvSpPr>
        <xdr:cNvPr id="191" name="Rectangle: Rounded Corners 190">
          <a:extLst>
            <a:ext uri="{FF2B5EF4-FFF2-40B4-BE49-F238E27FC236}">
              <a16:creationId xmlns:a16="http://schemas.microsoft.com/office/drawing/2014/main" id="{2BB001A8-CAE1-4202-9572-ED52152CFA04}"/>
            </a:ext>
          </a:extLst>
        </xdr:cNvPr>
        <xdr:cNvSpPr/>
      </xdr:nvSpPr>
      <xdr:spPr>
        <a:xfrm>
          <a:off x="3437283" y="4592050"/>
          <a:ext cx="3453847" cy="2312141"/>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75000"/>
              </a:schemeClr>
            </a:solidFill>
          </a:endParaRPr>
        </a:p>
      </xdr:txBody>
    </xdr:sp>
    <xdr:clientData/>
  </xdr:twoCellAnchor>
  <xdr:twoCellAnchor editAs="absolute">
    <xdr:from>
      <xdr:col>5</xdr:col>
      <xdr:colOff>201706</xdr:colOff>
      <xdr:row>19</xdr:row>
      <xdr:rowOff>806823</xdr:rowOff>
    </xdr:from>
    <xdr:to>
      <xdr:col>7</xdr:col>
      <xdr:colOff>439831</xdr:colOff>
      <xdr:row>21</xdr:row>
      <xdr:rowOff>140073</xdr:rowOff>
    </xdr:to>
    <xdr:sp macro="" textlink="">
      <xdr:nvSpPr>
        <xdr:cNvPr id="192" name="TextBox 191">
          <a:extLst>
            <a:ext uri="{FF2B5EF4-FFF2-40B4-BE49-F238E27FC236}">
              <a16:creationId xmlns:a16="http://schemas.microsoft.com/office/drawing/2014/main" id="{017EC71B-0DE8-4F3C-86A2-95F573E967EE}"/>
            </a:ext>
          </a:extLst>
        </xdr:cNvPr>
        <xdr:cNvSpPr txBox="1"/>
      </xdr:nvSpPr>
      <xdr:spPr>
        <a:xfrm>
          <a:off x="3619500" y="4639235"/>
          <a:ext cx="1605243" cy="711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i="0">
              <a:solidFill>
                <a:schemeClr val="tx1">
                  <a:lumMod val="65000"/>
                  <a:lumOff val="35000"/>
                </a:schemeClr>
              </a:solidFill>
              <a:effectLst/>
              <a:latin typeface="Arial" panose="020B0604020202020204" pitchFamily="34" charset="0"/>
              <a:ea typeface="+mn-ea"/>
              <a:cs typeface="Arial" panose="020B0604020202020204" pitchFamily="34" charset="0"/>
            </a:rPr>
            <a:t>Total</a:t>
          </a:r>
          <a:r>
            <a:rPr lang="en-US" sz="1200" b="1" i="0" baseline="0">
              <a:solidFill>
                <a:schemeClr val="tx1">
                  <a:lumMod val="65000"/>
                  <a:lumOff val="35000"/>
                </a:schemeClr>
              </a:solidFill>
              <a:effectLst/>
              <a:latin typeface="Arial" panose="020B0604020202020204" pitchFamily="34" charset="0"/>
              <a:ea typeface="+mn-ea"/>
              <a:cs typeface="Arial" panose="020B0604020202020204" pitchFamily="34" charset="0"/>
            </a:rPr>
            <a:t> Sales by</a:t>
          </a:r>
          <a:endParaRPr lang="en-US" sz="1200" b="1" i="0">
            <a:solidFill>
              <a:schemeClr val="tx1">
                <a:lumMod val="65000"/>
                <a:lumOff val="35000"/>
              </a:schemeClr>
            </a:solidFill>
            <a:effectLst/>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600" b="1" i="0">
              <a:solidFill>
                <a:sysClr val="windowText" lastClr="000000"/>
              </a:solidFill>
              <a:effectLst/>
              <a:latin typeface="Arial" panose="020B0604020202020204" pitchFamily="34" charset="0"/>
              <a:ea typeface="+mn-ea"/>
              <a:cs typeface="Arial" panose="020B0604020202020204" pitchFamily="34" charset="0"/>
            </a:rPr>
            <a:t>Sales Team</a:t>
          </a:r>
          <a:endParaRPr lang="en-US" sz="1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editAs="absolute">
    <xdr:from>
      <xdr:col>4</xdr:col>
      <xdr:colOff>608456</xdr:colOff>
      <xdr:row>21</xdr:row>
      <xdr:rowOff>57978</xdr:rowOff>
    </xdr:from>
    <xdr:to>
      <xdr:col>9</xdr:col>
      <xdr:colOff>480391</xdr:colOff>
      <xdr:row>28</xdr:row>
      <xdr:rowOff>161925</xdr:rowOff>
    </xdr:to>
    <xdr:graphicFrame macro="">
      <xdr:nvGraphicFramePr>
        <xdr:cNvPr id="193" name="Chart 192">
          <a:extLst>
            <a:ext uri="{FF2B5EF4-FFF2-40B4-BE49-F238E27FC236}">
              <a16:creationId xmlns:a16="http://schemas.microsoft.com/office/drawing/2014/main" id="{AFB1D5B8-4695-4FE9-9F61-5BB12B717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absolute">
    <xdr:from>
      <xdr:col>7</xdr:col>
      <xdr:colOff>631067</xdr:colOff>
      <xdr:row>19</xdr:row>
      <xdr:rowOff>815613</xdr:rowOff>
    </xdr:from>
    <xdr:to>
      <xdr:col>10</xdr:col>
      <xdr:colOff>653050</xdr:colOff>
      <xdr:row>22</xdr:row>
      <xdr:rowOff>195503</xdr:rowOff>
    </xdr:to>
    <xdr:grpSp>
      <xdr:nvGrpSpPr>
        <xdr:cNvPr id="51" name="Group 50">
          <a:extLst>
            <a:ext uri="{FF2B5EF4-FFF2-40B4-BE49-F238E27FC236}">
              <a16:creationId xmlns:a16="http://schemas.microsoft.com/office/drawing/2014/main" id="{F64F0270-1CC1-4462-81FF-BC1AFDB7BCB3}"/>
            </a:ext>
          </a:extLst>
        </xdr:cNvPr>
        <xdr:cNvGrpSpPr/>
      </xdr:nvGrpSpPr>
      <xdr:grpSpPr>
        <a:xfrm>
          <a:off x="5393567" y="4693649"/>
          <a:ext cx="2063054" cy="971925"/>
          <a:chOff x="5741439" y="4592483"/>
          <a:chExt cx="2084352" cy="961868"/>
        </a:xfrm>
      </xdr:grpSpPr>
      <xdr:sp macro="" textlink="'Pivot Table'!CR18">
        <xdr:nvSpPr>
          <xdr:cNvPr id="194" name="TextBox 193">
            <a:extLst>
              <a:ext uri="{FF2B5EF4-FFF2-40B4-BE49-F238E27FC236}">
                <a16:creationId xmlns:a16="http://schemas.microsoft.com/office/drawing/2014/main" id="{D0BE38EE-A65F-4EC0-AEA6-914443D4E38F}"/>
              </a:ext>
            </a:extLst>
          </xdr:cNvPr>
          <xdr:cNvSpPr txBox="1"/>
        </xdr:nvSpPr>
        <xdr:spPr>
          <a:xfrm>
            <a:off x="6052834" y="4592483"/>
            <a:ext cx="1235699" cy="442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B91F8FA6-2178-4411-B9C8-323CD185B6C3}" type="TxLink">
              <a:rPr lang="en-US" sz="1200" b="1" i="0" u="none" strike="noStrike">
                <a:solidFill>
                  <a:srgbClr val="000000"/>
                </a:solidFill>
                <a:effectLst/>
                <a:latin typeface="Arial" panose="020B0604020202020204" pitchFamily="34" charset="0"/>
                <a:ea typeface="+mn-ea"/>
                <a:cs typeface="Arial" panose="020B0604020202020204" pitchFamily="34" charset="0"/>
              </a:rPr>
              <a:pPr marL="0" marR="0" lvl="0" indent="0" algn="l" defTabSz="914400" eaLnBrk="1" fontAlgn="auto" latinLnBrk="0" hangingPunct="1">
                <a:lnSpc>
                  <a:spcPct val="100000"/>
                </a:lnSpc>
                <a:spcBef>
                  <a:spcPts val="0"/>
                </a:spcBef>
                <a:spcAft>
                  <a:spcPts val="0"/>
                </a:spcAft>
                <a:buClrTx/>
                <a:buSzTx/>
                <a:buFontTx/>
                <a:buNone/>
                <a:tabLst/>
                <a:defRPr/>
              </a:pPr>
              <a:t>Mohammed</a:t>
            </a:fld>
            <a:endParaRPr lang="en-US" sz="1200" b="1" i="0">
              <a:solidFill>
                <a:schemeClr val="tx1">
                  <a:lumMod val="65000"/>
                  <a:lumOff val="35000"/>
                </a:schemeClr>
              </a:solidFill>
              <a:effectLst/>
              <a:latin typeface="Arial" panose="020B0604020202020204" pitchFamily="34" charset="0"/>
              <a:ea typeface="+mn-ea"/>
              <a:cs typeface="Arial" panose="020B0604020202020204" pitchFamily="34" charset="0"/>
            </a:endParaRPr>
          </a:p>
        </xdr:txBody>
      </xdr:sp>
      <xdr:sp macro="" textlink="'Pivot Table'!CS18">
        <xdr:nvSpPr>
          <xdr:cNvPr id="196" name="TextBox 195">
            <a:extLst>
              <a:ext uri="{FF2B5EF4-FFF2-40B4-BE49-F238E27FC236}">
                <a16:creationId xmlns:a16="http://schemas.microsoft.com/office/drawing/2014/main" id="{C75E73B2-1000-43F9-8134-8CF39D761DF9}"/>
              </a:ext>
            </a:extLst>
          </xdr:cNvPr>
          <xdr:cNvSpPr txBox="1"/>
        </xdr:nvSpPr>
        <xdr:spPr>
          <a:xfrm>
            <a:off x="6318992" y="4851426"/>
            <a:ext cx="702110" cy="443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3B6CCD51-3D45-4D1C-B4E5-D63E8FF4942D}" type="TxLink">
              <a:rPr lang="en-US" sz="1400" b="1" i="0" u="none" strike="noStrike">
                <a:solidFill>
                  <a:srgbClr val="000000"/>
                </a:solidFill>
                <a:effectLst/>
                <a:latin typeface="Arial" panose="020B0604020202020204" pitchFamily="34" charset="0"/>
                <a:ea typeface="+mn-ea"/>
                <a:cs typeface="Arial" panose="020B0604020202020204" pitchFamily="34" charset="0"/>
              </a:rPr>
              <a:pPr marL="0" marR="0" lvl="0" indent="0" algn="l" defTabSz="914400" eaLnBrk="1" fontAlgn="auto" latinLnBrk="0" hangingPunct="1">
                <a:lnSpc>
                  <a:spcPct val="100000"/>
                </a:lnSpc>
                <a:spcBef>
                  <a:spcPts val="0"/>
                </a:spcBef>
                <a:spcAft>
                  <a:spcPts val="0"/>
                </a:spcAft>
                <a:buClrTx/>
                <a:buSzTx/>
                <a:buFontTx/>
                <a:buNone/>
                <a:tabLst/>
                <a:defRPr/>
              </a:pPr>
              <a:t>5.4B</a:t>
            </a:fld>
            <a:endParaRPr lang="en-US" sz="1400" b="1" i="0">
              <a:solidFill>
                <a:schemeClr val="tx1">
                  <a:lumMod val="65000"/>
                  <a:lumOff val="35000"/>
                </a:schemeClr>
              </a:solidFill>
              <a:effectLst/>
              <a:latin typeface="Arial" panose="020B0604020202020204" pitchFamily="34" charset="0"/>
              <a:ea typeface="+mn-ea"/>
              <a:cs typeface="Arial" panose="020B0604020202020204" pitchFamily="34" charset="0"/>
            </a:endParaRPr>
          </a:p>
        </xdr:txBody>
      </xdr:sp>
      <xdr:sp macro="" textlink="'Pivot Table'!CS18">
        <xdr:nvSpPr>
          <xdr:cNvPr id="197" name="TextBox 196">
            <a:extLst>
              <a:ext uri="{FF2B5EF4-FFF2-40B4-BE49-F238E27FC236}">
                <a16:creationId xmlns:a16="http://schemas.microsoft.com/office/drawing/2014/main" id="{71870E93-970E-49D1-9C35-51010A5D1702}"/>
              </a:ext>
            </a:extLst>
          </xdr:cNvPr>
          <xdr:cNvSpPr txBox="1"/>
        </xdr:nvSpPr>
        <xdr:spPr>
          <a:xfrm>
            <a:off x="5968574" y="5115148"/>
            <a:ext cx="1857217" cy="4392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800" b="1" i="0">
                <a:solidFill>
                  <a:schemeClr val="tx1">
                    <a:lumMod val="65000"/>
                    <a:lumOff val="35000"/>
                  </a:schemeClr>
                </a:solidFill>
                <a:effectLst/>
                <a:latin typeface="Arial" panose="020B0604020202020204" pitchFamily="34" charset="0"/>
                <a:ea typeface="+mn-ea"/>
                <a:cs typeface="Arial" panose="020B0604020202020204" pitchFamily="34" charset="0"/>
              </a:rPr>
              <a:t>Top</a:t>
            </a:r>
            <a:r>
              <a:rPr lang="en-US" sz="800" b="1" i="0" baseline="0">
                <a:solidFill>
                  <a:schemeClr val="tx1">
                    <a:lumMod val="65000"/>
                    <a:lumOff val="35000"/>
                  </a:schemeClr>
                </a:solidFill>
                <a:effectLst/>
                <a:latin typeface="Arial" panose="020B0604020202020204" pitchFamily="34" charset="0"/>
                <a:ea typeface="+mn-ea"/>
                <a:cs typeface="Arial" panose="020B0604020202020204" pitchFamily="34" charset="0"/>
              </a:rPr>
              <a:t> selling sales team</a:t>
            </a:r>
            <a:endParaRPr lang="en-US" sz="800" b="1" i="0">
              <a:solidFill>
                <a:schemeClr val="tx1">
                  <a:lumMod val="65000"/>
                  <a:lumOff val="35000"/>
                </a:schemeClr>
              </a:solidFill>
              <a:effectLst/>
              <a:latin typeface="Arial" panose="020B0604020202020204" pitchFamily="34" charset="0"/>
              <a:ea typeface="+mn-ea"/>
              <a:cs typeface="Arial" panose="020B0604020202020204" pitchFamily="34" charset="0"/>
            </a:endParaRPr>
          </a:p>
        </xdr:txBody>
      </xdr:sp>
      <xdr:pic>
        <xdr:nvPicPr>
          <xdr:cNvPr id="50" name="Graphic 49" descr="Ribbon">
            <a:extLst>
              <a:ext uri="{FF2B5EF4-FFF2-40B4-BE49-F238E27FC236}">
                <a16:creationId xmlns:a16="http://schemas.microsoft.com/office/drawing/2014/main" id="{67026AA4-D8B4-4EEC-BE50-C0CEB0968E55}"/>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5741439" y="4890562"/>
            <a:ext cx="306266" cy="312000"/>
          </a:xfrm>
          <a:prstGeom prst="rect">
            <a:avLst/>
          </a:prstGeom>
        </xdr:spPr>
      </xdr:pic>
    </xdr:grpSp>
    <xdr:clientData/>
  </xdr:twoCellAnchor>
  <xdr:twoCellAnchor editAs="absolute">
    <xdr:from>
      <xdr:col>10</xdr:col>
      <xdr:colOff>66261</xdr:colOff>
      <xdr:row>19</xdr:row>
      <xdr:rowOff>803413</xdr:rowOff>
    </xdr:from>
    <xdr:to>
      <xdr:col>15</xdr:col>
      <xdr:colOff>646043</xdr:colOff>
      <xdr:row>29</xdr:row>
      <xdr:rowOff>142098</xdr:rowOff>
    </xdr:to>
    <xdr:sp macro="" textlink="">
      <xdr:nvSpPr>
        <xdr:cNvPr id="198" name="Rectangle: Rounded Corners 197">
          <a:extLst>
            <a:ext uri="{FF2B5EF4-FFF2-40B4-BE49-F238E27FC236}">
              <a16:creationId xmlns:a16="http://schemas.microsoft.com/office/drawing/2014/main" id="{31C036D7-4E6C-42DA-AF5E-008974B026CA}"/>
            </a:ext>
          </a:extLst>
        </xdr:cNvPr>
        <xdr:cNvSpPr/>
      </xdr:nvSpPr>
      <xdr:spPr>
        <a:xfrm>
          <a:off x="6940826" y="4580283"/>
          <a:ext cx="4017065" cy="2312141"/>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75000"/>
              </a:schemeClr>
            </a:solidFill>
          </a:endParaRPr>
        </a:p>
      </xdr:txBody>
    </xdr:sp>
    <xdr:clientData/>
  </xdr:twoCellAnchor>
  <xdr:twoCellAnchor editAs="absolute">
    <xdr:from>
      <xdr:col>10</xdr:col>
      <xdr:colOff>105238</xdr:colOff>
      <xdr:row>19</xdr:row>
      <xdr:rowOff>826312</xdr:rowOff>
    </xdr:from>
    <xdr:to>
      <xdr:col>12</xdr:col>
      <xdr:colOff>343363</xdr:colOff>
      <xdr:row>21</xdr:row>
      <xdr:rowOff>159562</xdr:rowOff>
    </xdr:to>
    <xdr:sp macro="" textlink="">
      <xdr:nvSpPr>
        <xdr:cNvPr id="199" name="TextBox 198">
          <a:extLst>
            <a:ext uri="{FF2B5EF4-FFF2-40B4-BE49-F238E27FC236}">
              <a16:creationId xmlns:a16="http://schemas.microsoft.com/office/drawing/2014/main" id="{CF81C098-37B7-4A46-9B36-93EF128C001D}"/>
            </a:ext>
          </a:extLst>
        </xdr:cNvPr>
        <xdr:cNvSpPr txBox="1"/>
      </xdr:nvSpPr>
      <xdr:spPr>
        <a:xfrm>
          <a:off x="6940826" y="4658724"/>
          <a:ext cx="1605243" cy="711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400" b="1" i="0">
              <a:solidFill>
                <a:schemeClr val="dk1"/>
              </a:solidFill>
              <a:effectLst/>
              <a:latin typeface="Arial" panose="020B0604020202020204" pitchFamily="34" charset="0"/>
              <a:ea typeface="+mn-ea"/>
              <a:cs typeface="Arial" panose="020B0604020202020204" pitchFamily="34" charset="0"/>
            </a:rPr>
            <a:t>Consultants </a:t>
          </a:r>
        </a:p>
        <a:p>
          <a:pPr marL="0" marR="0" lvl="0" indent="0" algn="l" defTabSz="914400" eaLnBrk="1" fontAlgn="auto" latinLnBrk="0" hangingPunct="1">
            <a:lnSpc>
              <a:spcPct val="100000"/>
            </a:lnSpc>
            <a:spcBef>
              <a:spcPts val="0"/>
            </a:spcBef>
            <a:spcAft>
              <a:spcPts val="0"/>
            </a:spcAft>
            <a:buClrTx/>
            <a:buSzTx/>
            <a:buFontTx/>
            <a:buNone/>
            <a:tabLst/>
            <a:defRPr/>
          </a:pPr>
          <a:r>
            <a:rPr lang="en-US" sz="1400" b="0" i="0">
              <a:solidFill>
                <a:schemeClr val="tx1">
                  <a:lumMod val="65000"/>
                  <a:lumOff val="35000"/>
                </a:schemeClr>
              </a:solidFill>
              <a:effectLst/>
              <a:latin typeface="Arial" panose="020B0604020202020204" pitchFamily="34" charset="0"/>
              <a:ea typeface="+mn-ea"/>
              <a:cs typeface="Arial" panose="020B0604020202020204" pitchFamily="34" charset="0"/>
            </a:rPr>
            <a:t>by Total Sales</a:t>
          </a:r>
          <a:endParaRPr lang="en-US" sz="1400" b="1">
            <a:solidFill>
              <a:schemeClr val="tx1">
                <a:lumMod val="65000"/>
                <a:lumOff val="35000"/>
              </a:schemeClr>
            </a:solidFill>
            <a:latin typeface="Arial" panose="020B0604020202020204" pitchFamily="34" charset="0"/>
            <a:cs typeface="Arial" panose="020B0604020202020204" pitchFamily="34" charset="0"/>
          </a:endParaRPr>
        </a:p>
      </xdr:txBody>
    </xdr:sp>
    <xdr:clientData/>
  </xdr:twoCellAnchor>
  <xdr:twoCellAnchor editAs="absolute">
    <xdr:from>
      <xdr:col>10</xdr:col>
      <xdr:colOff>82828</xdr:colOff>
      <xdr:row>22</xdr:row>
      <xdr:rowOff>41413</xdr:rowOff>
    </xdr:from>
    <xdr:to>
      <xdr:col>15</xdr:col>
      <xdr:colOff>670893</xdr:colOff>
      <xdr:row>30</xdr:row>
      <xdr:rowOff>36735</xdr:rowOff>
    </xdr:to>
    <xdr:graphicFrame macro="">
      <xdr:nvGraphicFramePr>
        <xdr:cNvPr id="200" name="Chart 199">
          <a:extLst>
            <a:ext uri="{FF2B5EF4-FFF2-40B4-BE49-F238E27FC236}">
              <a16:creationId xmlns:a16="http://schemas.microsoft.com/office/drawing/2014/main" id="{44D55742-B52D-4455-A7DD-EADC7804E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editAs="absolute">
    <xdr:from>
      <xdr:col>13</xdr:col>
      <xdr:colOff>530087</xdr:colOff>
      <xdr:row>19</xdr:row>
      <xdr:rowOff>795131</xdr:rowOff>
    </xdr:from>
    <xdr:to>
      <xdr:col>16</xdr:col>
      <xdr:colOff>552070</xdr:colOff>
      <xdr:row>22</xdr:row>
      <xdr:rowOff>175021</xdr:rowOff>
    </xdr:to>
    <xdr:grpSp>
      <xdr:nvGrpSpPr>
        <xdr:cNvPr id="201" name="Group 200">
          <a:extLst>
            <a:ext uri="{FF2B5EF4-FFF2-40B4-BE49-F238E27FC236}">
              <a16:creationId xmlns:a16="http://schemas.microsoft.com/office/drawing/2014/main" id="{C5C231DA-D375-43FD-AECE-410034B26D98}"/>
            </a:ext>
          </a:extLst>
        </xdr:cNvPr>
        <xdr:cNvGrpSpPr/>
      </xdr:nvGrpSpPr>
      <xdr:grpSpPr>
        <a:xfrm>
          <a:off x="9374730" y="4673167"/>
          <a:ext cx="2063054" cy="971925"/>
          <a:chOff x="5741439" y="4592483"/>
          <a:chExt cx="2084352" cy="961868"/>
        </a:xfrm>
      </xdr:grpSpPr>
      <xdr:sp macro="" textlink="'Pivot Table'!DA10">
        <xdr:nvSpPr>
          <xdr:cNvPr id="202" name="TextBox 201">
            <a:extLst>
              <a:ext uri="{FF2B5EF4-FFF2-40B4-BE49-F238E27FC236}">
                <a16:creationId xmlns:a16="http://schemas.microsoft.com/office/drawing/2014/main" id="{3E241ACB-1184-4AC0-A176-95D09BBE30A0}"/>
              </a:ext>
            </a:extLst>
          </xdr:cNvPr>
          <xdr:cNvSpPr txBox="1"/>
        </xdr:nvSpPr>
        <xdr:spPr>
          <a:xfrm>
            <a:off x="6201921" y="4592483"/>
            <a:ext cx="1235699" cy="442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C68CADA8-5EDF-4F4B-8E0C-9D25A6632E25}" type="TxLink">
              <a:rPr lang="en-US" sz="1200" b="1" i="0" u="none" strike="noStrike">
                <a:solidFill>
                  <a:srgbClr val="000000"/>
                </a:solidFill>
                <a:effectLst/>
                <a:latin typeface="Arial" panose="020B0604020202020204" pitchFamily="34" charset="0"/>
                <a:ea typeface="+mn-ea"/>
                <a:cs typeface="Arial" panose="020B0604020202020204" pitchFamily="34" charset="0"/>
              </a:rPr>
              <a:pPr marL="0" marR="0" lvl="0" indent="0" algn="l" defTabSz="914400" eaLnBrk="1" fontAlgn="auto" latinLnBrk="0" hangingPunct="1">
                <a:lnSpc>
                  <a:spcPct val="100000"/>
                </a:lnSpc>
                <a:spcBef>
                  <a:spcPts val="0"/>
                </a:spcBef>
                <a:spcAft>
                  <a:spcPts val="0"/>
                </a:spcAft>
                <a:buClrTx/>
                <a:buSzTx/>
                <a:buFontTx/>
                <a:buNone/>
                <a:tabLst/>
                <a:defRPr/>
              </a:pPr>
              <a:t>Adam</a:t>
            </a:fld>
            <a:endParaRPr lang="en-US" sz="1200" b="1" i="0">
              <a:solidFill>
                <a:schemeClr val="tx1">
                  <a:lumMod val="65000"/>
                  <a:lumOff val="35000"/>
                </a:schemeClr>
              </a:solidFill>
              <a:effectLst/>
              <a:latin typeface="Arial" panose="020B0604020202020204" pitchFamily="34" charset="0"/>
              <a:ea typeface="+mn-ea"/>
              <a:cs typeface="Arial" panose="020B0604020202020204" pitchFamily="34" charset="0"/>
            </a:endParaRPr>
          </a:p>
        </xdr:txBody>
      </xdr:sp>
      <xdr:sp macro="" textlink="'Pivot Table'!DB10">
        <xdr:nvSpPr>
          <xdr:cNvPr id="203" name="TextBox 202">
            <a:extLst>
              <a:ext uri="{FF2B5EF4-FFF2-40B4-BE49-F238E27FC236}">
                <a16:creationId xmlns:a16="http://schemas.microsoft.com/office/drawing/2014/main" id="{1F39B56C-A499-49C9-8A89-DA57C9649ACF}"/>
              </a:ext>
            </a:extLst>
          </xdr:cNvPr>
          <xdr:cNvSpPr txBox="1"/>
        </xdr:nvSpPr>
        <xdr:spPr>
          <a:xfrm>
            <a:off x="6154966" y="4851426"/>
            <a:ext cx="866136" cy="443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F0A4855F-01ED-4027-B855-9AB361E41486}" type="TxLink">
              <a:rPr lang="en-US" sz="1400" b="1" i="0" u="none" strike="noStrike">
                <a:solidFill>
                  <a:srgbClr val="000000"/>
                </a:solidFill>
                <a:effectLst/>
                <a:latin typeface="Arial" panose="020B0604020202020204" pitchFamily="34" charset="0"/>
                <a:ea typeface="+mn-ea"/>
                <a:cs typeface="Arial" panose="020B0604020202020204" pitchFamily="34" charset="0"/>
              </a:rPr>
              <a:pPr marL="0" marR="0" lvl="0" indent="0" algn="l" defTabSz="914400" eaLnBrk="1" fontAlgn="auto" latinLnBrk="0" hangingPunct="1">
                <a:lnSpc>
                  <a:spcPct val="100000"/>
                </a:lnSpc>
                <a:spcBef>
                  <a:spcPts val="0"/>
                </a:spcBef>
                <a:spcAft>
                  <a:spcPts val="0"/>
                </a:spcAft>
                <a:buClrTx/>
                <a:buSzTx/>
                <a:buFontTx/>
                <a:buNone/>
                <a:tabLst/>
                <a:defRPr/>
              </a:pPr>
              <a:t>379.0M</a:t>
            </a:fld>
            <a:endParaRPr lang="en-US" sz="1600" b="1" i="0">
              <a:solidFill>
                <a:schemeClr val="tx1">
                  <a:lumMod val="65000"/>
                  <a:lumOff val="35000"/>
                </a:schemeClr>
              </a:solidFill>
              <a:effectLst/>
              <a:latin typeface="Arial" panose="020B0604020202020204" pitchFamily="34" charset="0"/>
              <a:ea typeface="+mn-ea"/>
              <a:cs typeface="Arial" panose="020B0604020202020204" pitchFamily="34" charset="0"/>
            </a:endParaRPr>
          </a:p>
        </xdr:txBody>
      </xdr:sp>
      <xdr:sp macro="" textlink="'Pivot Table'!CS18">
        <xdr:nvSpPr>
          <xdr:cNvPr id="204" name="TextBox 203">
            <a:extLst>
              <a:ext uri="{FF2B5EF4-FFF2-40B4-BE49-F238E27FC236}">
                <a16:creationId xmlns:a16="http://schemas.microsoft.com/office/drawing/2014/main" id="{F00891DB-56E7-4032-93DF-B55D03DD95C7}"/>
              </a:ext>
            </a:extLst>
          </xdr:cNvPr>
          <xdr:cNvSpPr txBox="1"/>
        </xdr:nvSpPr>
        <xdr:spPr>
          <a:xfrm>
            <a:off x="5968574" y="5115148"/>
            <a:ext cx="1857217" cy="4392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800" b="1" i="0">
                <a:solidFill>
                  <a:schemeClr val="tx1">
                    <a:lumMod val="65000"/>
                    <a:lumOff val="35000"/>
                  </a:schemeClr>
                </a:solidFill>
                <a:effectLst/>
                <a:latin typeface="Arial" panose="020B0604020202020204" pitchFamily="34" charset="0"/>
                <a:ea typeface="+mn-ea"/>
                <a:cs typeface="Arial" panose="020B0604020202020204" pitchFamily="34" charset="0"/>
              </a:rPr>
              <a:t>Top</a:t>
            </a:r>
            <a:r>
              <a:rPr lang="en-US" sz="800" b="1" i="0" baseline="0">
                <a:solidFill>
                  <a:schemeClr val="tx1">
                    <a:lumMod val="65000"/>
                    <a:lumOff val="35000"/>
                  </a:schemeClr>
                </a:solidFill>
                <a:effectLst/>
                <a:latin typeface="Arial" panose="020B0604020202020204" pitchFamily="34" charset="0"/>
                <a:ea typeface="+mn-ea"/>
                <a:cs typeface="Arial" panose="020B0604020202020204" pitchFamily="34" charset="0"/>
              </a:rPr>
              <a:t> selling Consultants</a:t>
            </a:r>
            <a:endParaRPr lang="en-US" sz="800" b="1" i="0">
              <a:solidFill>
                <a:schemeClr val="tx1">
                  <a:lumMod val="65000"/>
                  <a:lumOff val="35000"/>
                </a:schemeClr>
              </a:solidFill>
              <a:effectLst/>
              <a:latin typeface="Arial" panose="020B0604020202020204" pitchFamily="34" charset="0"/>
              <a:ea typeface="+mn-ea"/>
              <a:cs typeface="Arial" panose="020B0604020202020204" pitchFamily="34" charset="0"/>
            </a:endParaRPr>
          </a:p>
        </xdr:txBody>
      </xdr:sp>
      <xdr:pic>
        <xdr:nvPicPr>
          <xdr:cNvPr id="205" name="Graphic 204" descr="Ribbon">
            <a:extLst>
              <a:ext uri="{FF2B5EF4-FFF2-40B4-BE49-F238E27FC236}">
                <a16:creationId xmlns:a16="http://schemas.microsoft.com/office/drawing/2014/main" id="{663415E7-F649-490D-B7AA-416315DB3592}"/>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5741439" y="4890562"/>
            <a:ext cx="306266" cy="312000"/>
          </a:xfrm>
          <a:prstGeom prst="rect">
            <a:avLst/>
          </a:prstGeom>
        </xdr:spPr>
      </xdr:pic>
    </xdr:grpSp>
    <xdr:clientData/>
  </xdr:twoCellAnchor>
  <xdr:twoCellAnchor editAs="absolute">
    <xdr:from>
      <xdr:col>0</xdr:col>
      <xdr:colOff>79303</xdr:colOff>
      <xdr:row>11</xdr:row>
      <xdr:rowOff>141798</xdr:rowOff>
    </xdr:from>
    <xdr:to>
      <xdr:col>4</xdr:col>
      <xdr:colOff>497418</xdr:colOff>
      <xdr:row>26</xdr:row>
      <xdr:rowOff>99393</xdr:rowOff>
    </xdr:to>
    <xdr:sp macro="" textlink="">
      <xdr:nvSpPr>
        <xdr:cNvPr id="206" name="Rectangle: Rounded Corners 205">
          <a:extLst>
            <a:ext uri="{FF2B5EF4-FFF2-40B4-BE49-F238E27FC236}">
              <a16:creationId xmlns:a16="http://schemas.microsoft.com/office/drawing/2014/main" id="{729FDE5E-121A-45EF-88E4-7D0ACE75AE04}"/>
            </a:ext>
          </a:extLst>
        </xdr:cNvPr>
        <xdr:cNvSpPr/>
      </xdr:nvSpPr>
      <xdr:spPr>
        <a:xfrm>
          <a:off x="79303" y="2328407"/>
          <a:ext cx="3167941" cy="3924964"/>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75000"/>
              </a:schemeClr>
            </a:solidFill>
          </a:endParaRPr>
        </a:p>
      </xdr:txBody>
    </xdr:sp>
    <xdr:clientData/>
  </xdr:twoCellAnchor>
  <xdr:twoCellAnchor editAs="absolute">
    <xdr:from>
      <xdr:col>0</xdr:col>
      <xdr:colOff>241228</xdr:colOff>
      <xdr:row>11</xdr:row>
      <xdr:rowOff>12843</xdr:rowOff>
    </xdr:from>
    <xdr:to>
      <xdr:col>3</xdr:col>
      <xdr:colOff>8282</xdr:colOff>
      <xdr:row>14</xdr:row>
      <xdr:rowOff>127143</xdr:rowOff>
    </xdr:to>
    <xdr:sp macro="" textlink="">
      <xdr:nvSpPr>
        <xdr:cNvPr id="207" name="TextBox 206">
          <a:extLst>
            <a:ext uri="{FF2B5EF4-FFF2-40B4-BE49-F238E27FC236}">
              <a16:creationId xmlns:a16="http://schemas.microsoft.com/office/drawing/2014/main" id="{9B0E1AD1-7DDA-4C90-A24D-D350BB09F9AB}"/>
            </a:ext>
          </a:extLst>
        </xdr:cNvPr>
        <xdr:cNvSpPr txBox="1"/>
      </xdr:nvSpPr>
      <xdr:spPr>
        <a:xfrm>
          <a:off x="241228" y="2213118"/>
          <a:ext cx="1824454"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i="0">
              <a:solidFill>
                <a:schemeClr val="dk1"/>
              </a:solidFill>
              <a:effectLst/>
              <a:latin typeface="Arial" panose="020B0604020202020204" pitchFamily="34" charset="0"/>
              <a:ea typeface="+mn-ea"/>
              <a:cs typeface="Arial" panose="020B0604020202020204" pitchFamily="34" charset="0"/>
            </a:rPr>
            <a:t>Advertising</a:t>
          </a:r>
          <a:r>
            <a:rPr lang="en-US" sz="1200" b="1" i="0" baseline="0">
              <a:solidFill>
                <a:schemeClr val="dk1"/>
              </a:solidFill>
              <a:effectLst/>
              <a:latin typeface="Arial" panose="020B0604020202020204" pitchFamily="34" charset="0"/>
              <a:ea typeface="+mn-ea"/>
              <a:cs typeface="Arial" panose="020B0604020202020204" pitchFamily="34" charset="0"/>
            </a:rPr>
            <a:t> </a:t>
          </a:r>
          <a:r>
            <a:rPr lang="en-US" sz="1200" b="1" i="0">
              <a:solidFill>
                <a:schemeClr val="dk1"/>
              </a:solidFill>
              <a:effectLst/>
              <a:latin typeface="Arial" panose="020B0604020202020204" pitchFamily="34" charset="0"/>
              <a:ea typeface="+mn-ea"/>
              <a:cs typeface="Arial" panose="020B0604020202020204" pitchFamily="34" charset="0"/>
            </a:rPr>
            <a:t>Channels</a:t>
          </a:r>
          <a:endParaRPr lang="en-US" sz="12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editAs="absolute">
    <xdr:from>
      <xdr:col>0</xdr:col>
      <xdr:colOff>123825</xdr:colOff>
      <xdr:row>13</xdr:row>
      <xdr:rowOff>103652</xdr:rowOff>
    </xdr:from>
    <xdr:to>
      <xdr:col>4</xdr:col>
      <xdr:colOff>285750</xdr:colOff>
      <xdr:row>20</xdr:row>
      <xdr:rowOff>66675</xdr:rowOff>
    </xdr:to>
    <xdr:graphicFrame macro="">
      <xdr:nvGraphicFramePr>
        <xdr:cNvPr id="208" name="Chart 207">
          <a:extLst>
            <a:ext uri="{FF2B5EF4-FFF2-40B4-BE49-F238E27FC236}">
              <a16:creationId xmlns:a16="http://schemas.microsoft.com/office/drawing/2014/main" id="{80E58DFD-DCCC-4579-B12E-26E911CBA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absolute">
    <xdr:from>
      <xdr:col>1</xdr:col>
      <xdr:colOff>384103</xdr:colOff>
      <xdr:row>19</xdr:row>
      <xdr:rowOff>113537</xdr:rowOff>
    </xdr:from>
    <xdr:to>
      <xdr:col>3</xdr:col>
      <xdr:colOff>76201</xdr:colOff>
      <xdr:row>19</xdr:row>
      <xdr:rowOff>391887</xdr:rowOff>
    </xdr:to>
    <xdr:sp macro="" textlink="">
      <xdr:nvSpPr>
        <xdr:cNvPr id="209" name="TextBox 208">
          <a:extLst>
            <a:ext uri="{FF2B5EF4-FFF2-40B4-BE49-F238E27FC236}">
              <a16:creationId xmlns:a16="http://schemas.microsoft.com/office/drawing/2014/main" id="{77C66B83-B22C-44A7-8D68-293DB2A760ED}"/>
            </a:ext>
          </a:extLst>
        </xdr:cNvPr>
        <xdr:cNvSpPr txBox="1"/>
      </xdr:nvSpPr>
      <xdr:spPr>
        <a:xfrm>
          <a:off x="1069903" y="3939866"/>
          <a:ext cx="1063698" cy="278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700" b="1" i="0">
              <a:solidFill>
                <a:schemeClr val="tx1">
                  <a:lumMod val="65000"/>
                  <a:lumOff val="35000"/>
                </a:schemeClr>
              </a:solidFill>
              <a:effectLst/>
              <a:latin typeface="Arial" panose="020B0604020202020204" pitchFamily="34" charset="0"/>
              <a:ea typeface="+mn-ea"/>
              <a:cs typeface="Arial" panose="020B0604020202020204" pitchFamily="34" charset="0"/>
            </a:rPr>
            <a:t>Paid Advertisement</a:t>
          </a:r>
          <a:endParaRPr lang="en-US" sz="9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editAs="absolute">
    <xdr:from>
      <xdr:col>1</xdr:col>
      <xdr:colOff>541945</xdr:colOff>
      <xdr:row>19</xdr:row>
      <xdr:rowOff>320364</xdr:rowOff>
    </xdr:from>
    <xdr:to>
      <xdr:col>2</xdr:col>
      <xdr:colOff>566057</xdr:colOff>
      <xdr:row>19</xdr:row>
      <xdr:rowOff>538843</xdr:rowOff>
    </xdr:to>
    <xdr:sp macro="" textlink="'Pivot Table'!DP15">
      <xdr:nvSpPr>
        <xdr:cNvPr id="211" name="TextBox 210">
          <a:extLst>
            <a:ext uri="{FF2B5EF4-FFF2-40B4-BE49-F238E27FC236}">
              <a16:creationId xmlns:a16="http://schemas.microsoft.com/office/drawing/2014/main" id="{113A209F-7971-4595-ABB2-81E1F1264556}"/>
            </a:ext>
          </a:extLst>
        </xdr:cNvPr>
        <xdr:cNvSpPr txBox="1"/>
      </xdr:nvSpPr>
      <xdr:spPr>
        <a:xfrm>
          <a:off x="1227745" y="4146693"/>
          <a:ext cx="709912" cy="218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EAE7667C-E39C-406D-9BBD-8AE40D103929}" type="TxLink">
            <a:rPr lang="en-US" sz="1600" b="1" i="0" u="none" strike="noStrike">
              <a:solidFill>
                <a:srgbClr val="000000"/>
              </a:solidFill>
              <a:latin typeface="Calibri"/>
              <a:cs typeface="Calibri"/>
            </a:rPr>
            <a:pPr marL="0" marR="0" lvl="0" indent="0" algn="l" defTabSz="914400" eaLnBrk="1" fontAlgn="auto" latinLnBrk="0" hangingPunct="1">
              <a:lnSpc>
                <a:spcPct val="100000"/>
              </a:lnSpc>
              <a:spcBef>
                <a:spcPts val="0"/>
              </a:spcBef>
              <a:spcAft>
                <a:spcPts val="0"/>
              </a:spcAft>
              <a:buClrTx/>
              <a:buSzTx/>
              <a:buFontTx/>
              <a:buNone/>
              <a:tabLst/>
              <a:defRPr/>
            </a:pPr>
            <a:t>16.0B</a:t>
          </a:fld>
          <a:endParaRPr lang="en-US" sz="1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editAs="absolute">
    <xdr:from>
      <xdr:col>4</xdr:col>
      <xdr:colOff>0</xdr:colOff>
      <xdr:row>31</xdr:row>
      <xdr:rowOff>0</xdr:rowOff>
    </xdr:from>
    <xdr:to>
      <xdr:col>5</xdr:col>
      <xdr:colOff>9525</xdr:colOff>
      <xdr:row>32</xdr:row>
      <xdr:rowOff>9525</xdr:rowOff>
    </xdr:to>
    <xdr:pic>
      <xdr:nvPicPr>
        <xdr:cNvPr id="222" name="Picture 221">
          <a:extLst>
            <a:ext uri="{FF2B5EF4-FFF2-40B4-BE49-F238E27FC236}">
              <a16:creationId xmlns:a16="http://schemas.microsoft.com/office/drawing/2014/main" id="{3FE5E08F-64FB-4A54-A9AC-E486591B23F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2743200" y="7181850"/>
          <a:ext cx="695325"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0</xdr:col>
      <xdr:colOff>108611</xdr:colOff>
      <xdr:row>19</xdr:row>
      <xdr:rowOff>1077194</xdr:rowOff>
    </xdr:from>
    <xdr:to>
      <xdr:col>1</xdr:col>
      <xdr:colOff>630886</xdr:colOff>
      <xdr:row>22</xdr:row>
      <xdr:rowOff>6990</xdr:rowOff>
    </xdr:to>
    <xdr:grpSp>
      <xdr:nvGrpSpPr>
        <xdr:cNvPr id="62" name="Group 61">
          <a:extLst>
            <a:ext uri="{FF2B5EF4-FFF2-40B4-BE49-F238E27FC236}">
              <a16:creationId xmlns:a16="http://schemas.microsoft.com/office/drawing/2014/main" id="{299C6B1E-BC06-4F55-8CF3-D75B5A584222}"/>
            </a:ext>
          </a:extLst>
        </xdr:cNvPr>
        <xdr:cNvGrpSpPr/>
      </xdr:nvGrpSpPr>
      <xdr:grpSpPr>
        <a:xfrm>
          <a:off x="108611" y="4955230"/>
          <a:ext cx="1202632" cy="521831"/>
          <a:chOff x="79303" y="5053515"/>
          <a:chExt cx="1211006" cy="504352"/>
        </a:xfrm>
      </xdr:grpSpPr>
      <xdr:sp macro="" textlink="'Pivot Table'!DR9">
        <xdr:nvSpPr>
          <xdr:cNvPr id="219" name="TextBox 218">
            <a:extLst>
              <a:ext uri="{FF2B5EF4-FFF2-40B4-BE49-F238E27FC236}">
                <a16:creationId xmlns:a16="http://schemas.microsoft.com/office/drawing/2014/main" id="{50896737-4906-4AA1-8CBA-F96F852F76A0}"/>
              </a:ext>
            </a:extLst>
          </xdr:cNvPr>
          <xdr:cNvSpPr txBox="1"/>
        </xdr:nvSpPr>
        <xdr:spPr>
          <a:xfrm>
            <a:off x="79303" y="5053515"/>
            <a:ext cx="1208808" cy="317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EC36B703-4B4C-41AE-9890-A0D3E0C54EBE}" type="TxLink">
              <a:rPr lang="en-US" sz="1200" b="1" i="0" u="none" strike="noStrike">
                <a:solidFill>
                  <a:sysClr val="windowText" lastClr="000000"/>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Youtube Channel</a:t>
            </a:fld>
            <a:endParaRPr lang="en-US" sz="1100" b="0">
              <a:solidFill>
                <a:sysClr val="windowText" lastClr="000000"/>
              </a:solidFill>
              <a:latin typeface="Arial" panose="020B0604020202020204" pitchFamily="34" charset="0"/>
              <a:cs typeface="Arial" panose="020B0604020202020204" pitchFamily="34" charset="0"/>
            </a:endParaRPr>
          </a:p>
        </xdr:txBody>
      </xdr:sp>
      <xdr:sp macro="" textlink="'Pivot Table'!DR10">
        <xdr:nvSpPr>
          <xdr:cNvPr id="223" name="TextBox 222">
            <a:extLst>
              <a:ext uri="{FF2B5EF4-FFF2-40B4-BE49-F238E27FC236}">
                <a16:creationId xmlns:a16="http://schemas.microsoft.com/office/drawing/2014/main" id="{1BD4E639-A4C7-450F-95F2-4F73BE98DB99}"/>
              </a:ext>
            </a:extLst>
          </xdr:cNvPr>
          <xdr:cNvSpPr txBox="1"/>
        </xdr:nvSpPr>
        <xdr:spPr>
          <a:xfrm>
            <a:off x="81501" y="5239870"/>
            <a:ext cx="1208808" cy="317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1F092076-CDD3-488C-B745-AB9A04847A68}" type="TxLink">
              <a:rPr lang="en-US" sz="1200" b="0" i="0" u="none" strike="noStrike">
                <a:solidFill>
                  <a:srgbClr val="000000"/>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806.0M</a:t>
            </a:fld>
            <a:endParaRPr lang="en-US" sz="1100" b="0">
              <a:solidFill>
                <a:sysClr val="windowText" lastClr="000000"/>
              </a:solidFill>
              <a:latin typeface="Arial" panose="020B0604020202020204" pitchFamily="34" charset="0"/>
              <a:cs typeface="Arial" panose="020B0604020202020204" pitchFamily="34" charset="0"/>
            </a:endParaRPr>
          </a:p>
        </xdr:txBody>
      </xdr:sp>
    </xdr:grpSp>
    <xdr:clientData/>
  </xdr:twoCellAnchor>
  <xdr:twoCellAnchor editAs="absolute">
    <xdr:from>
      <xdr:col>0</xdr:col>
      <xdr:colOff>108611</xdr:colOff>
      <xdr:row>21</xdr:row>
      <xdr:rowOff>137401</xdr:rowOff>
    </xdr:from>
    <xdr:to>
      <xdr:col>1</xdr:col>
      <xdr:colOff>630886</xdr:colOff>
      <xdr:row>24</xdr:row>
      <xdr:rowOff>48272</xdr:rowOff>
    </xdr:to>
    <xdr:grpSp>
      <xdr:nvGrpSpPr>
        <xdr:cNvPr id="224" name="Group 223">
          <a:extLst>
            <a:ext uri="{FF2B5EF4-FFF2-40B4-BE49-F238E27FC236}">
              <a16:creationId xmlns:a16="http://schemas.microsoft.com/office/drawing/2014/main" id="{563E2D6C-BBE2-4CC1-8D9C-236573C8932D}"/>
            </a:ext>
          </a:extLst>
        </xdr:cNvPr>
        <xdr:cNvGrpSpPr/>
      </xdr:nvGrpSpPr>
      <xdr:grpSpPr>
        <a:xfrm>
          <a:off x="108611" y="5403365"/>
          <a:ext cx="1202632" cy="523193"/>
          <a:chOff x="79303" y="5053515"/>
          <a:chExt cx="1211006" cy="504352"/>
        </a:xfrm>
      </xdr:grpSpPr>
      <xdr:sp macro="" textlink="'Pivot Table'!DQ9">
        <xdr:nvSpPr>
          <xdr:cNvPr id="225" name="TextBox 224">
            <a:extLst>
              <a:ext uri="{FF2B5EF4-FFF2-40B4-BE49-F238E27FC236}">
                <a16:creationId xmlns:a16="http://schemas.microsoft.com/office/drawing/2014/main" id="{55C8DF15-8E07-4730-9064-C6DC7FBC698B}"/>
              </a:ext>
            </a:extLst>
          </xdr:cNvPr>
          <xdr:cNvSpPr txBox="1"/>
        </xdr:nvSpPr>
        <xdr:spPr>
          <a:xfrm>
            <a:off x="79303" y="5053515"/>
            <a:ext cx="1208808" cy="317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C0F9F71A-04C7-47CD-B67F-EF98765DA210}" type="TxLink">
              <a:rPr lang="en-US" sz="1200" b="1" i="0" u="none" strike="noStrike">
                <a:solidFill>
                  <a:sysClr val="windowText" lastClr="000000"/>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WhatsApp</a:t>
            </a:fld>
            <a:endParaRPr lang="en-US" sz="1100" b="0">
              <a:solidFill>
                <a:sysClr val="windowText" lastClr="000000"/>
              </a:solidFill>
              <a:latin typeface="Arial" panose="020B0604020202020204" pitchFamily="34" charset="0"/>
              <a:cs typeface="Arial" panose="020B0604020202020204" pitchFamily="34" charset="0"/>
            </a:endParaRPr>
          </a:p>
        </xdr:txBody>
      </xdr:sp>
      <xdr:sp macro="" textlink="'Pivot Table'!DQ10">
        <xdr:nvSpPr>
          <xdr:cNvPr id="226" name="TextBox 225">
            <a:extLst>
              <a:ext uri="{FF2B5EF4-FFF2-40B4-BE49-F238E27FC236}">
                <a16:creationId xmlns:a16="http://schemas.microsoft.com/office/drawing/2014/main" id="{639C10A7-60A4-450D-B92F-C8A7BE8C9F83}"/>
              </a:ext>
            </a:extLst>
          </xdr:cNvPr>
          <xdr:cNvSpPr txBox="1"/>
        </xdr:nvSpPr>
        <xdr:spPr>
          <a:xfrm>
            <a:off x="81501" y="5239870"/>
            <a:ext cx="1208808" cy="317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8EAD3DE1-8781-46A3-A78C-AE30CEF1F0B6}" type="TxLink">
              <a:rPr lang="en-US" sz="1200" b="0" i="0" u="none" strike="noStrike">
                <a:solidFill>
                  <a:srgbClr val="000000"/>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2.5B</a:t>
            </a:fld>
            <a:endParaRPr lang="en-US" sz="1100" b="0">
              <a:solidFill>
                <a:sysClr val="windowText" lastClr="000000"/>
              </a:solidFill>
              <a:latin typeface="Arial" panose="020B0604020202020204" pitchFamily="34" charset="0"/>
              <a:cs typeface="Arial" panose="020B0604020202020204" pitchFamily="34" charset="0"/>
            </a:endParaRPr>
          </a:p>
        </xdr:txBody>
      </xdr:sp>
    </xdr:grpSp>
    <xdr:clientData/>
  </xdr:twoCellAnchor>
  <xdr:twoCellAnchor editAs="absolute">
    <xdr:from>
      <xdr:col>0</xdr:col>
      <xdr:colOff>108611</xdr:colOff>
      <xdr:row>23</xdr:row>
      <xdr:rowOff>198214</xdr:rowOff>
    </xdr:from>
    <xdr:to>
      <xdr:col>1</xdr:col>
      <xdr:colOff>630886</xdr:colOff>
      <xdr:row>26</xdr:row>
      <xdr:rowOff>106887</xdr:rowOff>
    </xdr:to>
    <xdr:grpSp>
      <xdr:nvGrpSpPr>
        <xdr:cNvPr id="227" name="Group 226">
          <a:extLst>
            <a:ext uri="{FF2B5EF4-FFF2-40B4-BE49-F238E27FC236}">
              <a16:creationId xmlns:a16="http://schemas.microsoft.com/office/drawing/2014/main" id="{3B003F86-1ECB-42B7-94A7-DE4CCED0C5A7}"/>
            </a:ext>
          </a:extLst>
        </xdr:cNvPr>
        <xdr:cNvGrpSpPr/>
      </xdr:nvGrpSpPr>
      <xdr:grpSpPr>
        <a:xfrm>
          <a:off x="108611" y="5872393"/>
          <a:ext cx="1202632" cy="520994"/>
          <a:chOff x="79303" y="5053515"/>
          <a:chExt cx="1211006" cy="504352"/>
        </a:xfrm>
      </xdr:grpSpPr>
      <xdr:sp macro="" textlink="'Pivot Table'!DP9">
        <xdr:nvSpPr>
          <xdr:cNvPr id="228" name="TextBox 227">
            <a:extLst>
              <a:ext uri="{FF2B5EF4-FFF2-40B4-BE49-F238E27FC236}">
                <a16:creationId xmlns:a16="http://schemas.microsoft.com/office/drawing/2014/main" id="{5CEDBB28-797A-44E6-A4AE-A26A705AB539}"/>
              </a:ext>
            </a:extLst>
          </xdr:cNvPr>
          <xdr:cNvSpPr txBox="1"/>
        </xdr:nvSpPr>
        <xdr:spPr>
          <a:xfrm>
            <a:off x="79303" y="5053515"/>
            <a:ext cx="1208808" cy="317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8CF7AAF8-56C9-47B1-8169-1FDCE5FD0963}" type="TxLink">
              <a:rPr lang="en-US" sz="1200" b="1" i="0" u="none" strike="noStrike">
                <a:solidFill>
                  <a:sysClr val="windowText" lastClr="000000"/>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Television Ad</a:t>
            </a:fld>
            <a:endParaRPr lang="en-US" sz="1100" b="0">
              <a:solidFill>
                <a:sysClr val="windowText" lastClr="000000"/>
              </a:solidFill>
              <a:latin typeface="Arial" panose="020B0604020202020204" pitchFamily="34" charset="0"/>
              <a:cs typeface="Arial" panose="020B0604020202020204" pitchFamily="34" charset="0"/>
            </a:endParaRPr>
          </a:p>
        </xdr:txBody>
      </xdr:sp>
      <xdr:sp macro="" textlink="'Pivot Table'!DP10">
        <xdr:nvSpPr>
          <xdr:cNvPr id="229" name="TextBox 228">
            <a:extLst>
              <a:ext uri="{FF2B5EF4-FFF2-40B4-BE49-F238E27FC236}">
                <a16:creationId xmlns:a16="http://schemas.microsoft.com/office/drawing/2014/main" id="{C27533E8-FCB7-4E52-A4F3-CF72B5954673}"/>
              </a:ext>
            </a:extLst>
          </xdr:cNvPr>
          <xdr:cNvSpPr txBox="1"/>
        </xdr:nvSpPr>
        <xdr:spPr>
          <a:xfrm>
            <a:off x="81501" y="5239870"/>
            <a:ext cx="1208808" cy="317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21028D1F-D2E1-484D-BDF9-B34E8162424D}" type="TxLink">
              <a:rPr lang="en-US" sz="1200" b="0" i="0" u="none" strike="noStrike">
                <a:solidFill>
                  <a:srgbClr val="000000"/>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4.6B</a:t>
            </a:fld>
            <a:endParaRPr lang="en-US" sz="1100" b="0">
              <a:solidFill>
                <a:sysClr val="windowText" lastClr="000000"/>
              </a:solidFill>
              <a:latin typeface="Arial" panose="020B0604020202020204" pitchFamily="34" charset="0"/>
              <a:cs typeface="Arial" panose="020B0604020202020204" pitchFamily="34" charset="0"/>
            </a:endParaRPr>
          </a:p>
        </xdr:txBody>
      </xdr:sp>
    </xdr:grpSp>
    <xdr:clientData/>
  </xdr:twoCellAnchor>
  <xdr:twoCellAnchor editAs="absolute">
    <xdr:from>
      <xdr:col>2</xdr:col>
      <xdr:colOff>225842</xdr:colOff>
      <xdr:row>19</xdr:row>
      <xdr:rowOff>1103822</xdr:rowOff>
    </xdr:from>
    <xdr:to>
      <xdr:col>4</xdr:col>
      <xdr:colOff>59387</xdr:colOff>
      <xdr:row>22</xdr:row>
      <xdr:rowOff>33618</xdr:rowOff>
    </xdr:to>
    <xdr:grpSp>
      <xdr:nvGrpSpPr>
        <xdr:cNvPr id="233" name="Group 232">
          <a:extLst>
            <a:ext uri="{FF2B5EF4-FFF2-40B4-BE49-F238E27FC236}">
              <a16:creationId xmlns:a16="http://schemas.microsoft.com/office/drawing/2014/main" id="{FEF17632-D154-46F6-87D4-A8861ABA0C5A}"/>
            </a:ext>
          </a:extLst>
        </xdr:cNvPr>
        <xdr:cNvGrpSpPr/>
      </xdr:nvGrpSpPr>
      <xdr:grpSpPr>
        <a:xfrm>
          <a:off x="1586556" y="4981858"/>
          <a:ext cx="1194260" cy="521831"/>
          <a:chOff x="79303" y="5053515"/>
          <a:chExt cx="1211006" cy="504352"/>
        </a:xfrm>
      </xdr:grpSpPr>
      <xdr:sp macro="" textlink="'Pivot Table'!DO9">
        <xdr:nvSpPr>
          <xdr:cNvPr id="234" name="TextBox 233">
            <a:extLst>
              <a:ext uri="{FF2B5EF4-FFF2-40B4-BE49-F238E27FC236}">
                <a16:creationId xmlns:a16="http://schemas.microsoft.com/office/drawing/2014/main" id="{2E5E6E08-2564-4608-B1DA-4E9D367C52F2}"/>
              </a:ext>
            </a:extLst>
          </xdr:cNvPr>
          <xdr:cNvSpPr txBox="1"/>
        </xdr:nvSpPr>
        <xdr:spPr>
          <a:xfrm>
            <a:off x="79303" y="5053515"/>
            <a:ext cx="1208808" cy="317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A3703319-ED35-4902-BB2B-3EC8648DF9A2}" type="TxLink">
              <a:rPr lang="en-US" sz="1200" b="1" i="0" u="none" strike="noStrike">
                <a:solidFill>
                  <a:schemeClr val="tx1"/>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Google Ad</a:t>
            </a:fld>
            <a:endParaRPr lang="en-US" sz="1100" b="0">
              <a:solidFill>
                <a:schemeClr val="tx1"/>
              </a:solidFill>
              <a:latin typeface="Arial" panose="020B0604020202020204" pitchFamily="34" charset="0"/>
              <a:cs typeface="Arial" panose="020B0604020202020204" pitchFamily="34" charset="0"/>
            </a:endParaRPr>
          </a:p>
        </xdr:txBody>
      </xdr:sp>
      <xdr:sp macro="" textlink="'Pivot Table'!DO10">
        <xdr:nvSpPr>
          <xdr:cNvPr id="235" name="TextBox 234">
            <a:extLst>
              <a:ext uri="{FF2B5EF4-FFF2-40B4-BE49-F238E27FC236}">
                <a16:creationId xmlns:a16="http://schemas.microsoft.com/office/drawing/2014/main" id="{D2184AF5-6028-411A-AFDA-72A9BC252EE2}"/>
              </a:ext>
            </a:extLst>
          </xdr:cNvPr>
          <xdr:cNvSpPr txBox="1"/>
        </xdr:nvSpPr>
        <xdr:spPr>
          <a:xfrm>
            <a:off x="81501" y="5239870"/>
            <a:ext cx="1208808" cy="317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FC774A9A-94F5-4F99-ADF8-9CFDD8B8FBC0}" type="TxLink">
              <a:rPr lang="en-US" sz="1200" b="0" i="0" u="none" strike="noStrike">
                <a:solidFill>
                  <a:srgbClr val="000000"/>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1.8B</a:t>
            </a:fld>
            <a:endParaRPr lang="en-US" sz="1100" b="0">
              <a:solidFill>
                <a:sysClr val="windowText" lastClr="000000"/>
              </a:solidFill>
              <a:latin typeface="Arial" panose="020B0604020202020204" pitchFamily="34" charset="0"/>
              <a:cs typeface="Arial" panose="020B0604020202020204" pitchFamily="34" charset="0"/>
            </a:endParaRPr>
          </a:p>
        </xdr:txBody>
      </xdr:sp>
    </xdr:grpSp>
    <xdr:clientData/>
  </xdr:twoCellAnchor>
  <xdr:twoCellAnchor editAs="absolute">
    <xdr:from>
      <xdr:col>2</xdr:col>
      <xdr:colOff>225842</xdr:colOff>
      <xdr:row>21</xdr:row>
      <xdr:rowOff>164029</xdr:rowOff>
    </xdr:from>
    <xdr:to>
      <xdr:col>4</xdr:col>
      <xdr:colOff>59387</xdr:colOff>
      <xdr:row>24</xdr:row>
      <xdr:rowOff>74900</xdr:rowOff>
    </xdr:to>
    <xdr:grpSp>
      <xdr:nvGrpSpPr>
        <xdr:cNvPr id="236" name="Group 235">
          <a:extLst>
            <a:ext uri="{FF2B5EF4-FFF2-40B4-BE49-F238E27FC236}">
              <a16:creationId xmlns:a16="http://schemas.microsoft.com/office/drawing/2014/main" id="{2AB5FD18-DED8-4E2F-A227-CEA89D42D8BE}"/>
            </a:ext>
          </a:extLst>
        </xdr:cNvPr>
        <xdr:cNvGrpSpPr/>
      </xdr:nvGrpSpPr>
      <xdr:grpSpPr>
        <a:xfrm>
          <a:off x="1586556" y="5429993"/>
          <a:ext cx="1194260" cy="523193"/>
          <a:chOff x="79303" y="5053515"/>
          <a:chExt cx="1211006" cy="504352"/>
        </a:xfrm>
      </xdr:grpSpPr>
      <xdr:sp macro="" textlink="'Pivot Table'!DN9">
        <xdr:nvSpPr>
          <xdr:cNvPr id="237" name="TextBox 236">
            <a:extLst>
              <a:ext uri="{FF2B5EF4-FFF2-40B4-BE49-F238E27FC236}">
                <a16:creationId xmlns:a16="http://schemas.microsoft.com/office/drawing/2014/main" id="{661F95E2-E62B-4D16-AF77-AE5F3E97A2D9}"/>
              </a:ext>
            </a:extLst>
          </xdr:cNvPr>
          <xdr:cNvSpPr txBox="1"/>
        </xdr:nvSpPr>
        <xdr:spPr>
          <a:xfrm>
            <a:off x="79303" y="5053515"/>
            <a:ext cx="1208808" cy="317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9AF53548-4142-43F5-AAC0-BF88B1156D10}" type="TxLink">
              <a:rPr lang="en-US" sz="1200" b="1" i="0" u="none" strike="noStrike">
                <a:solidFill>
                  <a:sysClr val="windowText" lastClr="000000"/>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Facebook Page</a:t>
            </a:fld>
            <a:endParaRPr lang="en-US" sz="1100" b="0">
              <a:solidFill>
                <a:sysClr val="windowText" lastClr="000000"/>
              </a:solidFill>
              <a:latin typeface="Arial" panose="020B0604020202020204" pitchFamily="34" charset="0"/>
              <a:cs typeface="Arial" panose="020B0604020202020204" pitchFamily="34" charset="0"/>
            </a:endParaRPr>
          </a:p>
        </xdr:txBody>
      </xdr:sp>
      <xdr:sp macro="" textlink="'Pivot Table'!DN10">
        <xdr:nvSpPr>
          <xdr:cNvPr id="238" name="TextBox 237">
            <a:extLst>
              <a:ext uri="{FF2B5EF4-FFF2-40B4-BE49-F238E27FC236}">
                <a16:creationId xmlns:a16="http://schemas.microsoft.com/office/drawing/2014/main" id="{F7ECE08A-DCEB-4417-822A-4D2924DA9CFD}"/>
              </a:ext>
            </a:extLst>
          </xdr:cNvPr>
          <xdr:cNvSpPr txBox="1"/>
        </xdr:nvSpPr>
        <xdr:spPr>
          <a:xfrm>
            <a:off x="81501" y="5239870"/>
            <a:ext cx="1208808" cy="317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3D01678B-0861-46AB-91BC-C544E5981D72}" type="TxLink">
              <a:rPr lang="en-US" sz="1200" b="0" i="0" u="none" strike="noStrike">
                <a:solidFill>
                  <a:srgbClr val="000000"/>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3.5B</a:t>
            </a:fld>
            <a:endParaRPr lang="en-US" sz="1100" b="0">
              <a:solidFill>
                <a:sysClr val="windowText" lastClr="000000"/>
              </a:solidFill>
              <a:latin typeface="Arial" panose="020B0604020202020204" pitchFamily="34" charset="0"/>
              <a:cs typeface="Arial" panose="020B0604020202020204" pitchFamily="34" charset="0"/>
            </a:endParaRPr>
          </a:p>
        </xdr:txBody>
      </xdr:sp>
    </xdr:grpSp>
    <xdr:clientData/>
  </xdr:twoCellAnchor>
  <xdr:twoCellAnchor editAs="absolute">
    <xdr:from>
      <xdr:col>2</xdr:col>
      <xdr:colOff>225842</xdr:colOff>
      <xdr:row>24</xdr:row>
      <xdr:rowOff>24817</xdr:rowOff>
    </xdr:from>
    <xdr:to>
      <xdr:col>4</xdr:col>
      <xdr:colOff>59387</xdr:colOff>
      <xdr:row>26</xdr:row>
      <xdr:rowOff>133515</xdr:rowOff>
    </xdr:to>
    <xdr:grpSp>
      <xdr:nvGrpSpPr>
        <xdr:cNvPr id="239" name="Group 238">
          <a:extLst>
            <a:ext uri="{FF2B5EF4-FFF2-40B4-BE49-F238E27FC236}">
              <a16:creationId xmlns:a16="http://schemas.microsoft.com/office/drawing/2014/main" id="{72F6CE00-3B2D-4E62-98B9-5183272D1C99}"/>
            </a:ext>
          </a:extLst>
        </xdr:cNvPr>
        <xdr:cNvGrpSpPr/>
      </xdr:nvGrpSpPr>
      <xdr:grpSpPr>
        <a:xfrm>
          <a:off x="1586556" y="5903103"/>
          <a:ext cx="1194260" cy="516912"/>
          <a:chOff x="79303" y="5053515"/>
          <a:chExt cx="1211006" cy="504352"/>
        </a:xfrm>
      </xdr:grpSpPr>
      <xdr:sp macro="" textlink="'Pivot Table'!DM9">
        <xdr:nvSpPr>
          <xdr:cNvPr id="240" name="TextBox 239">
            <a:extLst>
              <a:ext uri="{FF2B5EF4-FFF2-40B4-BE49-F238E27FC236}">
                <a16:creationId xmlns:a16="http://schemas.microsoft.com/office/drawing/2014/main" id="{D7288E1C-0741-4498-9EB4-126EBD1C6683}"/>
              </a:ext>
            </a:extLst>
          </xdr:cNvPr>
          <xdr:cNvSpPr txBox="1"/>
        </xdr:nvSpPr>
        <xdr:spPr>
          <a:xfrm>
            <a:off x="79303" y="5053515"/>
            <a:ext cx="1208808" cy="317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D178926C-2BAF-4907-BBE4-88284D97918C}" type="TxLink">
              <a:rPr lang="en-US" sz="1200" b="1" i="0" u="none" strike="noStrike">
                <a:solidFill>
                  <a:sysClr val="windowText" lastClr="000000"/>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Company Website</a:t>
            </a:fld>
            <a:endParaRPr lang="en-US" sz="1100" b="0">
              <a:solidFill>
                <a:sysClr val="windowText" lastClr="000000"/>
              </a:solidFill>
              <a:latin typeface="Arial" panose="020B0604020202020204" pitchFamily="34" charset="0"/>
              <a:cs typeface="Arial" panose="020B0604020202020204" pitchFamily="34" charset="0"/>
            </a:endParaRPr>
          </a:p>
        </xdr:txBody>
      </xdr:sp>
      <xdr:sp macro="" textlink="'Pivot Table'!DM10">
        <xdr:nvSpPr>
          <xdr:cNvPr id="241" name="TextBox 240">
            <a:extLst>
              <a:ext uri="{FF2B5EF4-FFF2-40B4-BE49-F238E27FC236}">
                <a16:creationId xmlns:a16="http://schemas.microsoft.com/office/drawing/2014/main" id="{5B1CBC74-A605-47D8-A652-69282BAC1C85}"/>
              </a:ext>
            </a:extLst>
          </xdr:cNvPr>
          <xdr:cNvSpPr txBox="1"/>
        </xdr:nvSpPr>
        <xdr:spPr>
          <a:xfrm>
            <a:off x="81501" y="5239870"/>
            <a:ext cx="1208808" cy="317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D8FC788D-DE6C-4E30-BFF3-5462C21C8E77}" type="TxLink">
              <a:rPr lang="en-US" sz="1200" b="0" i="0" u="none" strike="noStrike">
                <a:solidFill>
                  <a:srgbClr val="000000"/>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2.7B</a:t>
            </a:fld>
            <a:endParaRPr lang="en-US" sz="1100" b="0">
              <a:solidFill>
                <a:sysClr val="windowText" lastClr="000000"/>
              </a:solidFill>
              <a:latin typeface="Arial" panose="020B0604020202020204" pitchFamily="34" charset="0"/>
              <a:cs typeface="Arial" panose="020B0604020202020204" pitchFamily="34" charset="0"/>
            </a:endParaRPr>
          </a:p>
        </xdr:txBody>
      </xdr:sp>
    </xdr:grpSp>
    <xdr:clientData/>
  </xdr:twoCellAnchor>
  <xdr:twoCellAnchor editAs="absolute">
    <xdr:from>
      <xdr:col>0</xdr:col>
      <xdr:colOff>82825</xdr:colOff>
      <xdr:row>26</xdr:row>
      <xdr:rowOff>149086</xdr:rowOff>
    </xdr:from>
    <xdr:to>
      <xdr:col>4</xdr:col>
      <xdr:colOff>397564</xdr:colOff>
      <xdr:row>30</xdr:row>
      <xdr:rowOff>33130</xdr:rowOff>
    </xdr:to>
    <xdr:sp macro="" textlink="">
      <xdr:nvSpPr>
        <xdr:cNvPr id="165" name="Rectangle: Rounded Corners 164">
          <a:extLst>
            <a:ext uri="{FF2B5EF4-FFF2-40B4-BE49-F238E27FC236}">
              <a16:creationId xmlns:a16="http://schemas.microsoft.com/office/drawing/2014/main" id="{7CC66109-C98D-4751-96CD-585B59F84950}"/>
            </a:ext>
          </a:extLst>
        </xdr:cNvPr>
        <xdr:cNvSpPr/>
      </xdr:nvSpPr>
      <xdr:spPr>
        <a:xfrm>
          <a:off x="82825" y="6303064"/>
          <a:ext cx="3064565" cy="679175"/>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75000"/>
              </a:schemeClr>
            </a:solidFill>
          </a:endParaRPr>
        </a:p>
      </xdr:txBody>
    </xdr:sp>
    <xdr:clientData/>
  </xdr:twoCellAnchor>
  <xdr:twoCellAnchor editAs="absolute">
    <xdr:from>
      <xdr:col>0</xdr:col>
      <xdr:colOff>57977</xdr:colOff>
      <xdr:row>26</xdr:row>
      <xdr:rowOff>49695</xdr:rowOff>
    </xdr:from>
    <xdr:to>
      <xdr:col>2</xdr:col>
      <xdr:colOff>512488</xdr:colOff>
      <xdr:row>29</xdr:row>
      <xdr:rowOff>163995</xdr:rowOff>
    </xdr:to>
    <xdr:sp macro="" textlink="">
      <xdr:nvSpPr>
        <xdr:cNvPr id="166" name="TextBox 165">
          <a:extLst>
            <a:ext uri="{FF2B5EF4-FFF2-40B4-BE49-F238E27FC236}">
              <a16:creationId xmlns:a16="http://schemas.microsoft.com/office/drawing/2014/main" id="{E51C1BE4-B09C-4A45-87EE-C06BCBD4D49C}"/>
            </a:ext>
          </a:extLst>
        </xdr:cNvPr>
        <xdr:cNvSpPr txBox="1"/>
      </xdr:nvSpPr>
      <xdr:spPr>
        <a:xfrm>
          <a:off x="57977" y="6203673"/>
          <a:ext cx="1829424" cy="710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i="0">
              <a:solidFill>
                <a:schemeClr val="dk1"/>
              </a:solidFill>
              <a:effectLst/>
              <a:latin typeface="Arial" panose="020B0604020202020204" pitchFamily="34" charset="0"/>
              <a:ea typeface="+mn-ea"/>
              <a:cs typeface="Arial" panose="020B0604020202020204" pitchFamily="34" charset="0"/>
            </a:rPr>
            <a:t>Average Calls </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1" i="0">
              <a:solidFill>
                <a:schemeClr val="tx1">
                  <a:lumMod val="65000"/>
                  <a:lumOff val="35000"/>
                </a:schemeClr>
              </a:solidFill>
              <a:effectLst/>
              <a:latin typeface="Arial" panose="020B0604020202020204" pitchFamily="34" charset="0"/>
              <a:ea typeface="+mn-ea"/>
              <a:cs typeface="Arial" panose="020B0604020202020204" pitchFamily="34" charset="0"/>
            </a:rPr>
            <a:t>by Month</a:t>
          </a:r>
          <a:endParaRPr lang="en-US" sz="900" b="1">
            <a:solidFill>
              <a:schemeClr val="tx1">
                <a:lumMod val="65000"/>
                <a:lumOff val="35000"/>
              </a:schemeClr>
            </a:solidFill>
            <a:latin typeface="Arial" panose="020B0604020202020204" pitchFamily="34" charset="0"/>
            <a:cs typeface="Arial" panose="020B0604020202020204" pitchFamily="34" charset="0"/>
          </a:endParaRPr>
        </a:p>
      </xdr:txBody>
    </xdr:sp>
    <xdr:clientData/>
  </xdr:twoCellAnchor>
  <xdr:twoCellAnchor editAs="absolute">
    <xdr:from>
      <xdr:col>1</xdr:col>
      <xdr:colOff>149088</xdr:colOff>
      <xdr:row>26</xdr:row>
      <xdr:rowOff>8283</xdr:rowOff>
    </xdr:from>
    <xdr:to>
      <xdr:col>4</xdr:col>
      <xdr:colOff>459063</xdr:colOff>
      <xdr:row>30</xdr:row>
      <xdr:rowOff>157989</xdr:rowOff>
    </xdr:to>
    <xdr:graphicFrame macro="">
      <xdr:nvGraphicFramePr>
        <xdr:cNvPr id="168" name="Chart 167">
          <a:extLst>
            <a:ext uri="{FF2B5EF4-FFF2-40B4-BE49-F238E27FC236}">
              <a16:creationId xmlns:a16="http://schemas.microsoft.com/office/drawing/2014/main" id="{871896C6-7C99-4CBA-869F-24F384982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editAs="absolute">
    <xdr:from>
      <xdr:col>2</xdr:col>
      <xdr:colOff>430696</xdr:colOff>
      <xdr:row>26</xdr:row>
      <xdr:rowOff>140805</xdr:rowOff>
    </xdr:from>
    <xdr:to>
      <xdr:col>3</xdr:col>
      <xdr:colOff>414130</xdr:colOff>
      <xdr:row>28</xdr:row>
      <xdr:rowOff>165653</xdr:rowOff>
    </xdr:to>
    <xdr:sp macro="" textlink="'Pivot Table'!$DY$9">
      <xdr:nvSpPr>
        <xdr:cNvPr id="169" name="TextBox 168">
          <a:extLst>
            <a:ext uri="{FF2B5EF4-FFF2-40B4-BE49-F238E27FC236}">
              <a16:creationId xmlns:a16="http://schemas.microsoft.com/office/drawing/2014/main" id="{AC875C55-4380-4CB1-9356-967E2C3FB518}"/>
            </a:ext>
          </a:extLst>
        </xdr:cNvPr>
        <xdr:cNvSpPr txBox="1"/>
      </xdr:nvSpPr>
      <xdr:spPr>
        <a:xfrm>
          <a:off x="1805609" y="6294783"/>
          <a:ext cx="670891"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61D84682-DED0-412B-A790-A1D0B2620F80}" type="TxLink">
            <a:rPr lang="en-US" sz="1400" b="1" i="0" u="none" strike="noStrike">
              <a:solidFill>
                <a:srgbClr val="6600CC"/>
              </a:solidFill>
              <a:effectLst/>
              <a:latin typeface="Arial" panose="020B0604020202020204" pitchFamily="34" charset="0"/>
              <a:ea typeface="+mn-ea"/>
              <a:cs typeface="Arial" panose="020B0604020202020204" pitchFamily="34" charset="0"/>
            </a:rPr>
            <a:t>103</a:t>
          </a:fld>
          <a:endParaRPr lang="en-US" sz="1400" b="1">
            <a:solidFill>
              <a:srgbClr val="6600CC"/>
            </a:solidFill>
            <a:latin typeface="Arial" panose="020B0604020202020204" pitchFamily="34" charset="0"/>
            <a:cs typeface="Arial" panose="020B0604020202020204" pitchFamily="34" charset="0"/>
          </a:endParaRPr>
        </a:p>
      </xdr:txBody>
    </xdr:sp>
    <xdr:clientData/>
  </xdr:twoCellAnchor>
  <xdr:twoCellAnchor editAs="absolute">
    <xdr:from>
      <xdr:col>2</xdr:col>
      <xdr:colOff>447261</xdr:colOff>
      <xdr:row>27</xdr:row>
      <xdr:rowOff>132522</xdr:rowOff>
    </xdr:from>
    <xdr:to>
      <xdr:col>3</xdr:col>
      <xdr:colOff>364434</xdr:colOff>
      <xdr:row>29</xdr:row>
      <xdr:rowOff>66261</xdr:rowOff>
    </xdr:to>
    <xdr:sp macro="" textlink="">
      <xdr:nvSpPr>
        <xdr:cNvPr id="170" name="TextBox 169">
          <a:extLst>
            <a:ext uri="{FF2B5EF4-FFF2-40B4-BE49-F238E27FC236}">
              <a16:creationId xmlns:a16="http://schemas.microsoft.com/office/drawing/2014/main" id="{DC8AD052-3C3A-4FCD-8D7A-7899D2156BDB}"/>
            </a:ext>
          </a:extLst>
        </xdr:cNvPr>
        <xdr:cNvSpPr txBox="1"/>
      </xdr:nvSpPr>
      <xdr:spPr>
        <a:xfrm>
          <a:off x="1822174" y="6485283"/>
          <a:ext cx="604630" cy="331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700" b="1" i="0">
              <a:solidFill>
                <a:schemeClr val="tx1">
                  <a:lumMod val="65000"/>
                  <a:lumOff val="35000"/>
                </a:schemeClr>
              </a:solidFill>
              <a:effectLst/>
              <a:latin typeface="Arial" panose="020B0604020202020204" pitchFamily="34" charset="0"/>
              <a:ea typeface="+mn-ea"/>
              <a:cs typeface="Arial" panose="020B0604020202020204" pitchFamily="34" charset="0"/>
            </a:rPr>
            <a:t>Calls</a:t>
          </a:r>
          <a:endParaRPr lang="en-US" sz="900" b="1">
            <a:solidFill>
              <a:schemeClr val="tx1">
                <a:lumMod val="65000"/>
                <a:lumOff val="35000"/>
              </a:schemeClr>
            </a:solidFill>
            <a:latin typeface="Arial" panose="020B0604020202020204" pitchFamily="34" charset="0"/>
            <a:cs typeface="Arial" panose="020B0604020202020204" pitchFamily="34" charset="0"/>
          </a:endParaRPr>
        </a:p>
      </xdr:txBody>
    </xdr:sp>
    <xdr:clientData/>
  </xdr:twoCellAnchor>
  <xdr:twoCellAnchor editAs="absolute">
    <xdr:from>
      <xdr:col>16</xdr:col>
      <xdr:colOff>241488</xdr:colOff>
      <xdr:row>30</xdr:row>
      <xdr:rowOff>24094</xdr:rowOff>
    </xdr:from>
    <xdr:to>
      <xdr:col>25</xdr:col>
      <xdr:colOff>118222</xdr:colOff>
      <xdr:row>43</xdr:row>
      <xdr:rowOff>23925</xdr:rowOff>
    </xdr:to>
    <xdr:sp macro="" textlink="">
      <xdr:nvSpPr>
        <xdr:cNvPr id="171" name="Rectangle: Rounded Corners 170">
          <a:extLst>
            <a:ext uri="{FF2B5EF4-FFF2-40B4-BE49-F238E27FC236}">
              <a16:creationId xmlns:a16="http://schemas.microsoft.com/office/drawing/2014/main" id="{983DD541-4AD1-42BD-A49E-A7AA58ACE9CA}"/>
            </a:ext>
          </a:extLst>
        </xdr:cNvPr>
        <xdr:cNvSpPr/>
      </xdr:nvSpPr>
      <xdr:spPr>
        <a:xfrm>
          <a:off x="11214288" y="7005919"/>
          <a:ext cx="6048934" cy="2600156"/>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75000"/>
              </a:schemeClr>
            </a:solidFill>
          </a:endParaRPr>
        </a:p>
      </xdr:txBody>
    </xdr:sp>
    <xdr:clientData/>
  </xdr:twoCellAnchor>
  <xdr:twoCellAnchor editAs="absolute">
    <xdr:from>
      <xdr:col>17</xdr:col>
      <xdr:colOff>227481</xdr:colOff>
      <xdr:row>30</xdr:row>
      <xdr:rowOff>21851</xdr:rowOff>
    </xdr:from>
    <xdr:to>
      <xdr:col>19</xdr:col>
      <xdr:colOff>190501</xdr:colOff>
      <xdr:row>33</xdr:row>
      <xdr:rowOff>19050</xdr:rowOff>
    </xdr:to>
    <xdr:sp macro="" textlink="">
      <xdr:nvSpPr>
        <xdr:cNvPr id="172" name="TextBox 171">
          <a:extLst>
            <a:ext uri="{FF2B5EF4-FFF2-40B4-BE49-F238E27FC236}">
              <a16:creationId xmlns:a16="http://schemas.microsoft.com/office/drawing/2014/main" id="{EBC7D13A-2748-4199-A7D5-DE054342CD85}"/>
            </a:ext>
          </a:extLst>
        </xdr:cNvPr>
        <xdr:cNvSpPr txBox="1"/>
      </xdr:nvSpPr>
      <xdr:spPr>
        <a:xfrm>
          <a:off x="11886081" y="7003676"/>
          <a:ext cx="1334620" cy="59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i="0">
              <a:solidFill>
                <a:schemeClr val="dk1"/>
              </a:solidFill>
              <a:effectLst/>
              <a:latin typeface="Arial" panose="020B0604020202020204" pitchFamily="34" charset="0"/>
              <a:ea typeface="+mn-ea"/>
              <a:cs typeface="Arial" panose="020B0604020202020204" pitchFamily="34" charset="0"/>
            </a:rPr>
            <a:t>Advertisement</a:t>
          </a:r>
          <a:r>
            <a:rPr lang="en-US" sz="1100" b="0" i="0">
              <a:solidFill>
                <a:schemeClr val="dk1"/>
              </a:solidFill>
              <a:effectLst/>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b="1" i="0">
              <a:solidFill>
                <a:schemeClr val="tx1">
                  <a:lumMod val="65000"/>
                  <a:lumOff val="35000"/>
                </a:schemeClr>
              </a:solidFill>
              <a:effectLst/>
              <a:latin typeface="Arial" panose="020B0604020202020204" pitchFamily="34" charset="0"/>
              <a:ea typeface="+mn-ea"/>
              <a:cs typeface="Arial" panose="020B0604020202020204" pitchFamily="34" charset="0"/>
            </a:rPr>
            <a:t>by Sales Team</a:t>
          </a:r>
          <a:endParaRPr lang="en-US" sz="1000" b="1">
            <a:solidFill>
              <a:schemeClr val="tx1">
                <a:lumMod val="65000"/>
                <a:lumOff val="35000"/>
              </a:schemeClr>
            </a:solidFill>
            <a:latin typeface="Arial" panose="020B0604020202020204" pitchFamily="34" charset="0"/>
            <a:cs typeface="Arial" panose="020B0604020202020204" pitchFamily="34" charset="0"/>
          </a:endParaRPr>
        </a:p>
      </xdr:txBody>
    </xdr:sp>
    <xdr:clientData/>
  </xdr:twoCellAnchor>
  <xdr:twoCellAnchor editAs="absolute">
    <xdr:from>
      <xdr:col>16</xdr:col>
      <xdr:colOff>400050</xdr:colOff>
      <xdr:row>30</xdr:row>
      <xdr:rowOff>114300</xdr:rowOff>
    </xdr:from>
    <xdr:to>
      <xdr:col>24</xdr:col>
      <xdr:colOff>628649</xdr:colOff>
      <xdr:row>43</xdr:row>
      <xdr:rowOff>14008</xdr:rowOff>
    </xdr:to>
    <xdr:graphicFrame macro="">
      <xdr:nvGraphicFramePr>
        <xdr:cNvPr id="173" name="Chart 172">
          <a:extLst>
            <a:ext uri="{FF2B5EF4-FFF2-40B4-BE49-F238E27FC236}">
              <a16:creationId xmlns:a16="http://schemas.microsoft.com/office/drawing/2014/main" id="{32A5B20A-1199-4B70-A03C-1053B9231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editAs="absolute">
    <xdr:from>
      <xdr:col>10</xdr:col>
      <xdr:colOff>438150</xdr:colOff>
      <xdr:row>30</xdr:row>
      <xdr:rowOff>85725</xdr:rowOff>
    </xdr:from>
    <xdr:to>
      <xdr:col>15</xdr:col>
      <xdr:colOff>675032</xdr:colOff>
      <xdr:row>43</xdr:row>
      <xdr:rowOff>38100</xdr:rowOff>
    </xdr:to>
    <xdr:sp macro="" textlink="">
      <xdr:nvSpPr>
        <xdr:cNvPr id="174" name="Rectangle: Rounded Corners 173">
          <a:extLst>
            <a:ext uri="{FF2B5EF4-FFF2-40B4-BE49-F238E27FC236}">
              <a16:creationId xmlns:a16="http://schemas.microsoft.com/office/drawing/2014/main" id="{118036B1-B9F1-4C1D-87DC-001E605BA9E5}"/>
            </a:ext>
          </a:extLst>
        </xdr:cNvPr>
        <xdr:cNvSpPr/>
      </xdr:nvSpPr>
      <xdr:spPr>
        <a:xfrm>
          <a:off x="7296150" y="7067550"/>
          <a:ext cx="3665882" cy="2552700"/>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75000"/>
              </a:schemeClr>
            </a:solidFill>
          </a:endParaRPr>
        </a:p>
      </xdr:txBody>
    </xdr:sp>
    <xdr:clientData/>
  </xdr:twoCellAnchor>
  <xdr:twoCellAnchor editAs="absolute">
    <xdr:from>
      <xdr:col>11</xdr:col>
      <xdr:colOff>304800</xdr:colOff>
      <xdr:row>30</xdr:row>
      <xdr:rowOff>57150</xdr:rowOff>
    </xdr:from>
    <xdr:to>
      <xdr:col>15</xdr:col>
      <xdr:colOff>152399</xdr:colOff>
      <xdr:row>32</xdr:row>
      <xdr:rowOff>190500</xdr:rowOff>
    </xdr:to>
    <xdr:sp macro="" textlink="">
      <xdr:nvSpPr>
        <xdr:cNvPr id="176" name="TextBox 175">
          <a:extLst>
            <a:ext uri="{FF2B5EF4-FFF2-40B4-BE49-F238E27FC236}">
              <a16:creationId xmlns:a16="http://schemas.microsoft.com/office/drawing/2014/main" id="{3C5F0411-E56C-4580-9DB1-357157A4051B}"/>
            </a:ext>
          </a:extLst>
        </xdr:cNvPr>
        <xdr:cNvSpPr txBox="1"/>
      </xdr:nvSpPr>
      <xdr:spPr>
        <a:xfrm>
          <a:off x="7848600" y="7038975"/>
          <a:ext cx="2590799"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i="0">
              <a:solidFill>
                <a:schemeClr val="dk1"/>
              </a:solidFill>
              <a:effectLst/>
              <a:latin typeface="Arial" panose="020B0604020202020204" pitchFamily="34" charset="0"/>
              <a:ea typeface="+mn-ea"/>
              <a:cs typeface="Arial" panose="020B0604020202020204" pitchFamily="34" charset="0"/>
            </a:rPr>
            <a:t>Training Models Fees </a:t>
          </a:r>
          <a:r>
            <a:rPr lang="en-US" sz="900" b="0" i="0">
              <a:solidFill>
                <a:schemeClr val="tx1">
                  <a:lumMod val="65000"/>
                  <a:lumOff val="35000"/>
                </a:schemeClr>
              </a:solidFill>
              <a:effectLst/>
              <a:latin typeface="Arial" panose="020B0604020202020204" pitchFamily="34" charset="0"/>
              <a:ea typeface="+mn-ea"/>
              <a:cs typeface="Arial" panose="020B0604020202020204" pitchFamily="34" charset="0"/>
            </a:rPr>
            <a:t>By Sales Team</a:t>
          </a:r>
          <a:endParaRPr lang="en-US" sz="900" b="1">
            <a:solidFill>
              <a:schemeClr val="tx1">
                <a:lumMod val="65000"/>
                <a:lumOff val="35000"/>
              </a:schemeClr>
            </a:solidFill>
            <a:latin typeface="Arial" panose="020B0604020202020204" pitchFamily="34" charset="0"/>
            <a:cs typeface="Arial" panose="020B0604020202020204" pitchFamily="34" charset="0"/>
          </a:endParaRPr>
        </a:p>
      </xdr:txBody>
    </xdr:sp>
    <xdr:clientData/>
  </xdr:twoCellAnchor>
  <xdr:twoCellAnchor editAs="absolute">
    <xdr:from>
      <xdr:col>10</xdr:col>
      <xdr:colOff>523875</xdr:colOff>
      <xdr:row>31</xdr:row>
      <xdr:rowOff>190500</xdr:rowOff>
    </xdr:from>
    <xdr:to>
      <xdr:col>15</xdr:col>
      <xdr:colOff>600075</xdr:colOff>
      <xdr:row>42</xdr:row>
      <xdr:rowOff>100294</xdr:rowOff>
    </xdr:to>
    <xdr:graphicFrame macro="">
      <xdr:nvGraphicFramePr>
        <xdr:cNvPr id="177" name="Chart 176">
          <a:extLst>
            <a:ext uri="{FF2B5EF4-FFF2-40B4-BE49-F238E27FC236}">
              <a16:creationId xmlns:a16="http://schemas.microsoft.com/office/drawing/2014/main" id="{22589C0D-4F3E-4720-A3A3-FB39BA019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editAs="absolute">
    <xdr:from>
      <xdr:col>7</xdr:col>
      <xdr:colOff>180974</xdr:colOff>
      <xdr:row>30</xdr:row>
      <xdr:rowOff>123824</xdr:rowOff>
    </xdr:from>
    <xdr:to>
      <xdr:col>10</xdr:col>
      <xdr:colOff>247649</xdr:colOff>
      <xdr:row>43</xdr:row>
      <xdr:rowOff>28574</xdr:rowOff>
    </xdr:to>
    <xdr:sp macro="" textlink="">
      <xdr:nvSpPr>
        <xdr:cNvPr id="178" name="Rectangle: Rounded Corners 177">
          <a:extLst>
            <a:ext uri="{FF2B5EF4-FFF2-40B4-BE49-F238E27FC236}">
              <a16:creationId xmlns:a16="http://schemas.microsoft.com/office/drawing/2014/main" id="{9F80C0E1-981E-4C21-8799-11EB3FDFB9FC}"/>
            </a:ext>
          </a:extLst>
        </xdr:cNvPr>
        <xdr:cNvSpPr/>
      </xdr:nvSpPr>
      <xdr:spPr>
        <a:xfrm>
          <a:off x="4981574" y="7105649"/>
          <a:ext cx="2124075" cy="2505075"/>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75000"/>
              </a:schemeClr>
            </a:solidFill>
          </a:endParaRPr>
        </a:p>
      </xdr:txBody>
    </xdr:sp>
    <xdr:clientData/>
  </xdr:twoCellAnchor>
  <xdr:twoCellAnchor editAs="absolute">
    <xdr:from>
      <xdr:col>7</xdr:col>
      <xdr:colOff>295274</xdr:colOff>
      <xdr:row>30</xdr:row>
      <xdr:rowOff>180974</xdr:rowOff>
    </xdr:from>
    <xdr:to>
      <xdr:col>9</xdr:col>
      <xdr:colOff>347032</xdr:colOff>
      <xdr:row>32</xdr:row>
      <xdr:rowOff>180733</xdr:rowOff>
    </xdr:to>
    <xdr:sp macro="" textlink="">
      <xdr:nvSpPr>
        <xdr:cNvPr id="179" name="TextBox 178">
          <a:extLst>
            <a:ext uri="{FF2B5EF4-FFF2-40B4-BE49-F238E27FC236}">
              <a16:creationId xmlns:a16="http://schemas.microsoft.com/office/drawing/2014/main" id="{65A80A8D-4C09-4829-9DDD-9768B8320EE0}"/>
            </a:ext>
          </a:extLst>
        </xdr:cNvPr>
        <xdr:cNvSpPr txBox="1"/>
      </xdr:nvSpPr>
      <xdr:spPr>
        <a:xfrm>
          <a:off x="5095874" y="7162799"/>
          <a:ext cx="1423358" cy="399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i="0">
              <a:solidFill>
                <a:schemeClr val="tx1"/>
              </a:solidFill>
              <a:effectLst/>
              <a:latin typeface="Arial" panose="020B0604020202020204" pitchFamily="34" charset="0"/>
              <a:ea typeface="+mn-ea"/>
              <a:cs typeface="Arial" panose="020B0604020202020204" pitchFamily="34" charset="0"/>
            </a:rPr>
            <a:t>Sales Team</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0" i="0">
              <a:solidFill>
                <a:schemeClr val="tx1">
                  <a:lumMod val="65000"/>
                  <a:lumOff val="35000"/>
                </a:schemeClr>
              </a:solidFill>
              <a:effectLst/>
              <a:latin typeface="Arial" panose="020B0604020202020204" pitchFamily="34" charset="0"/>
              <a:ea typeface="+mn-ea"/>
              <a:cs typeface="Arial" panose="020B0604020202020204" pitchFamily="34" charset="0"/>
            </a:rPr>
            <a:t>Slicer</a:t>
          </a:r>
        </a:p>
        <a:p>
          <a:pPr algn="ctr"/>
          <a:endParaRPr lang="en-US" sz="1100">
            <a:latin typeface=".VnBlack" panose="020B7200000000000000" pitchFamily="34" charset="0"/>
          </a:endParaRPr>
        </a:p>
      </xdr:txBody>
    </xdr:sp>
    <xdr:clientData/>
  </xdr:twoCellAnchor>
  <xdr:twoCellAnchor editAs="absolute">
    <xdr:from>
      <xdr:col>7</xdr:col>
      <xdr:colOff>314325</xdr:colOff>
      <xdr:row>33</xdr:row>
      <xdr:rowOff>38099</xdr:rowOff>
    </xdr:from>
    <xdr:to>
      <xdr:col>10</xdr:col>
      <xdr:colOff>85725</xdr:colOff>
      <xdr:row>42</xdr:row>
      <xdr:rowOff>66674</xdr:rowOff>
    </xdr:to>
    <mc:AlternateContent xmlns:mc="http://schemas.openxmlformats.org/markup-compatibility/2006">
      <mc:Choice xmlns:a14="http://schemas.microsoft.com/office/drawing/2010/main" Requires="a14">
        <xdr:graphicFrame macro="">
          <xdr:nvGraphicFramePr>
            <xdr:cNvPr id="180" name="Sale Team 1">
              <a:extLst>
                <a:ext uri="{FF2B5EF4-FFF2-40B4-BE49-F238E27FC236}">
                  <a16:creationId xmlns:a16="http://schemas.microsoft.com/office/drawing/2014/main" id="{8838F985-0EC7-40B3-B9BF-5F3504FDFEC6}"/>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 Team 1"/>
            </a:graphicData>
          </a:graphic>
        </xdr:graphicFrame>
      </mc:Choice>
      <mc:Fallback>
        <xdr:sp macro="" textlink="">
          <xdr:nvSpPr>
            <xdr:cNvPr id="0" name=""/>
            <xdr:cNvSpPr>
              <a:spLocks noTextEdit="1"/>
            </xdr:cNvSpPr>
          </xdr:nvSpPr>
          <xdr:spPr>
            <a:xfrm>
              <a:off x="5076825" y="7753349"/>
              <a:ext cx="1812471" cy="1865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95250</xdr:colOff>
      <xdr:row>30</xdr:row>
      <xdr:rowOff>171450</xdr:rowOff>
    </xdr:from>
    <xdr:to>
      <xdr:col>7</xdr:col>
      <xdr:colOff>76199</xdr:colOff>
      <xdr:row>43</xdr:row>
      <xdr:rowOff>9525</xdr:rowOff>
    </xdr:to>
    <xdr:sp macro="" textlink="">
      <xdr:nvSpPr>
        <xdr:cNvPr id="181" name="Rectangle: Rounded Corners 180">
          <a:extLst>
            <a:ext uri="{FF2B5EF4-FFF2-40B4-BE49-F238E27FC236}">
              <a16:creationId xmlns:a16="http://schemas.microsoft.com/office/drawing/2014/main" id="{3674C6E3-31FD-4DAF-93EB-62E5221FADEA}"/>
            </a:ext>
          </a:extLst>
        </xdr:cNvPr>
        <xdr:cNvSpPr/>
      </xdr:nvSpPr>
      <xdr:spPr>
        <a:xfrm>
          <a:off x="95250" y="7153275"/>
          <a:ext cx="4781549" cy="2438400"/>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75000"/>
              </a:schemeClr>
            </a:solidFill>
          </a:endParaRPr>
        </a:p>
      </xdr:txBody>
    </xdr:sp>
    <xdr:clientData/>
  </xdr:twoCellAnchor>
  <xdr:twoCellAnchor editAs="absolute">
    <xdr:from>
      <xdr:col>0</xdr:col>
      <xdr:colOff>197955</xdr:colOff>
      <xdr:row>41</xdr:row>
      <xdr:rowOff>9521</xdr:rowOff>
    </xdr:from>
    <xdr:to>
      <xdr:col>4</xdr:col>
      <xdr:colOff>33131</xdr:colOff>
      <xdr:row>43</xdr:row>
      <xdr:rowOff>24849</xdr:rowOff>
    </xdr:to>
    <xdr:sp macro="" textlink="">
      <xdr:nvSpPr>
        <xdr:cNvPr id="183" name="TextBox 182">
          <a:extLst>
            <a:ext uri="{FF2B5EF4-FFF2-40B4-BE49-F238E27FC236}">
              <a16:creationId xmlns:a16="http://schemas.microsoft.com/office/drawing/2014/main" id="{489CCD2D-6E0A-427F-BE4A-BB86386F62DC}"/>
            </a:ext>
          </a:extLst>
        </xdr:cNvPr>
        <xdr:cNvSpPr txBox="1"/>
      </xdr:nvSpPr>
      <xdr:spPr>
        <a:xfrm>
          <a:off x="197955" y="9145238"/>
          <a:ext cx="2585002" cy="412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i="0">
              <a:solidFill>
                <a:schemeClr val="dk1"/>
              </a:solidFill>
              <a:effectLst/>
              <a:latin typeface="Arial" panose="020B0604020202020204" pitchFamily="34" charset="0"/>
              <a:ea typeface="+mn-ea"/>
              <a:cs typeface="Arial" panose="020B0604020202020204" pitchFamily="34" charset="0"/>
            </a:rPr>
            <a:t>Training Models Fees </a:t>
          </a:r>
          <a:r>
            <a:rPr lang="en-US" sz="900" b="1" i="0">
              <a:solidFill>
                <a:schemeClr val="tx1">
                  <a:lumMod val="65000"/>
                  <a:lumOff val="35000"/>
                </a:schemeClr>
              </a:solidFill>
              <a:effectLst/>
              <a:latin typeface="Arial" panose="020B0604020202020204" pitchFamily="34" charset="0"/>
              <a:ea typeface="+mn-ea"/>
              <a:cs typeface="Arial" panose="020B0604020202020204" pitchFamily="34" charset="0"/>
            </a:rPr>
            <a:t>By Consultant</a:t>
          </a:r>
          <a:endParaRPr lang="en-US" sz="900" b="1">
            <a:solidFill>
              <a:schemeClr val="tx1">
                <a:lumMod val="65000"/>
                <a:lumOff val="35000"/>
              </a:schemeClr>
            </a:solidFill>
            <a:latin typeface="Arial" panose="020B0604020202020204" pitchFamily="34" charset="0"/>
            <a:cs typeface="Arial" panose="020B0604020202020204" pitchFamily="34" charset="0"/>
          </a:endParaRPr>
        </a:p>
      </xdr:txBody>
    </xdr:sp>
    <xdr:clientData/>
  </xdr:twoCellAnchor>
  <xdr:twoCellAnchor editAs="absolute">
    <xdr:from>
      <xdr:col>0</xdr:col>
      <xdr:colOff>149087</xdr:colOff>
      <xdr:row>31</xdr:row>
      <xdr:rowOff>8286</xdr:rowOff>
    </xdr:from>
    <xdr:to>
      <xdr:col>7</xdr:col>
      <xdr:colOff>8281</xdr:colOff>
      <xdr:row>42</xdr:row>
      <xdr:rowOff>115958</xdr:rowOff>
    </xdr:to>
    <xdr:graphicFrame macro="">
      <xdr:nvGraphicFramePr>
        <xdr:cNvPr id="186" name="Chart 185">
          <a:extLst>
            <a:ext uri="{FF2B5EF4-FFF2-40B4-BE49-F238E27FC236}">
              <a16:creationId xmlns:a16="http://schemas.microsoft.com/office/drawing/2014/main" id="{283CA539-4BB7-4780-AB07-944E00126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nh Tay Cu" refreshedDate="44859.611466782408" createdVersion="7" refreshedVersion="7" minRefreshableVersion="3" recordCount="1237" xr:uid="{30152CE5-E10D-4D07-920B-408D9316B453}">
  <cacheSource type="worksheet">
    <worksheetSource name="Table1"/>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acheField>
    <cacheField name="Paid Fees" numFmtId="164">
      <sharedItems containsSemiMixedTypes="0" containsString="0" containsNumber="1" containsInteger="1" minValue="0" maxValue="38000000"/>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5596351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n v="1"/>
    <n v="7000000"/>
    <n v="3"/>
    <d v="1899-12-30T00:02:00"/>
    <x v="0"/>
    <x v="0"/>
    <x v="0"/>
    <x v="0"/>
    <x v="0"/>
  </r>
  <r>
    <x v="0"/>
    <n v="10"/>
    <x v="1"/>
    <x v="0"/>
    <x v="1"/>
    <n v="3"/>
    <n v="11000000"/>
    <n v="1"/>
    <d v="1899-12-30T00:02:00"/>
    <x v="0"/>
    <x v="1"/>
    <x v="1"/>
    <x v="1"/>
    <x v="1"/>
  </r>
  <r>
    <x v="0"/>
    <n v="20"/>
    <x v="2"/>
    <x v="1"/>
    <x v="0"/>
    <n v="2"/>
    <n v="12000000"/>
    <n v="3"/>
    <d v="1899-12-30T00:02:00"/>
    <x v="0"/>
    <x v="2"/>
    <x v="2"/>
    <x v="1"/>
    <x v="2"/>
  </r>
  <r>
    <x v="0"/>
    <n v="23"/>
    <x v="2"/>
    <x v="2"/>
    <x v="0"/>
    <n v="4"/>
    <n v="15000000"/>
    <n v="1"/>
    <d v="1899-12-30T00:02:00"/>
    <x v="0"/>
    <x v="2"/>
    <x v="3"/>
    <x v="2"/>
    <x v="3"/>
  </r>
  <r>
    <x v="0"/>
    <n v="11"/>
    <x v="2"/>
    <x v="0"/>
    <x v="0"/>
    <n v="5"/>
    <n v="25000000"/>
    <n v="2"/>
    <d v="1899-12-30T00:02:00"/>
    <x v="0"/>
    <x v="3"/>
    <x v="1"/>
    <x v="3"/>
    <x v="4"/>
  </r>
  <r>
    <x v="0"/>
    <n v="2"/>
    <x v="3"/>
    <x v="3"/>
    <x v="1"/>
    <n v="3"/>
    <n v="12000000"/>
    <n v="1"/>
    <d v="1899-12-30T00:02:00"/>
    <x v="0"/>
    <x v="4"/>
    <x v="4"/>
    <x v="0"/>
    <x v="5"/>
  </r>
  <r>
    <x v="0"/>
    <n v="6"/>
    <x v="3"/>
    <x v="3"/>
    <x v="2"/>
    <n v="5"/>
    <n v="20000000"/>
    <n v="2"/>
    <d v="1899-12-30T00:02:00"/>
    <x v="0"/>
    <x v="0"/>
    <x v="5"/>
    <x v="3"/>
    <x v="4"/>
  </r>
  <r>
    <x v="0"/>
    <n v="26"/>
    <x v="4"/>
    <x v="2"/>
    <x v="3"/>
    <n v="1"/>
    <n v="19000000"/>
    <n v="2"/>
    <d v="1899-12-30T00:02:00"/>
    <x v="1"/>
    <x v="5"/>
    <x v="3"/>
    <x v="0"/>
    <x v="5"/>
  </r>
  <r>
    <x v="0"/>
    <n v="15"/>
    <x v="4"/>
    <x v="3"/>
    <x v="2"/>
    <n v="2"/>
    <n v="38000000"/>
    <n v="2"/>
    <d v="1899-12-30T00:02:00"/>
    <x v="1"/>
    <x v="4"/>
    <x v="6"/>
    <x v="1"/>
    <x v="1"/>
  </r>
  <r>
    <x v="0"/>
    <n v="17"/>
    <x v="4"/>
    <x v="4"/>
    <x v="1"/>
    <n v="2"/>
    <n v="12000000"/>
    <n v="2"/>
    <d v="1899-12-30T00:02:00"/>
    <x v="0"/>
    <x v="6"/>
    <x v="7"/>
    <x v="1"/>
    <x v="6"/>
  </r>
  <r>
    <x v="0"/>
    <n v="1"/>
    <x v="0"/>
    <x v="0"/>
    <x v="0"/>
    <n v="1"/>
    <n v="7000000"/>
    <n v="3"/>
    <d v="1899-12-30T00:02:00"/>
    <x v="0"/>
    <x v="0"/>
    <x v="0"/>
    <x v="0"/>
    <x v="0"/>
  </r>
  <r>
    <x v="0"/>
    <n v="2"/>
    <x v="3"/>
    <x v="3"/>
    <x v="1"/>
    <n v="3"/>
    <n v="12000000"/>
    <n v="1"/>
    <d v="1899-12-30T00:02:00"/>
    <x v="0"/>
    <x v="4"/>
    <x v="4"/>
    <x v="0"/>
    <x v="1"/>
  </r>
  <r>
    <x v="0"/>
    <n v="6"/>
    <x v="3"/>
    <x v="3"/>
    <x v="2"/>
    <n v="5"/>
    <n v="20000000"/>
    <n v="2"/>
    <d v="1899-12-30T00:02:00"/>
    <x v="0"/>
    <x v="0"/>
    <x v="5"/>
    <x v="3"/>
    <x v="7"/>
  </r>
  <r>
    <x v="0"/>
    <n v="26"/>
    <x v="4"/>
    <x v="2"/>
    <x v="3"/>
    <n v="1"/>
    <n v="19000000"/>
    <n v="2"/>
    <d v="1899-12-30T00:02:00"/>
    <x v="1"/>
    <x v="5"/>
    <x v="3"/>
    <x v="0"/>
    <x v="8"/>
  </r>
  <r>
    <x v="0"/>
    <n v="2"/>
    <x v="3"/>
    <x v="3"/>
    <x v="1"/>
    <n v="3"/>
    <n v="12000000"/>
    <n v="1"/>
    <d v="1899-12-30T00:02:00"/>
    <x v="0"/>
    <x v="4"/>
    <x v="4"/>
    <x v="0"/>
    <x v="2"/>
  </r>
  <r>
    <x v="0"/>
    <n v="6"/>
    <x v="3"/>
    <x v="3"/>
    <x v="2"/>
    <n v="5"/>
    <n v="20000000"/>
    <n v="2"/>
    <d v="1899-12-30T00:02:00"/>
    <x v="0"/>
    <x v="0"/>
    <x v="5"/>
    <x v="3"/>
    <x v="7"/>
  </r>
  <r>
    <x v="0"/>
    <n v="26"/>
    <x v="4"/>
    <x v="2"/>
    <x v="3"/>
    <n v="1"/>
    <n v="19000000"/>
    <n v="2"/>
    <d v="1899-12-30T00:02:00"/>
    <x v="1"/>
    <x v="5"/>
    <x v="3"/>
    <x v="0"/>
    <x v="8"/>
  </r>
  <r>
    <x v="0"/>
    <n v="12"/>
    <x v="5"/>
    <x v="0"/>
    <x v="2"/>
    <n v="3"/>
    <n v="11000000"/>
    <n v="1"/>
    <d v="1899-12-30T00:02:00"/>
    <x v="0"/>
    <x v="7"/>
    <x v="7"/>
    <x v="1"/>
    <x v="6"/>
  </r>
  <r>
    <x v="0"/>
    <n v="11"/>
    <x v="6"/>
    <x v="1"/>
    <x v="1"/>
    <n v="5"/>
    <n v="25000000"/>
    <n v="1"/>
    <d v="1899-12-30T00:02:00"/>
    <x v="0"/>
    <x v="2"/>
    <x v="5"/>
    <x v="1"/>
    <x v="2"/>
  </r>
  <r>
    <x v="0"/>
    <n v="11"/>
    <x v="7"/>
    <x v="2"/>
    <x v="2"/>
    <n v="2"/>
    <n v="38000000"/>
    <n v="2"/>
    <d v="1899-12-30T00:02:00"/>
    <x v="1"/>
    <x v="7"/>
    <x v="5"/>
    <x v="0"/>
    <x v="7"/>
  </r>
  <r>
    <x v="0"/>
    <n v="3"/>
    <x v="0"/>
    <x v="3"/>
    <x v="2"/>
    <n v="4"/>
    <n v="15000000"/>
    <n v="1"/>
    <d v="1899-12-30T00:02:00"/>
    <x v="0"/>
    <x v="7"/>
    <x v="0"/>
    <x v="0"/>
    <x v="5"/>
  </r>
  <r>
    <x v="0"/>
    <n v="11"/>
    <x v="8"/>
    <x v="0"/>
    <x v="1"/>
    <n v="1"/>
    <n v="19000000"/>
    <n v="1"/>
    <d v="1899-12-30T00:02:00"/>
    <x v="1"/>
    <x v="0"/>
    <x v="1"/>
    <x v="2"/>
    <x v="8"/>
  </r>
  <r>
    <x v="0"/>
    <n v="10"/>
    <x v="8"/>
    <x v="3"/>
    <x v="0"/>
    <n v="4"/>
    <n v="20000000"/>
    <n v="3"/>
    <d v="1899-12-30T00:02:00"/>
    <x v="0"/>
    <x v="5"/>
    <x v="3"/>
    <x v="2"/>
    <x v="8"/>
  </r>
  <r>
    <x v="0"/>
    <n v="5"/>
    <x v="8"/>
    <x v="3"/>
    <x v="1"/>
    <n v="1"/>
    <n v="7000000"/>
    <n v="2"/>
    <d v="1899-12-30T00:02:00"/>
    <x v="0"/>
    <x v="7"/>
    <x v="6"/>
    <x v="1"/>
    <x v="6"/>
  </r>
  <r>
    <x v="0"/>
    <n v="12"/>
    <x v="9"/>
    <x v="1"/>
    <x v="1"/>
    <n v="2"/>
    <n v="38000000"/>
    <n v="3"/>
    <d v="1899-12-30T00:02:00"/>
    <x v="1"/>
    <x v="4"/>
    <x v="4"/>
    <x v="0"/>
    <x v="7"/>
  </r>
  <r>
    <x v="0"/>
    <n v="26"/>
    <x v="1"/>
    <x v="0"/>
    <x v="2"/>
    <n v="4"/>
    <n v="20000000"/>
    <n v="3"/>
    <d v="1899-12-30T00:02:00"/>
    <x v="2"/>
    <x v="0"/>
    <x v="0"/>
    <x v="3"/>
    <x v="4"/>
  </r>
  <r>
    <x v="0"/>
    <n v="25"/>
    <x v="2"/>
    <x v="0"/>
    <x v="0"/>
    <n v="3"/>
    <n v="15000000"/>
    <n v="3"/>
    <d v="1899-12-30T00:02:00"/>
    <x v="0"/>
    <x v="7"/>
    <x v="2"/>
    <x v="1"/>
    <x v="6"/>
  </r>
  <r>
    <x v="0"/>
    <n v="11"/>
    <x v="2"/>
    <x v="0"/>
    <x v="2"/>
    <n v="3"/>
    <n v="12000000"/>
    <n v="4"/>
    <d v="1899-12-30T00:02:00"/>
    <x v="0"/>
    <x v="1"/>
    <x v="0"/>
    <x v="3"/>
    <x v="4"/>
  </r>
  <r>
    <x v="0"/>
    <n v="18"/>
    <x v="2"/>
    <x v="0"/>
    <x v="1"/>
    <n v="4"/>
    <n v="15000000"/>
    <n v="2"/>
    <d v="1899-12-30T00:02:00"/>
    <x v="0"/>
    <x v="4"/>
    <x v="6"/>
    <x v="0"/>
    <x v="9"/>
  </r>
  <r>
    <x v="0"/>
    <n v="1"/>
    <x v="3"/>
    <x v="2"/>
    <x v="2"/>
    <n v="3"/>
    <n v="15000000"/>
    <n v="3"/>
    <d v="1899-12-30T00:02:00"/>
    <x v="0"/>
    <x v="4"/>
    <x v="2"/>
    <x v="1"/>
    <x v="6"/>
  </r>
  <r>
    <x v="0"/>
    <n v="1"/>
    <x v="3"/>
    <x v="0"/>
    <x v="2"/>
    <n v="2"/>
    <n v="12000000"/>
    <n v="6"/>
    <d v="1899-12-30T00:02:00"/>
    <x v="0"/>
    <x v="4"/>
    <x v="2"/>
    <x v="0"/>
    <x v="5"/>
  </r>
  <r>
    <x v="0"/>
    <n v="8"/>
    <x v="3"/>
    <x v="0"/>
    <x v="2"/>
    <n v="3"/>
    <n v="15000000"/>
    <n v="3"/>
    <d v="1899-12-30T00:02:00"/>
    <x v="0"/>
    <x v="3"/>
    <x v="0"/>
    <x v="0"/>
    <x v="9"/>
  </r>
  <r>
    <x v="0"/>
    <n v="20"/>
    <x v="3"/>
    <x v="1"/>
    <x v="1"/>
    <n v="5"/>
    <n v="25000000"/>
    <n v="4"/>
    <d v="1899-12-30T00:02:00"/>
    <x v="0"/>
    <x v="3"/>
    <x v="2"/>
    <x v="0"/>
    <x v="10"/>
  </r>
  <r>
    <x v="0"/>
    <n v="20"/>
    <x v="3"/>
    <x v="4"/>
    <x v="0"/>
    <n v="2"/>
    <n v="12000000"/>
    <n v="4"/>
    <d v="1899-12-30T00:02:00"/>
    <x v="0"/>
    <x v="8"/>
    <x v="3"/>
    <x v="2"/>
    <x v="11"/>
  </r>
  <r>
    <x v="0"/>
    <n v="1"/>
    <x v="3"/>
    <x v="1"/>
    <x v="1"/>
    <n v="3"/>
    <n v="15000000"/>
    <n v="5"/>
    <d v="1899-12-30T00:02:00"/>
    <x v="0"/>
    <x v="2"/>
    <x v="4"/>
    <x v="2"/>
    <x v="8"/>
  </r>
  <r>
    <x v="0"/>
    <n v="20"/>
    <x v="3"/>
    <x v="1"/>
    <x v="2"/>
    <n v="2"/>
    <n v="10000000"/>
    <n v="1"/>
    <d v="1899-12-30T00:02:00"/>
    <x v="0"/>
    <x v="8"/>
    <x v="5"/>
    <x v="0"/>
    <x v="12"/>
  </r>
  <r>
    <x v="0"/>
    <n v="1"/>
    <x v="3"/>
    <x v="1"/>
    <x v="0"/>
    <n v="3"/>
    <n v="12000000"/>
    <n v="2"/>
    <d v="1899-12-30T00:02:00"/>
    <x v="0"/>
    <x v="3"/>
    <x v="1"/>
    <x v="0"/>
    <x v="7"/>
  </r>
  <r>
    <x v="0"/>
    <n v="4"/>
    <x v="3"/>
    <x v="0"/>
    <x v="1"/>
    <n v="3"/>
    <n v="11000000"/>
    <n v="6"/>
    <d v="1899-12-30T00:02:00"/>
    <x v="0"/>
    <x v="4"/>
    <x v="6"/>
    <x v="1"/>
    <x v="2"/>
  </r>
  <r>
    <x v="0"/>
    <n v="3"/>
    <x v="4"/>
    <x v="2"/>
    <x v="0"/>
    <n v="1"/>
    <n v="19000000"/>
    <n v="3"/>
    <d v="1899-12-30T00:02:00"/>
    <x v="1"/>
    <x v="8"/>
    <x v="6"/>
    <x v="0"/>
    <x v="7"/>
  </r>
  <r>
    <x v="0"/>
    <n v="22"/>
    <x v="4"/>
    <x v="2"/>
    <x v="0"/>
    <n v="1"/>
    <n v="19000000"/>
    <n v="1"/>
    <d v="1899-12-30T00:02:00"/>
    <x v="1"/>
    <x v="1"/>
    <x v="7"/>
    <x v="3"/>
    <x v="13"/>
  </r>
  <r>
    <x v="0"/>
    <n v="13"/>
    <x v="4"/>
    <x v="4"/>
    <x v="4"/>
    <n v="4"/>
    <n v="20000000"/>
    <n v="3"/>
    <d v="1899-12-30T00:02:00"/>
    <x v="2"/>
    <x v="0"/>
    <x v="2"/>
    <x v="2"/>
    <x v="8"/>
  </r>
  <r>
    <x v="0"/>
    <n v="17"/>
    <x v="4"/>
    <x v="4"/>
    <x v="2"/>
    <n v="1"/>
    <n v="7000000"/>
    <n v="1"/>
    <d v="1899-12-30T00:02:00"/>
    <x v="0"/>
    <x v="0"/>
    <x v="3"/>
    <x v="0"/>
    <x v="7"/>
  </r>
  <r>
    <x v="0"/>
    <n v="30"/>
    <x v="4"/>
    <x v="4"/>
    <x v="1"/>
    <n v="2"/>
    <n v="10000000"/>
    <n v="1"/>
    <d v="1899-12-30T00:02:00"/>
    <x v="0"/>
    <x v="2"/>
    <x v="3"/>
    <x v="2"/>
    <x v="11"/>
  </r>
  <r>
    <x v="0"/>
    <n v="29"/>
    <x v="4"/>
    <x v="2"/>
    <x v="2"/>
    <n v="3"/>
    <n v="15000000"/>
    <n v="1"/>
    <d v="1899-12-30T00:02:00"/>
    <x v="0"/>
    <x v="0"/>
    <x v="1"/>
    <x v="1"/>
    <x v="1"/>
  </r>
  <r>
    <x v="0"/>
    <n v="6"/>
    <x v="4"/>
    <x v="4"/>
    <x v="4"/>
    <n v="1"/>
    <n v="7000000"/>
    <n v="3"/>
    <d v="1899-12-30T00:02:00"/>
    <x v="0"/>
    <x v="8"/>
    <x v="7"/>
    <x v="3"/>
    <x v="13"/>
  </r>
  <r>
    <x v="0"/>
    <n v="22"/>
    <x v="10"/>
    <x v="1"/>
    <x v="0"/>
    <n v="5"/>
    <n v="25000000"/>
    <n v="6"/>
    <d v="1899-12-30T00:02:00"/>
    <x v="0"/>
    <x v="7"/>
    <x v="5"/>
    <x v="3"/>
    <x v="4"/>
  </r>
  <r>
    <x v="0"/>
    <n v="3"/>
    <x v="10"/>
    <x v="2"/>
    <x v="1"/>
    <n v="5"/>
    <n v="20000000"/>
    <n v="4"/>
    <d v="1899-12-30T00:02:00"/>
    <x v="0"/>
    <x v="4"/>
    <x v="7"/>
    <x v="1"/>
    <x v="6"/>
  </r>
  <r>
    <x v="0"/>
    <n v="12"/>
    <x v="5"/>
    <x v="0"/>
    <x v="2"/>
    <n v="3"/>
    <n v="11000000"/>
    <n v="1"/>
    <d v="1899-12-30T00:02:00"/>
    <x v="0"/>
    <x v="7"/>
    <x v="7"/>
    <x v="1"/>
    <x v="6"/>
  </r>
  <r>
    <x v="0"/>
    <n v="11"/>
    <x v="6"/>
    <x v="1"/>
    <x v="1"/>
    <n v="5"/>
    <n v="25000000"/>
    <n v="1"/>
    <d v="1899-12-30T00:02:00"/>
    <x v="0"/>
    <x v="2"/>
    <x v="5"/>
    <x v="1"/>
    <x v="2"/>
  </r>
  <r>
    <x v="0"/>
    <n v="11"/>
    <x v="7"/>
    <x v="2"/>
    <x v="2"/>
    <n v="2"/>
    <n v="38000000"/>
    <n v="2"/>
    <d v="1899-12-30T00:02:00"/>
    <x v="1"/>
    <x v="7"/>
    <x v="5"/>
    <x v="0"/>
    <x v="7"/>
  </r>
  <r>
    <x v="0"/>
    <n v="3"/>
    <x v="0"/>
    <x v="3"/>
    <x v="2"/>
    <n v="4"/>
    <n v="15000000"/>
    <n v="1"/>
    <d v="1899-12-30T00:02:00"/>
    <x v="0"/>
    <x v="7"/>
    <x v="0"/>
    <x v="0"/>
    <x v="5"/>
  </r>
  <r>
    <x v="0"/>
    <n v="11"/>
    <x v="8"/>
    <x v="0"/>
    <x v="1"/>
    <n v="1"/>
    <n v="19000000"/>
    <n v="1"/>
    <d v="1899-12-30T00:02:00"/>
    <x v="1"/>
    <x v="0"/>
    <x v="1"/>
    <x v="2"/>
    <x v="8"/>
  </r>
  <r>
    <x v="0"/>
    <n v="10"/>
    <x v="8"/>
    <x v="3"/>
    <x v="0"/>
    <n v="4"/>
    <n v="20000000"/>
    <n v="3"/>
    <d v="1899-12-30T00:02:00"/>
    <x v="0"/>
    <x v="5"/>
    <x v="3"/>
    <x v="2"/>
    <x v="8"/>
  </r>
  <r>
    <x v="0"/>
    <n v="5"/>
    <x v="8"/>
    <x v="3"/>
    <x v="1"/>
    <n v="1"/>
    <n v="7000000"/>
    <n v="2"/>
    <d v="1899-12-30T00:02:00"/>
    <x v="0"/>
    <x v="7"/>
    <x v="6"/>
    <x v="1"/>
    <x v="6"/>
  </r>
  <r>
    <x v="0"/>
    <n v="12"/>
    <x v="9"/>
    <x v="1"/>
    <x v="1"/>
    <n v="2"/>
    <n v="38000000"/>
    <n v="3"/>
    <d v="1899-12-30T00:02:00"/>
    <x v="1"/>
    <x v="4"/>
    <x v="4"/>
    <x v="0"/>
    <x v="7"/>
  </r>
  <r>
    <x v="0"/>
    <n v="26"/>
    <x v="1"/>
    <x v="0"/>
    <x v="2"/>
    <n v="4"/>
    <n v="20000000"/>
    <n v="3"/>
    <d v="1899-12-30T00:02:00"/>
    <x v="2"/>
    <x v="0"/>
    <x v="0"/>
    <x v="3"/>
    <x v="4"/>
  </r>
  <r>
    <x v="1"/>
    <n v="11"/>
    <x v="7"/>
    <x v="2"/>
    <x v="0"/>
    <n v="0"/>
    <n v="0"/>
    <n v="1"/>
    <d v="1899-12-30T00:02:00"/>
    <x v="3"/>
    <x v="9"/>
    <x v="2"/>
    <x v="0"/>
    <x v="9"/>
  </r>
  <r>
    <x v="1"/>
    <n v="14"/>
    <x v="0"/>
    <x v="0"/>
    <x v="1"/>
    <n v="0"/>
    <n v="0"/>
    <n v="5"/>
    <d v="1899-12-30T00:02:00"/>
    <x v="3"/>
    <x v="9"/>
    <x v="3"/>
    <x v="1"/>
    <x v="6"/>
  </r>
  <r>
    <x v="1"/>
    <n v="1"/>
    <x v="8"/>
    <x v="0"/>
    <x v="1"/>
    <n v="0"/>
    <n v="0"/>
    <n v="1"/>
    <d v="1899-12-30T00:02:00"/>
    <x v="3"/>
    <x v="9"/>
    <x v="0"/>
    <x v="2"/>
    <x v="8"/>
  </r>
  <r>
    <x v="1"/>
    <n v="12"/>
    <x v="9"/>
    <x v="1"/>
    <x v="0"/>
    <n v="0"/>
    <n v="0"/>
    <n v="2"/>
    <d v="1899-12-30T00:02:00"/>
    <x v="3"/>
    <x v="9"/>
    <x v="3"/>
    <x v="1"/>
    <x v="1"/>
  </r>
  <r>
    <x v="1"/>
    <n v="7"/>
    <x v="3"/>
    <x v="4"/>
    <x v="1"/>
    <n v="0"/>
    <n v="0"/>
    <n v="6"/>
    <d v="1899-12-30T00:02:00"/>
    <x v="3"/>
    <x v="9"/>
    <x v="5"/>
    <x v="3"/>
    <x v="13"/>
  </r>
  <r>
    <x v="1"/>
    <n v="5"/>
    <x v="3"/>
    <x v="2"/>
    <x v="2"/>
    <n v="0"/>
    <n v="0"/>
    <n v="4"/>
    <d v="1899-12-30T00:02:00"/>
    <x v="3"/>
    <x v="9"/>
    <x v="7"/>
    <x v="1"/>
    <x v="1"/>
  </r>
  <r>
    <x v="1"/>
    <n v="23"/>
    <x v="4"/>
    <x v="0"/>
    <x v="1"/>
    <n v="0"/>
    <n v="0"/>
    <n v="3"/>
    <d v="1899-12-30T00:02:00"/>
    <x v="3"/>
    <x v="9"/>
    <x v="0"/>
    <x v="3"/>
    <x v="4"/>
  </r>
  <r>
    <x v="1"/>
    <n v="19"/>
    <x v="4"/>
    <x v="2"/>
    <x v="1"/>
    <n v="0"/>
    <n v="0"/>
    <n v="1"/>
    <d v="1899-12-30T00:02:00"/>
    <x v="3"/>
    <x v="9"/>
    <x v="6"/>
    <x v="0"/>
    <x v="10"/>
  </r>
  <r>
    <x v="1"/>
    <n v="10"/>
    <x v="10"/>
    <x v="4"/>
    <x v="0"/>
    <n v="0"/>
    <n v="0"/>
    <n v="1"/>
    <d v="1899-12-30T00:02:00"/>
    <x v="3"/>
    <x v="9"/>
    <x v="6"/>
    <x v="0"/>
    <x v="5"/>
  </r>
  <r>
    <x v="1"/>
    <n v="11"/>
    <x v="7"/>
    <x v="2"/>
    <x v="0"/>
    <n v="0"/>
    <n v="0"/>
    <n v="1"/>
    <d v="1899-12-30T00:02:00"/>
    <x v="3"/>
    <x v="9"/>
    <x v="2"/>
    <x v="0"/>
    <x v="9"/>
  </r>
  <r>
    <x v="1"/>
    <n v="14"/>
    <x v="0"/>
    <x v="0"/>
    <x v="1"/>
    <n v="0"/>
    <n v="0"/>
    <n v="5"/>
    <d v="1899-12-30T00:02:00"/>
    <x v="3"/>
    <x v="9"/>
    <x v="3"/>
    <x v="1"/>
    <x v="6"/>
  </r>
  <r>
    <x v="1"/>
    <n v="1"/>
    <x v="8"/>
    <x v="0"/>
    <x v="1"/>
    <n v="0"/>
    <n v="0"/>
    <n v="1"/>
    <d v="1899-12-30T00:02:00"/>
    <x v="3"/>
    <x v="9"/>
    <x v="0"/>
    <x v="2"/>
    <x v="8"/>
  </r>
  <r>
    <x v="1"/>
    <n v="12"/>
    <x v="9"/>
    <x v="1"/>
    <x v="0"/>
    <n v="0"/>
    <n v="0"/>
    <n v="2"/>
    <d v="1899-12-30T00:02:00"/>
    <x v="3"/>
    <x v="9"/>
    <x v="3"/>
    <x v="1"/>
    <x v="1"/>
  </r>
  <r>
    <x v="0"/>
    <n v="1"/>
    <x v="8"/>
    <x v="2"/>
    <x v="1"/>
    <n v="5"/>
    <n v="25000000"/>
    <n v="1"/>
    <d v="1899-12-30T00:02:00"/>
    <x v="0"/>
    <x v="5"/>
    <x v="2"/>
    <x v="3"/>
    <x v="13"/>
  </r>
  <r>
    <x v="0"/>
    <n v="12"/>
    <x v="9"/>
    <x v="0"/>
    <x v="2"/>
    <n v="2"/>
    <n v="12000000"/>
    <n v="2"/>
    <d v="1899-12-30T00:02:00"/>
    <x v="0"/>
    <x v="0"/>
    <x v="2"/>
    <x v="1"/>
    <x v="1"/>
  </r>
  <r>
    <x v="0"/>
    <n v="12"/>
    <x v="9"/>
    <x v="0"/>
    <x v="2"/>
    <n v="3"/>
    <n v="15000000"/>
    <n v="5"/>
    <d v="1899-12-30T00:02:00"/>
    <x v="0"/>
    <x v="4"/>
    <x v="6"/>
    <x v="0"/>
    <x v="10"/>
  </r>
  <r>
    <x v="0"/>
    <n v="10"/>
    <x v="1"/>
    <x v="0"/>
    <x v="4"/>
    <n v="2"/>
    <n v="12000000"/>
    <n v="4"/>
    <d v="1899-12-30T00:02:00"/>
    <x v="0"/>
    <x v="6"/>
    <x v="3"/>
    <x v="1"/>
    <x v="2"/>
  </r>
  <r>
    <x v="0"/>
    <n v="23"/>
    <x v="2"/>
    <x v="0"/>
    <x v="2"/>
    <n v="5"/>
    <n v="20000000"/>
    <n v="1"/>
    <d v="1899-12-30T00:02:00"/>
    <x v="0"/>
    <x v="5"/>
    <x v="2"/>
    <x v="2"/>
    <x v="11"/>
  </r>
  <r>
    <x v="0"/>
    <n v="8"/>
    <x v="2"/>
    <x v="2"/>
    <x v="0"/>
    <n v="5"/>
    <n v="21000000"/>
    <n v="4"/>
    <d v="1899-12-30T00:02:00"/>
    <x v="0"/>
    <x v="0"/>
    <x v="5"/>
    <x v="0"/>
    <x v="12"/>
  </r>
  <r>
    <x v="0"/>
    <n v="22"/>
    <x v="2"/>
    <x v="0"/>
    <x v="2"/>
    <n v="4"/>
    <n v="15000000"/>
    <n v="3"/>
    <d v="1899-12-30T00:02:00"/>
    <x v="0"/>
    <x v="4"/>
    <x v="5"/>
    <x v="1"/>
    <x v="2"/>
  </r>
  <r>
    <x v="0"/>
    <n v="30"/>
    <x v="2"/>
    <x v="0"/>
    <x v="3"/>
    <n v="2"/>
    <n v="12000000"/>
    <n v="3"/>
    <d v="1899-12-30T00:02:00"/>
    <x v="0"/>
    <x v="5"/>
    <x v="6"/>
    <x v="0"/>
    <x v="10"/>
  </r>
  <r>
    <x v="0"/>
    <n v="8"/>
    <x v="3"/>
    <x v="0"/>
    <x v="1"/>
    <n v="4"/>
    <n v="20000000"/>
    <n v="3"/>
    <d v="1899-12-30T00:02:00"/>
    <x v="0"/>
    <x v="8"/>
    <x v="5"/>
    <x v="2"/>
    <x v="8"/>
  </r>
  <r>
    <x v="0"/>
    <n v="30"/>
    <x v="3"/>
    <x v="3"/>
    <x v="2"/>
    <n v="3"/>
    <n v="15000000"/>
    <n v="1"/>
    <d v="1899-12-30T00:02:00"/>
    <x v="0"/>
    <x v="0"/>
    <x v="1"/>
    <x v="1"/>
    <x v="1"/>
  </r>
  <r>
    <x v="0"/>
    <n v="9"/>
    <x v="3"/>
    <x v="1"/>
    <x v="2"/>
    <n v="3"/>
    <n v="15000000"/>
    <n v="3"/>
    <d v="1899-12-30T00:02:00"/>
    <x v="0"/>
    <x v="4"/>
    <x v="7"/>
    <x v="1"/>
    <x v="14"/>
  </r>
  <r>
    <x v="0"/>
    <n v="11"/>
    <x v="3"/>
    <x v="3"/>
    <x v="2"/>
    <n v="3"/>
    <n v="15000000"/>
    <n v="2"/>
    <d v="1899-12-30T00:02:00"/>
    <x v="0"/>
    <x v="7"/>
    <x v="7"/>
    <x v="1"/>
    <x v="6"/>
  </r>
  <r>
    <x v="0"/>
    <n v="26"/>
    <x v="3"/>
    <x v="0"/>
    <x v="1"/>
    <n v="1"/>
    <n v="7000000"/>
    <n v="2"/>
    <d v="1899-12-30T00:02:00"/>
    <x v="0"/>
    <x v="8"/>
    <x v="7"/>
    <x v="0"/>
    <x v="9"/>
  </r>
  <r>
    <x v="0"/>
    <n v="22"/>
    <x v="4"/>
    <x v="2"/>
    <x v="1"/>
    <n v="2"/>
    <n v="38000000"/>
    <n v="4"/>
    <d v="1899-12-30T00:02:00"/>
    <x v="1"/>
    <x v="7"/>
    <x v="3"/>
    <x v="3"/>
    <x v="13"/>
  </r>
  <r>
    <x v="0"/>
    <n v="3"/>
    <x v="4"/>
    <x v="4"/>
    <x v="1"/>
    <n v="1"/>
    <n v="19000000"/>
    <n v="1"/>
    <d v="1899-12-30T00:02:00"/>
    <x v="1"/>
    <x v="4"/>
    <x v="0"/>
    <x v="1"/>
    <x v="2"/>
  </r>
  <r>
    <x v="0"/>
    <n v="8"/>
    <x v="4"/>
    <x v="4"/>
    <x v="0"/>
    <n v="2"/>
    <n v="38000000"/>
    <n v="1"/>
    <d v="1899-12-30T00:02:00"/>
    <x v="1"/>
    <x v="6"/>
    <x v="1"/>
    <x v="0"/>
    <x v="0"/>
  </r>
  <r>
    <x v="0"/>
    <n v="19"/>
    <x v="4"/>
    <x v="1"/>
    <x v="1"/>
    <n v="2"/>
    <n v="12000000"/>
    <n v="1"/>
    <d v="1899-12-30T00:02:00"/>
    <x v="0"/>
    <x v="0"/>
    <x v="0"/>
    <x v="3"/>
    <x v="13"/>
  </r>
  <r>
    <x v="0"/>
    <n v="1"/>
    <x v="8"/>
    <x v="2"/>
    <x v="1"/>
    <n v="5"/>
    <n v="25000000"/>
    <n v="1"/>
    <d v="1899-12-30T00:02:00"/>
    <x v="0"/>
    <x v="5"/>
    <x v="2"/>
    <x v="3"/>
    <x v="13"/>
  </r>
  <r>
    <x v="0"/>
    <n v="12"/>
    <x v="9"/>
    <x v="0"/>
    <x v="2"/>
    <n v="2"/>
    <n v="12000000"/>
    <n v="2"/>
    <d v="1899-12-30T00:02:00"/>
    <x v="0"/>
    <x v="0"/>
    <x v="2"/>
    <x v="1"/>
    <x v="1"/>
  </r>
  <r>
    <x v="0"/>
    <n v="12"/>
    <x v="9"/>
    <x v="0"/>
    <x v="2"/>
    <n v="3"/>
    <n v="15000000"/>
    <n v="5"/>
    <d v="1899-12-30T00:02:00"/>
    <x v="0"/>
    <x v="4"/>
    <x v="6"/>
    <x v="0"/>
    <x v="10"/>
  </r>
  <r>
    <x v="0"/>
    <n v="10"/>
    <x v="1"/>
    <x v="0"/>
    <x v="4"/>
    <n v="2"/>
    <n v="12000000"/>
    <n v="4"/>
    <d v="1899-12-30T00:02:00"/>
    <x v="0"/>
    <x v="6"/>
    <x v="3"/>
    <x v="1"/>
    <x v="2"/>
  </r>
  <r>
    <x v="1"/>
    <n v="3"/>
    <x v="9"/>
    <x v="1"/>
    <x v="1"/>
    <n v="0"/>
    <n v="0"/>
    <n v="2"/>
    <d v="1899-12-30T00:02:00"/>
    <x v="3"/>
    <x v="9"/>
    <x v="6"/>
    <x v="1"/>
    <x v="1"/>
  </r>
  <r>
    <x v="1"/>
    <n v="13"/>
    <x v="1"/>
    <x v="1"/>
    <x v="0"/>
    <n v="0"/>
    <n v="0"/>
    <n v="1"/>
    <d v="1899-12-30T00:02:00"/>
    <x v="3"/>
    <x v="9"/>
    <x v="3"/>
    <x v="0"/>
    <x v="0"/>
  </r>
  <r>
    <x v="1"/>
    <n v="29"/>
    <x v="3"/>
    <x v="1"/>
    <x v="0"/>
    <n v="0"/>
    <n v="0"/>
    <n v="4"/>
    <d v="1899-12-30T00:02:00"/>
    <x v="3"/>
    <x v="9"/>
    <x v="3"/>
    <x v="2"/>
    <x v="11"/>
  </r>
  <r>
    <x v="1"/>
    <n v="5"/>
    <x v="3"/>
    <x v="1"/>
    <x v="1"/>
    <n v="0"/>
    <n v="0"/>
    <n v="5"/>
    <d v="1899-12-30T00:02:00"/>
    <x v="3"/>
    <x v="9"/>
    <x v="1"/>
    <x v="1"/>
    <x v="6"/>
  </r>
  <r>
    <x v="1"/>
    <n v="19"/>
    <x v="4"/>
    <x v="4"/>
    <x v="2"/>
    <n v="0"/>
    <n v="0"/>
    <n v="2"/>
    <d v="1899-12-30T00:02:00"/>
    <x v="3"/>
    <x v="9"/>
    <x v="7"/>
    <x v="3"/>
    <x v="13"/>
  </r>
  <r>
    <x v="1"/>
    <n v="18"/>
    <x v="10"/>
    <x v="0"/>
    <x v="2"/>
    <n v="0"/>
    <n v="0"/>
    <n v="1"/>
    <d v="1899-12-30T00:02:00"/>
    <x v="3"/>
    <x v="9"/>
    <x v="2"/>
    <x v="3"/>
    <x v="4"/>
  </r>
  <r>
    <x v="1"/>
    <n v="29"/>
    <x v="10"/>
    <x v="4"/>
    <x v="0"/>
    <n v="0"/>
    <n v="0"/>
    <n v="1"/>
    <d v="1899-12-30T00:02:00"/>
    <x v="3"/>
    <x v="9"/>
    <x v="2"/>
    <x v="0"/>
    <x v="9"/>
  </r>
  <r>
    <x v="1"/>
    <n v="1"/>
    <x v="10"/>
    <x v="4"/>
    <x v="1"/>
    <n v="0"/>
    <n v="0"/>
    <n v="2"/>
    <d v="1899-12-30T00:02:00"/>
    <x v="3"/>
    <x v="9"/>
    <x v="5"/>
    <x v="0"/>
    <x v="0"/>
  </r>
  <r>
    <x v="1"/>
    <n v="30"/>
    <x v="10"/>
    <x v="1"/>
    <x v="1"/>
    <n v="0"/>
    <n v="0"/>
    <n v="1"/>
    <d v="1899-12-30T00:02:00"/>
    <x v="3"/>
    <x v="9"/>
    <x v="6"/>
    <x v="2"/>
    <x v="8"/>
  </r>
  <r>
    <x v="1"/>
    <n v="3"/>
    <x v="9"/>
    <x v="1"/>
    <x v="1"/>
    <n v="0"/>
    <n v="0"/>
    <n v="2"/>
    <d v="1899-12-30T00:02:00"/>
    <x v="3"/>
    <x v="9"/>
    <x v="6"/>
    <x v="1"/>
    <x v="1"/>
  </r>
  <r>
    <x v="0"/>
    <n v="11"/>
    <x v="5"/>
    <x v="4"/>
    <x v="0"/>
    <n v="4"/>
    <n v="20000000"/>
    <n v="2"/>
    <d v="1899-12-30T00:02:00"/>
    <x v="2"/>
    <x v="3"/>
    <x v="2"/>
    <x v="3"/>
    <x v="13"/>
  </r>
  <r>
    <x v="0"/>
    <n v="14"/>
    <x v="5"/>
    <x v="4"/>
    <x v="0"/>
    <n v="3"/>
    <n v="15000000"/>
    <n v="2"/>
    <d v="1899-12-30T00:02:00"/>
    <x v="0"/>
    <x v="7"/>
    <x v="2"/>
    <x v="1"/>
    <x v="6"/>
  </r>
  <r>
    <x v="0"/>
    <n v="11"/>
    <x v="6"/>
    <x v="4"/>
    <x v="2"/>
    <n v="2"/>
    <n v="10000000"/>
    <n v="1"/>
    <d v="1899-12-30T00:02:00"/>
    <x v="0"/>
    <x v="4"/>
    <x v="3"/>
    <x v="0"/>
    <x v="10"/>
  </r>
  <r>
    <x v="0"/>
    <n v="1"/>
    <x v="0"/>
    <x v="1"/>
    <x v="2"/>
    <n v="5"/>
    <n v="25000000"/>
    <n v="1"/>
    <d v="1899-12-30T00:02:00"/>
    <x v="0"/>
    <x v="4"/>
    <x v="4"/>
    <x v="0"/>
    <x v="5"/>
  </r>
  <r>
    <x v="0"/>
    <n v="1"/>
    <x v="11"/>
    <x v="5"/>
    <x v="1"/>
    <n v="2"/>
    <n v="12000000"/>
    <n v="5"/>
    <d v="1899-12-30T00:02:00"/>
    <x v="0"/>
    <x v="7"/>
    <x v="6"/>
    <x v="2"/>
    <x v="8"/>
  </r>
  <r>
    <x v="0"/>
    <n v="30"/>
    <x v="2"/>
    <x v="0"/>
    <x v="2"/>
    <n v="2"/>
    <n v="12000000"/>
    <n v="1"/>
    <d v="1899-12-30T00:02:00"/>
    <x v="0"/>
    <x v="0"/>
    <x v="2"/>
    <x v="3"/>
    <x v="13"/>
  </r>
  <r>
    <x v="0"/>
    <n v="13"/>
    <x v="2"/>
    <x v="3"/>
    <x v="2"/>
    <n v="3"/>
    <n v="12000000"/>
    <n v="1"/>
    <d v="1899-12-30T00:02:00"/>
    <x v="0"/>
    <x v="5"/>
    <x v="6"/>
    <x v="0"/>
    <x v="9"/>
  </r>
  <r>
    <x v="0"/>
    <n v="1"/>
    <x v="2"/>
    <x v="0"/>
    <x v="2"/>
    <n v="1"/>
    <n v="7000000"/>
    <n v="4"/>
    <d v="1899-12-30T00:02:00"/>
    <x v="0"/>
    <x v="3"/>
    <x v="7"/>
    <x v="0"/>
    <x v="9"/>
  </r>
  <r>
    <x v="0"/>
    <n v="21"/>
    <x v="3"/>
    <x v="2"/>
    <x v="2"/>
    <n v="1"/>
    <n v="19000000"/>
    <n v="1"/>
    <d v="1899-12-30T00:02:00"/>
    <x v="1"/>
    <x v="4"/>
    <x v="2"/>
    <x v="0"/>
    <x v="10"/>
  </r>
  <r>
    <x v="0"/>
    <n v="3"/>
    <x v="3"/>
    <x v="2"/>
    <x v="2"/>
    <n v="2"/>
    <n v="38000000"/>
    <n v="2"/>
    <d v="1899-12-30T00:02:00"/>
    <x v="1"/>
    <x v="0"/>
    <x v="7"/>
    <x v="1"/>
    <x v="2"/>
  </r>
  <r>
    <x v="0"/>
    <n v="8"/>
    <x v="3"/>
    <x v="4"/>
    <x v="2"/>
    <n v="4"/>
    <n v="20000000"/>
    <n v="2"/>
    <d v="1899-12-30T00:02:00"/>
    <x v="2"/>
    <x v="4"/>
    <x v="2"/>
    <x v="1"/>
    <x v="1"/>
  </r>
  <r>
    <x v="0"/>
    <n v="14"/>
    <x v="3"/>
    <x v="0"/>
    <x v="1"/>
    <n v="1"/>
    <n v="7000000"/>
    <n v="5"/>
    <d v="1899-12-30T00:02:00"/>
    <x v="0"/>
    <x v="3"/>
    <x v="5"/>
    <x v="3"/>
    <x v="13"/>
  </r>
  <r>
    <x v="0"/>
    <n v="31"/>
    <x v="3"/>
    <x v="1"/>
    <x v="1"/>
    <n v="3"/>
    <n v="15000000"/>
    <n v="3"/>
    <d v="1899-12-30T00:02:00"/>
    <x v="0"/>
    <x v="2"/>
    <x v="1"/>
    <x v="2"/>
    <x v="11"/>
  </r>
  <r>
    <x v="0"/>
    <n v="20"/>
    <x v="3"/>
    <x v="2"/>
    <x v="3"/>
    <n v="3"/>
    <n v="15000000"/>
    <n v="1"/>
    <d v="1899-12-30T00:02:00"/>
    <x v="0"/>
    <x v="8"/>
    <x v="6"/>
    <x v="2"/>
    <x v="8"/>
  </r>
  <r>
    <x v="0"/>
    <n v="25"/>
    <x v="4"/>
    <x v="0"/>
    <x v="1"/>
    <n v="2"/>
    <n v="38000000"/>
    <n v="1"/>
    <d v="1899-12-30T00:02:00"/>
    <x v="1"/>
    <x v="5"/>
    <x v="2"/>
    <x v="0"/>
    <x v="7"/>
  </r>
  <r>
    <x v="0"/>
    <n v="5"/>
    <x v="4"/>
    <x v="2"/>
    <x v="3"/>
    <n v="3"/>
    <n v="12000000"/>
    <n v="2"/>
    <d v="1899-12-30T00:02:00"/>
    <x v="0"/>
    <x v="1"/>
    <x v="5"/>
    <x v="1"/>
    <x v="6"/>
  </r>
  <r>
    <x v="0"/>
    <n v="16"/>
    <x v="4"/>
    <x v="1"/>
    <x v="2"/>
    <n v="2"/>
    <n v="12000000"/>
    <n v="3"/>
    <d v="1899-12-30T00:02:00"/>
    <x v="0"/>
    <x v="0"/>
    <x v="7"/>
    <x v="1"/>
    <x v="1"/>
  </r>
  <r>
    <x v="0"/>
    <n v="26"/>
    <x v="10"/>
    <x v="3"/>
    <x v="1"/>
    <n v="5"/>
    <n v="25000000"/>
    <n v="5"/>
    <d v="1899-12-30T00:02:00"/>
    <x v="0"/>
    <x v="8"/>
    <x v="4"/>
    <x v="2"/>
    <x v="8"/>
  </r>
  <r>
    <x v="0"/>
    <n v="11"/>
    <x v="5"/>
    <x v="4"/>
    <x v="0"/>
    <n v="4"/>
    <n v="20000000"/>
    <n v="2"/>
    <d v="1899-12-30T00:02:00"/>
    <x v="2"/>
    <x v="3"/>
    <x v="2"/>
    <x v="3"/>
    <x v="13"/>
  </r>
  <r>
    <x v="0"/>
    <n v="14"/>
    <x v="5"/>
    <x v="4"/>
    <x v="0"/>
    <n v="3"/>
    <n v="15000000"/>
    <n v="2"/>
    <d v="1899-12-30T00:02:00"/>
    <x v="0"/>
    <x v="7"/>
    <x v="2"/>
    <x v="1"/>
    <x v="6"/>
  </r>
  <r>
    <x v="0"/>
    <n v="11"/>
    <x v="6"/>
    <x v="4"/>
    <x v="2"/>
    <n v="2"/>
    <n v="10000000"/>
    <n v="1"/>
    <d v="1899-12-30T00:02:00"/>
    <x v="0"/>
    <x v="4"/>
    <x v="3"/>
    <x v="0"/>
    <x v="10"/>
  </r>
  <r>
    <x v="0"/>
    <n v="1"/>
    <x v="0"/>
    <x v="1"/>
    <x v="2"/>
    <n v="5"/>
    <n v="25000000"/>
    <n v="1"/>
    <d v="1899-12-30T00:02:00"/>
    <x v="0"/>
    <x v="4"/>
    <x v="4"/>
    <x v="0"/>
    <x v="5"/>
  </r>
  <r>
    <x v="0"/>
    <n v="1"/>
    <x v="11"/>
    <x v="5"/>
    <x v="1"/>
    <n v="2"/>
    <n v="12000000"/>
    <n v="5"/>
    <d v="1899-12-30T00:02:00"/>
    <x v="0"/>
    <x v="7"/>
    <x v="6"/>
    <x v="2"/>
    <x v="8"/>
  </r>
  <r>
    <x v="1"/>
    <n v="13"/>
    <x v="9"/>
    <x v="0"/>
    <x v="4"/>
    <n v="0"/>
    <n v="0"/>
    <n v="3"/>
    <d v="1899-12-30T00:02:00"/>
    <x v="3"/>
    <x v="9"/>
    <x v="1"/>
    <x v="1"/>
    <x v="1"/>
  </r>
  <r>
    <x v="1"/>
    <n v="15"/>
    <x v="2"/>
    <x v="3"/>
    <x v="1"/>
    <n v="0"/>
    <n v="0"/>
    <n v="4"/>
    <d v="1899-12-30T00:02:00"/>
    <x v="3"/>
    <x v="9"/>
    <x v="0"/>
    <x v="0"/>
    <x v="12"/>
  </r>
  <r>
    <x v="1"/>
    <n v="28"/>
    <x v="3"/>
    <x v="2"/>
    <x v="1"/>
    <n v="0"/>
    <n v="0"/>
    <n v="3"/>
    <d v="1899-12-30T00:02:00"/>
    <x v="3"/>
    <x v="9"/>
    <x v="3"/>
    <x v="1"/>
    <x v="2"/>
  </r>
  <r>
    <x v="1"/>
    <n v="20"/>
    <x v="3"/>
    <x v="0"/>
    <x v="2"/>
    <n v="0"/>
    <n v="0"/>
    <n v="2"/>
    <d v="1899-12-30T00:02:00"/>
    <x v="3"/>
    <x v="9"/>
    <x v="0"/>
    <x v="0"/>
    <x v="9"/>
  </r>
  <r>
    <x v="1"/>
    <n v="14"/>
    <x v="3"/>
    <x v="0"/>
    <x v="2"/>
    <n v="0"/>
    <n v="0"/>
    <n v="1"/>
    <d v="1899-12-30T00:02:00"/>
    <x v="3"/>
    <x v="9"/>
    <x v="6"/>
    <x v="3"/>
    <x v="13"/>
  </r>
  <r>
    <x v="1"/>
    <n v="13"/>
    <x v="4"/>
    <x v="0"/>
    <x v="1"/>
    <n v="0"/>
    <n v="0"/>
    <n v="1"/>
    <d v="1899-12-30T00:02:00"/>
    <x v="3"/>
    <x v="9"/>
    <x v="3"/>
    <x v="0"/>
    <x v="5"/>
  </r>
  <r>
    <x v="1"/>
    <n v="15"/>
    <x v="4"/>
    <x v="4"/>
    <x v="1"/>
    <n v="0"/>
    <n v="0"/>
    <n v="4"/>
    <d v="1899-12-30T00:02:00"/>
    <x v="3"/>
    <x v="9"/>
    <x v="3"/>
    <x v="2"/>
    <x v="8"/>
  </r>
  <r>
    <x v="1"/>
    <n v="26"/>
    <x v="4"/>
    <x v="0"/>
    <x v="2"/>
    <n v="0"/>
    <n v="0"/>
    <n v="2"/>
    <d v="1899-12-30T00:02:00"/>
    <x v="3"/>
    <x v="9"/>
    <x v="7"/>
    <x v="1"/>
    <x v="2"/>
  </r>
  <r>
    <x v="1"/>
    <n v="13"/>
    <x v="9"/>
    <x v="0"/>
    <x v="4"/>
    <n v="0"/>
    <n v="0"/>
    <n v="3"/>
    <d v="1899-12-30T00:02:00"/>
    <x v="3"/>
    <x v="9"/>
    <x v="1"/>
    <x v="1"/>
    <x v="1"/>
  </r>
  <r>
    <x v="0"/>
    <n v="16"/>
    <x v="5"/>
    <x v="3"/>
    <x v="1"/>
    <n v="5"/>
    <n v="25000000"/>
    <n v="1"/>
    <d v="1899-12-30T00:02:00"/>
    <x v="0"/>
    <x v="5"/>
    <x v="6"/>
    <x v="1"/>
    <x v="2"/>
  </r>
  <r>
    <x v="0"/>
    <n v="1"/>
    <x v="6"/>
    <x v="2"/>
    <x v="1"/>
    <n v="1"/>
    <n v="7000000"/>
    <n v="2"/>
    <d v="1899-12-30T00:02:00"/>
    <x v="0"/>
    <x v="1"/>
    <x v="3"/>
    <x v="1"/>
    <x v="2"/>
  </r>
  <r>
    <x v="0"/>
    <n v="11"/>
    <x v="6"/>
    <x v="2"/>
    <x v="3"/>
    <n v="2"/>
    <n v="12000000"/>
    <n v="2"/>
    <d v="1899-12-30T00:02:00"/>
    <x v="0"/>
    <x v="1"/>
    <x v="4"/>
    <x v="0"/>
    <x v="10"/>
  </r>
  <r>
    <x v="0"/>
    <n v="11"/>
    <x v="6"/>
    <x v="0"/>
    <x v="1"/>
    <n v="3"/>
    <n v="15000000"/>
    <n v="1"/>
    <d v="1899-12-30T00:02:00"/>
    <x v="0"/>
    <x v="4"/>
    <x v="6"/>
    <x v="3"/>
    <x v="4"/>
  </r>
  <r>
    <x v="0"/>
    <n v="1"/>
    <x v="0"/>
    <x v="0"/>
    <x v="0"/>
    <n v="1"/>
    <n v="19000000"/>
    <n v="1"/>
    <d v="1899-12-30T00:02:00"/>
    <x v="1"/>
    <x v="4"/>
    <x v="5"/>
    <x v="0"/>
    <x v="12"/>
  </r>
  <r>
    <x v="0"/>
    <n v="1"/>
    <x v="0"/>
    <x v="3"/>
    <x v="1"/>
    <n v="4"/>
    <n v="20000000"/>
    <n v="3"/>
    <d v="1899-12-30T00:02:00"/>
    <x v="2"/>
    <x v="4"/>
    <x v="6"/>
    <x v="3"/>
    <x v="13"/>
  </r>
  <r>
    <x v="0"/>
    <n v="1"/>
    <x v="0"/>
    <x v="0"/>
    <x v="2"/>
    <n v="3"/>
    <n v="15000000"/>
    <n v="1"/>
    <d v="1899-12-30T00:02:00"/>
    <x v="0"/>
    <x v="7"/>
    <x v="7"/>
    <x v="2"/>
    <x v="3"/>
  </r>
  <r>
    <x v="0"/>
    <n v="1"/>
    <x v="8"/>
    <x v="0"/>
    <x v="0"/>
    <n v="4"/>
    <n v="20000000"/>
    <n v="4"/>
    <d v="1899-12-30T00:02:00"/>
    <x v="2"/>
    <x v="4"/>
    <x v="1"/>
    <x v="0"/>
    <x v="9"/>
  </r>
  <r>
    <x v="0"/>
    <n v="4"/>
    <x v="8"/>
    <x v="5"/>
    <x v="0"/>
    <n v="3"/>
    <n v="15000000"/>
    <n v="1"/>
    <d v="1899-12-30T00:02:00"/>
    <x v="0"/>
    <x v="3"/>
    <x v="5"/>
    <x v="1"/>
    <x v="2"/>
  </r>
  <r>
    <x v="0"/>
    <n v="11"/>
    <x v="8"/>
    <x v="3"/>
    <x v="1"/>
    <n v="5"/>
    <n v="25000000"/>
    <n v="4"/>
    <d v="1899-12-30T00:02:00"/>
    <x v="0"/>
    <x v="2"/>
    <x v="5"/>
    <x v="1"/>
    <x v="6"/>
  </r>
  <r>
    <x v="0"/>
    <n v="12"/>
    <x v="11"/>
    <x v="3"/>
    <x v="1"/>
    <n v="2"/>
    <n v="12000000"/>
    <n v="4"/>
    <d v="1899-12-30T00:02:00"/>
    <x v="0"/>
    <x v="3"/>
    <x v="1"/>
    <x v="2"/>
    <x v="8"/>
  </r>
  <r>
    <x v="0"/>
    <n v="31"/>
    <x v="1"/>
    <x v="0"/>
    <x v="1"/>
    <n v="1"/>
    <n v="19000000"/>
    <n v="3"/>
    <d v="1899-12-30T00:02:00"/>
    <x v="1"/>
    <x v="7"/>
    <x v="1"/>
    <x v="1"/>
    <x v="6"/>
  </r>
  <r>
    <x v="0"/>
    <n v="2"/>
    <x v="1"/>
    <x v="1"/>
    <x v="3"/>
    <n v="2"/>
    <n v="12000000"/>
    <n v="2"/>
    <d v="1899-12-30T00:02:00"/>
    <x v="0"/>
    <x v="7"/>
    <x v="2"/>
    <x v="0"/>
    <x v="12"/>
  </r>
  <r>
    <x v="0"/>
    <n v="9"/>
    <x v="1"/>
    <x v="0"/>
    <x v="2"/>
    <n v="3"/>
    <n v="12000000"/>
    <n v="5"/>
    <d v="1899-12-30T00:02:00"/>
    <x v="0"/>
    <x v="8"/>
    <x v="4"/>
    <x v="1"/>
    <x v="6"/>
  </r>
  <r>
    <x v="0"/>
    <n v="25"/>
    <x v="1"/>
    <x v="2"/>
    <x v="2"/>
    <n v="2"/>
    <n v="10000000"/>
    <n v="4"/>
    <d v="1899-12-30T00:02:00"/>
    <x v="0"/>
    <x v="8"/>
    <x v="3"/>
    <x v="1"/>
    <x v="2"/>
  </r>
  <r>
    <x v="0"/>
    <n v="9"/>
    <x v="1"/>
    <x v="0"/>
    <x v="2"/>
    <n v="2"/>
    <n v="12000000"/>
    <n v="1"/>
    <d v="1899-12-30T00:02:00"/>
    <x v="0"/>
    <x v="5"/>
    <x v="4"/>
    <x v="0"/>
    <x v="10"/>
  </r>
  <r>
    <x v="0"/>
    <n v="10"/>
    <x v="1"/>
    <x v="2"/>
    <x v="2"/>
    <n v="3"/>
    <n v="15000000"/>
    <n v="1"/>
    <d v="1899-12-30T00:02:00"/>
    <x v="0"/>
    <x v="7"/>
    <x v="4"/>
    <x v="1"/>
    <x v="6"/>
  </r>
  <r>
    <x v="0"/>
    <n v="14"/>
    <x v="1"/>
    <x v="4"/>
    <x v="1"/>
    <n v="4"/>
    <n v="20000000"/>
    <n v="3"/>
    <d v="1899-12-30T00:02:00"/>
    <x v="0"/>
    <x v="2"/>
    <x v="0"/>
    <x v="0"/>
    <x v="10"/>
  </r>
  <r>
    <x v="0"/>
    <n v="10"/>
    <x v="2"/>
    <x v="1"/>
    <x v="3"/>
    <n v="4"/>
    <n v="11000000"/>
    <n v="1"/>
    <d v="1899-12-30T00:02:00"/>
    <x v="2"/>
    <x v="0"/>
    <x v="5"/>
    <x v="2"/>
    <x v="3"/>
  </r>
  <r>
    <x v="0"/>
    <n v="27"/>
    <x v="2"/>
    <x v="2"/>
    <x v="0"/>
    <n v="3"/>
    <n v="12000000"/>
    <n v="3"/>
    <d v="1899-12-30T00:02:00"/>
    <x v="0"/>
    <x v="2"/>
    <x v="2"/>
    <x v="0"/>
    <x v="9"/>
  </r>
  <r>
    <x v="0"/>
    <n v="28"/>
    <x v="2"/>
    <x v="0"/>
    <x v="2"/>
    <n v="3"/>
    <n v="15000000"/>
    <n v="1"/>
    <d v="1899-12-30T00:02:00"/>
    <x v="0"/>
    <x v="2"/>
    <x v="6"/>
    <x v="1"/>
    <x v="2"/>
  </r>
  <r>
    <x v="0"/>
    <n v="28"/>
    <x v="2"/>
    <x v="0"/>
    <x v="2"/>
    <n v="5"/>
    <n v="25000000"/>
    <n v="2"/>
    <d v="1899-12-30T00:02:00"/>
    <x v="0"/>
    <x v="3"/>
    <x v="2"/>
    <x v="1"/>
    <x v="1"/>
  </r>
  <r>
    <x v="0"/>
    <n v="29"/>
    <x v="2"/>
    <x v="2"/>
    <x v="1"/>
    <n v="1"/>
    <n v="7000000"/>
    <n v="3"/>
    <d v="1899-12-30T00:02:00"/>
    <x v="0"/>
    <x v="4"/>
    <x v="3"/>
    <x v="3"/>
    <x v="13"/>
  </r>
  <r>
    <x v="0"/>
    <n v="30"/>
    <x v="2"/>
    <x v="5"/>
    <x v="1"/>
    <n v="2"/>
    <n v="12000000"/>
    <n v="4"/>
    <d v="1899-12-30T00:02:00"/>
    <x v="0"/>
    <x v="2"/>
    <x v="2"/>
    <x v="0"/>
    <x v="7"/>
  </r>
  <r>
    <x v="0"/>
    <n v="11"/>
    <x v="2"/>
    <x v="3"/>
    <x v="2"/>
    <n v="3"/>
    <n v="15000000"/>
    <n v="1"/>
    <d v="1899-12-30T00:02:00"/>
    <x v="0"/>
    <x v="0"/>
    <x v="3"/>
    <x v="3"/>
    <x v="13"/>
  </r>
  <r>
    <x v="0"/>
    <n v="15"/>
    <x v="2"/>
    <x v="1"/>
    <x v="1"/>
    <n v="4"/>
    <n v="15000000"/>
    <n v="3"/>
    <d v="1899-12-30T00:02:00"/>
    <x v="0"/>
    <x v="2"/>
    <x v="5"/>
    <x v="0"/>
    <x v="9"/>
  </r>
  <r>
    <x v="0"/>
    <n v="20"/>
    <x v="3"/>
    <x v="2"/>
    <x v="1"/>
    <n v="2"/>
    <n v="38000000"/>
    <n v="1"/>
    <d v="1899-12-30T00:02:00"/>
    <x v="4"/>
    <x v="0"/>
    <x v="5"/>
    <x v="3"/>
    <x v="13"/>
  </r>
  <r>
    <x v="0"/>
    <n v="8"/>
    <x v="3"/>
    <x v="3"/>
    <x v="3"/>
    <n v="2"/>
    <n v="38000000"/>
    <n v="4"/>
    <d v="1899-12-30T00:02:00"/>
    <x v="1"/>
    <x v="0"/>
    <x v="3"/>
    <x v="3"/>
    <x v="13"/>
  </r>
  <r>
    <x v="0"/>
    <n v="27"/>
    <x v="3"/>
    <x v="0"/>
    <x v="4"/>
    <n v="2"/>
    <n v="38000000"/>
    <n v="1"/>
    <d v="1899-12-30T00:02:00"/>
    <x v="1"/>
    <x v="3"/>
    <x v="6"/>
    <x v="3"/>
    <x v="13"/>
  </r>
  <r>
    <x v="0"/>
    <n v="5"/>
    <x v="3"/>
    <x v="4"/>
    <x v="1"/>
    <n v="4"/>
    <n v="15000000"/>
    <n v="1"/>
    <d v="1899-12-30T00:02:00"/>
    <x v="0"/>
    <x v="0"/>
    <x v="3"/>
    <x v="3"/>
    <x v="4"/>
  </r>
  <r>
    <x v="0"/>
    <n v="27"/>
    <x v="3"/>
    <x v="1"/>
    <x v="1"/>
    <n v="4"/>
    <n v="15000000"/>
    <n v="1"/>
    <d v="1899-12-30T00:02:00"/>
    <x v="0"/>
    <x v="0"/>
    <x v="0"/>
    <x v="2"/>
    <x v="8"/>
  </r>
  <r>
    <x v="0"/>
    <n v="30"/>
    <x v="3"/>
    <x v="3"/>
    <x v="1"/>
    <n v="3"/>
    <n v="15000000"/>
    <n v="1"/>
    <d v="1899-12-30T00:02:00"/>
    <x v="0"/>
    <x v="5"/>
    <x v="0"/>
    <x v="2"/>
    <x v="8"/>
  </r>
  <r>
    <x v="0"/>
    <n v="1"/>
    <x v="3"/>
    <x v="3"/>
    <x v="2"/>
    <n v="2"/>
    <n v="10000000"/>
    <n v="1"/>
    <d v="1899-12-30T00:02:00"/>
    <x v="0"/>
    <x v="4"/>
    <x v="5"/>
    <x v="0"/>
    <x v="12"/>
  </r>
  <r>
    <x v="0"/>
    <n v="2"/>
    <x v="3"/>
    <x v="0"/>
    <x v="2"/>
    <n v="3"/>
    <n v="11000000"/>
    <n v="1"/>
    <d v="1899-12-30T00:02:00"/>
    <x v="0"/>
    <x v="5"/>
    <x v="7"/>
    <x v="2"/>
    <x v="8"/>
  </r>
  <r>
    <x v="0"/>
    <n v="6"/>
    <x v="3"/>
    <x v="0"/>
    <x v="1"/>
    <n v="5"/>
    <n v="20000000"/>
    <n v="1"/>
    <d v="1899-12-30T00:02:00"/>
    <x v="0"/>
    <x v="2"/>
    <x v="7"/>
    <x v="3"/>
    <x v="4"/>
  </r>
  <r>
    <x v="0"/>
    <n v="29"/>
    <x v="3"/>
    <x v="3"/>
    <x v="0"/>
    <n v="5"/>
    <n v="25000000"/>
    <n v="6"/>
    <d v="1899-12-30T00:02:00"/>
    <x v="0"/>
    <x v="0"/>
    <x v="7"/>
    <x v="0"/>
    <x v="0"/>
  </r>
  <r>
    <x v="0"/>
    <n v="22"/>
    <x v="4"/>
    <x v="2"/>
    <x v="2"/>
    <n v="1"/>
    <n v="19000000"/>
    <n v="5"/>
    <d v="1899-12-30T00:02:00"/>
    <x v="1"/>
    <x v="2"/>
    <x v="0"/>
    <x v="0"/>
    <x v="7"/>
  </r>
  <r>
    <x v="0"/>
    <n v="22"/>
    <x v="4"/>
    <x v="0"/>
    <x v="1"/>
    <n v="4"/>
    <n v="20000000"/>
    <n v="4"/>
    <d v="1899-12-30T00:02:00"/>
    <x v="2"/>
    <x v="7"/>
    <x v="0"/>
    <x v="1"/>
    <x v="6"/>
  </r>
  <r>
    <x v="0"/>
    <n v="15"/>
    <x v="4"/>
    <x v="1"/>
    <x v="2"/>
    <n v="2"/>
    <n v="12000000"/>
    <n v="2"/>
    <d v="1899-12-30T00:02:00"/>
    <x v="0"/>
    <x v="2"/>
    <x v="2"/>
    <x v="0"/>
    <x v="0"/>
  </r>
  <r>
    <x v="0"/>
    <n v="19"/>
    <x v="4"/>
    <x v="0"/>
    <x v="0"/>
    <n v="3"/>
    <n v="15000000"/>
    <n v="3"/>
    <d v="1899-12-30T00:02:00"/>
    <x v="0"/>
    <x v="4"/>
    <x v="2"/>
    <x v="1"/>
    <x v="1"/>
  </r>
  <r>
    <x v="0"/>
    <n v="17"/>
    <x v="4"/>
    <x v="1"/>
    <x v="2"/>
    <n v="1"/>
    <n v="7000000"/>
    <n v="3"/>
    <d v="1899-12-30T00:02:00"/>
    <x v="0"/>
    <x v="0"/>
    <x v="5"/>
    <x v="0"/>
    <x v="5"/>
  </r>
  <r>
    <x v="0"/>
    <n v="19"/>
    <x v="4"/>
    <x v="5"/>
    <x v="2"/>
    <n v="2"/>
    <n v="12000000"/>
    <n v="1"/>
    <d v="1899-12-30T00:02:00"/>
    <x v="0"/>
    <x v="1"/>
    <x v="6"/>
    <x v="1"/>
    <x v="2"/>
  </r>
  <r>
    <x v="0"/>
    <n v="14"/>
    <x v="4"/>
    <x v="3"/>
    <x v="0"/>
    <n v="5"/>
    <n v="25000000"/>
    <n v="1"/>
    <d v="1899-12-30T00:02:00"/>
    <x v="0"/>
    <x v="4"/>
    <x v="7"/>
    <x v="2"/>
    <x v="11"/>
  </r>
  <r>
    <x v="0"/>
    <n v="29"/>
    <x v="10"/>
    <x v="1"/>
    <x v="2"/>
    <n v="1"/>
    <n v="19000000"/>
    <n v="1"/>
    <d v="1899-12-30T00:02:00"/>
    <x v="1"/>
    <x v="6"/>
    <x v="0"/>
    <x v="1"/>
    <x v="15"/>
  </r>
  <r>
    <x v="0"/>
    <n v="13"/>
    <x v="10"/>
    <x v="4"/>
    <x v="2"/>
    <n v="2"/>
    <n v="12000000"/>
    <n v="5"/>
    <d v="1899-12-30T00:02:00"/>
    <x v="0"/>
    <x v="0"/>
    <x v="2"/>
    <x v="0"/>
    <x v="9"/>
  </r>
  <r>
    <x v="0"/>
    <n v="26"/>
    <x v="10"/>
    <x v="2"/>
    <x v="1"/>
    <n v="5"/>
    <n v="25000000"/>
    <n v="2"/>
    <d v="1899-12-30T00:02:00"/>
    <x v="0"/>
    <x v="2"/>
    <x v="2"/>
    <x v="3"/>
    <x v="4"/>
  </r>
  <r>
    <x v="0"/>
    <n v="16"/>
    <x v="10"/>
    <x v="0"/>
    <x v="1"/>
    <n v="3"/>
    <n v="15000000"/>
    <n v="3"/>
    <d v="1899-12-30T00:02:00"/>
    <x v="0"/>
    <x v="1"/>
    <x v="3"/>
    <x v="1"/>
    <x v="2"/>
  </r>
  <r>
    <x v="0"/>
    <n v="14"/>
    <x v="10"/>
    <x v="2"/>
    <x v="0"/>
    <n v="1"/>
    <n v="7000000"/>
    <n v="1"/>
    <d v="1899-12-30T00:02:00"/>
    <x v="0"/>
    <x v="4"/>
    <x v="6"/>
    <x v="0"/>
    <x v="7"/>
  </r>
  <r>
    <x v="0"/>
    <n v="16"/>
    <x v="5"/>
    <x v="3"/>
    <x v="1"/>
    <n v="5"/>
    <n v="25000000"/>
    <n v="1"/>
    <d v="1899-12-30T00:02:00"/>
    <x v="0"/>
    <x v="5"/>
    <x v="6"/>
    <x v="1"/>
    <x v="2"/>
  </r>
  <r>
    <x v="0"/>
    <n v="1"/>
    <x v="6"/>
    <x v="2"/>
    <x v="1"/>
    <n v="1"/>
    <n v="7000000"/>
    <n v="2"/>
    <d v="1899-12-30T00:02:00"/>
    <x v="0"/>
    <x v="1"/>
    <x v="3"/>
    <x v="1"/>
    <x v="2"/>
  </r>
  <r>
    <x v="0"/>
    <n v="11"/>
    <x v="6"/>
    <x v="2"/>
    <x v="3"/>
    <n v="2"/>
    <n v="12000000"/>
    <n v="2"/>
    <d v="1899-12-30T00:02:00"/>
    <x v="0"/>
    <x v="1"/>
    <x v="4"/>
    <x v="0"/>
    <x v="10"/>
  </r>
  <r>
    <x v="0"/>
    <n v="11"/>
    <x v="6"/>
    <x v="0"/>
    <x v="1"/>
    <n v="3"/>
    <n v="15000000"/>
    <n v="1"/>
    <d v="1899-12-30T00:02:00"/>
    <x v="0"/>
    <x v="4"/>
    <x v="6"/>
    <x v="3"/>
    <x v="4"/>
  </r>
  <r>
    <x v="0"/>
    <n v="1"/>
    <x v="0"/>
    <x v="0"/>
    <x v="0"/>
    <n v="1"/>
    <n v="19000000"/>
    <n v="1"/>
    <d v="1899-12-30T00:02:00"/>
    <x v="1"/>
    <x v="4"/>
    <x v="5"/>
    <x v="0"/>
    <x v="12"/>
  </r>
  <r>
    <x v="0"/>
    <n v="1"/>
    <x v="0"/>
    <x v="3"/>
    <x v="1"/>
    <n v="4"/>
    <n v="20000000"/>
    <n v="3"/>
    <d v="1899-12-30T00:02:00"/>
    <x v="2"/>
    <x v="4"/>
    <x v="6"/>
    <x v="3"/>
    <x v="13"/>
  </r>
  <r>
    <x v="0"/>
    <n v="1"/>
    <x v="0"/>
    <x v="0"/>
    <x v="2"/>
    <n v="3"/>
    <n v="15000000"/>
    <n v="1"/>
    <d v="1899-12-30T00:02:00"/>
    <x v="0"/>
    <x v="7"/>
    <x v="7"/>
    <x v="2"/>
    <x v="3"/>
  </r>
  <r>
    <x v="0"/>
    <n v="1"/>
    <x v="8"/>
    <x v="0"/>
    <x v="0"/>
    <n v="4"/>
    <n v="20000000"/>
    <n v="4"/>
    <d v="1899-12-30T00:02:00"/>
    <x v="2"/>
    <x v="4"/>
    <x v="1"/>
    <x v="0"/>
    <x v="9"/>
  </r>
  <r>
    <x v="0"/>
    <n v="4"/>
    <x v="8"/>
    <x v="5"/>
    <x v="0"/>
    <n v="3"/>
    <n v="15000000"/>
    <n v="1"/>
    <d v="1899-12-30T00:02:00"/>
    <x v="0"/>
    <x v="3"/>
    <x v="5"/>
    <x v="1"/>
    <x v="2"/>
  </r>
  <r>
    <x v="0"/>
    <n v="11"/>
    <x v="8"/>
    <x v="3"/>
    <x v="1"/>
    <n v="5"/>
    <n v="25000000"/>
    <n v="4"/>
    <d v="1899-12-30T00:02:00"/>
    <x v="0"/>
    <x v="2"/>
    <x v="5"/>
    <x v="1"/>
    <x v="6"/>
  </r>
  <r>
    <x v="0"/>
    <n v="12"/>
    <x v="11"/>
    <x v="3"/>
    <x v="1"/>
    <n v="2"/>
    <n v="12000000"/>
    <n v="4"/>
    <d v="1899-12-30T00:02:00"/>
    <x v="0"/>
    <x v="3"/>
    <x v="1"/>
    <x v="2"/>
    <x v="8"/>
  </r>
  <r>
    <x v="0"/>
    <n v="31"/>
    <x v="1"/>
    <x v="0"/>
    <x v="1"/>
    <n v="1"/>
    <n v="19000000"/>
    <n v="3"/>
    <d v="1899-12-30T00:02:00"/>
    <x v="1"/>
    <x v="7"/>
    <x v="1"/>
    <x v="1"/>
    <x v="6"/>
  </r>
  <r>
    <x v="0"/>
    <n v="2"/>
    <x v="1"/>
    <x v="1"/>
    <x v="3"/>
    <n v="2"/>
    <n v="12000000"/>
    <n v="2"/>
    <d v="1899-12-30T00:02:00"/>
    <x v="0"/>
    <x v="7"/>
    <x v="2"/>
    <x v="0"/>
    <x v="12"/>
  </r>
  <r>
    <x v="0"/>
    <n v="9"/>
    <x v="1"/>
    <x v="0"/>
    <x v="2"/>
    <n v="3"/>
    <n v="12000000"/>
    <n v="5"/>
    <d v="1899-12-30T00:02:00"/>
    <x v="0"/>
    <x v="8"/>
    <x v="4"/>
    <x v="1"/>
    <x v="6"/>
  </r>
  <r>
    <x v="0"/>
    <n v="25"/>
    <x v="1"/>
    <x v="2"/>
    <x v="2"/>
    <n v="2"/>
    <n v="10000000"/>
    <n v="4"/>
    <d v="1899-12-30T00:02:00"/>
    <x v="0"/>
    <x v="8"/>
    <x v="3"/>
    <x v="1"/>
    <x v="2"/>
  </r>
  <r>
    <x v="1"/>
    <n v="8"/>
    <x v="11"/>
    <x v="1"/>
    <x v="0"/>
    <n v="0"/>
    <n v="0"/>
    <n v="3"/>
    <d v="1899-12-30T00:02:00"/>
    <x v="3"/>
    <x v="9"/>
    <x v="2"/>
    <x v="1"/>
    <x v="6"/>
  </r>
  <r>
    <x v="1"/>
    <n v="5"/>
    <x v="11"/>
    <x v="3"/>
    <x v="2"/>
    <n v="0"/>
    <n v="0"/>
    <n v="1"/>
    <d v="1899-12-30T00:02:00"/>
    <x v="3"/>
    <x v="9"/>
    <x v="3"/>
    <x v="0"/>
    <x v="5"/>
  </r>
  <r>
    <x v="1"/>
    <n v="2"/>
    <x v="2"/>
    <x v="4"/>
    <x v="2"/>
    <n v="0"/>
    <n v="0"/>
    <n v="2"/>
    <d v="1899-12-30T00:02:00"/>
    <x v="3"/>
    <x v="9"/>
    <x v="2"/>
    <x v="2"/>
    <x v="11"/>
  </r>
  <r>
    <x v="1"/>
    <n v="20"/>
    <x v="2"/>
    <x v="3"/>
    <x v="2"/>
    <n v="0"/>
    <n v="0"/>
    <n v="1"/>
    <d v="1899-12-30T00:02:00"/>
    <x v="3"/>
    <x v="9"/>
    <x v="4"/>
    <x v="1"/>
    <x v="2"/>
  </r>
  <r>
    <x v="1"/>
    <n v="22"/>
    <x v="2"/>
    <x v="0"/>
    <x v="1"/>
    <n v="0"/>
    <n v="0"/>
    <n v="3"/>
    <d v="1899-12-30T00:02:00"/>
    <x v="3"/>
    <x v="9"/>
    <x v="5"/>
    <x v="1"/>
    <x v="2"/>
  </r>
  <r>
    <x v="1"/>
    <n v="15"/>
    <x v="2"/>
    <x v="0"/>
    <x v="1"/>
    <n v="0"/>
    <n v="0"/>
    <n v="3"/>
    <d v="1899-12-30T00:02:00"/>
    <x v="3"/>
    <x v="9"/>
    <x v="7"/>
    <x v="3"/>
    <x v="13"/>
  </r>
  <r>
    <x v="1"/>
    <n v="21"/>
    <x v="2"/>
    <x v="3"/>
    <x v="2"/>
    <n v="0"/>
    <n v="0"/>
    <n v="2"/>
    <d v="1899-12-30T00:02:00"/>
    <x v="3"/>
    <x v="9"/>
    <x v="7"/>
    <x v="2"/>
    <x v="3"/>
  </r>
  <r>
    <x v="1"/>
    <n v="24"/>
    <x v="3"/>
    <x v="3"/>
    <x v="1"/>
    <n v="0"/>
    <n v="0"/>
    <n v="1"/>
    <d v="1899-12-30T00:02:00"/>
    <x v="3"/>
    <x v="9"/>
    <x v="3"/>
    <x v="3"/>
    <x v="13"/>
  </r>
  <r>
    <x v="1"/>
    <n v="5"/>
    <x v="3"/>
    <x v="2"/>
    <x v="0"/>
    <n v="0"/>
    <n v="0"/>
    <n v="5"/>
    <d v="1899-12-30T00:02:00"/>
    <x v="3"/>
    <x v="9"/>
    <x v="6"/>
    <x v="0"/>
    <x v="12"/>
  </r>
  <r>
    <x v="1"/>
    <n v="15"/>
    <x v="4"/>
    <x v="0"/>
    <x v="1"/>
    <n v="0"/>
    <n v="0"/>
    <n v="1"/>
    <d v="1899-12-30T00:02:00"/>
    <x v="3"/>
    <x v="9"/>
    <x v="2"/>
    <x v="1"/>
    <x v="2"/>
  </r>
  <r>
    <x v="1"/>
    <n v="29"/>
    <x v="4"/>
    <x v="2"/>
    <x v="0"/>
    <n v="0"/>
    <n v="0"/>
    <n v="4"/>
    <d v="1899-12-30T00:02:00"/>
    <x v="3"/>
    <x v="9"/>
    <x v="4"/>
    <x v="0"/>
    <x v="10"/>
  </r>
  <r>
    <x v="1"/>
    <n v="11"/>
    <x v="4"/>
    <x v="2"/>
    <x v="1"/>
    <n v="0"/>
    <n v="0"/>
    <n v="3"/>
    <d v="1899-12-30T00:02:00"/>
    <x v="3"/>
    <x v="9"/>
    <x v="3"/>
    <x v="0"/>
    <x v="7"/>
  </r>
  <r>
    <x v="1"/>
    <n v="26"/>
    <x v="4"/>
    <x v="1"/>
    <x v="1"/>
    <n v="0"/>
    <n v="0"/>
    <n v="6"/>
    <d v="1899-12-30T00:02:00"/>
    <x v="3"/>
    <x v="9"/>
    <x v="7"/>
    <x v="1"/>
    <x v="2"/>
  </r>
  <r>
    <x v="1"/>
    <n v="31"/>
    <x v="10"/>
    <x v="3"/>
    <x v="0"/>
    <n v="0"/>
    <n v="0"/>
    <n v="1"/>
    <d v="1899-12-30T00:02:00"/>
    <x v="3"/>
    <x v="9"/>
    <x v="2"/>
    <x v="0"/>
    <x v="10"/>
  </r>
  <r>
    <x v="1"/>
    <n v="30"/>
    <x v="10"/>
    <x v="4"/>
    <x v="2"/>
    <n v="0"/>
    <n v="0"/>
    <n v="4"/>
    <d v="1899-12-30T00:02:00"/>
    <x v="3"/>
    <x v="9"/>
    <x v="4"/>
    <x v="3"/>
    <x v="4"/>
  </r>
  <r>
    <x v="1"/>
    <n v="14"/>
    <x v="10"/>
    <x v="2"/>
    <x v="2"/>
    <n v="0"/>
    <n v="0"/>
    <n v="1"/>
    <d v="1899-12-30T00:02:00"/>
    <x v="3"/>
    <x v="9"/>
    <x v="1"/>
    <x v="0"/>
    <x v="5"/>
  </r>
  <r>
    <x v="1"/>
    <n v="30"/>
    <x v="10"/>
    <x v="2"/>
    <x v="0"/>
    <n v="0"/>
    <n v="0"/>
    <n v="4"/>
    <d v="1899-12-30T00:02:00"/>
    <x v="3"/>
    <x v="9"/>
    <x v="6"/>
    <x v="1"/>
    <x v="6"/>
  </r>
  <r>
    <x v="1"/>
    <n v="8"/>
    <x v="11"/>
    <x v="1"/>
    <x v="0"/>
    <n v="0"/>
    <n v="0"/>
    <n v="3"/>
    <d v="1899-12-30T00:02:00"/>
    <x v="3"/>
    <x v="9"/>
    <x v="2"/>
    <x v="1"/>
    <x v="6"/>
  </r>
  <r>
    <x v="1"/>
    <n v="5"/>
    <x v="11"/>
    <x v="3"/>
    <x v="2"/>
    <n v="0"/>
    <n v="0"/>
    <n v="1"/>
    <d v="1899-12-30T00:02:00"/>
    <x v="3"/>
    <x v="9"/>
    <x v="3"/>
    <x v="0"/>
    <x v="5"/>
  </r>
  <r>
    <x v="0"/>
    <n v="11"/>
    <x v="6"/>
    <x v="5"/>
    <x v="0"/>
    <n v="2"/>
    <n v="38000000"/>
    <n v="3"/>
    <d v="1899-12-30T00:02:00"/>
    <x v="1"/>
    <x v="4"/>
    <x v="3"/>
    <x v="0"/>
    <x v="7"/>
  </r>
  <r>
    <x v="0"/>
    <n v="13"/>
    <x v="2"/>
    <x v="2"/>
    <x v="4"/>
    <n v="1"/>
    <n v="19000000"/>
    <n v="6"/>
    <d v="1899-12-30T00:02:00"/>
    <x v="1"/>
    <x v="3"/>
    <x v="0"/>
    <x v="0"/>
    <x v="9"/>
  </r>
  <r>
    <x v="0"/>
    <n v="25"/>
    <x v="2"/>
    <x v="2"/>
    <x v="2"/>
    <n v="3"/>
    <n v="15000000"/>
    <n v="4"/>
    <d v="1899-12-30T00:02:00"/>
    <x v="0"/>
    <x v="0"/>
    <x v="2"/>
    <x v="3"/>
    <x v="13"/>
  </r>
  <r>
    <x v="0"/>
    <n v="30"/>
    <x v="2"/>
    <x v="5"/>
    <x v="1"/>
    <n v="2"/>
    <n v="12000000"/>
    <n v="4"/>
    <d v="1899-12-30T00:02:00"/>
    <x v="0"/>
    <x v="0"/>
    <x v="2"/>
    <x v="1"/>
    <x v="1"/>
  </r>
  <r>
    <x v="0"/>
    <n v="26"/>
    <x v="3"/>
    <x v="0"/>
    <x v="3"/>
    <n v="4"/>
    <n v="11000000"/>
    <n v="1"/>
    <d v="1899-12-30T00:02:00"/>
    <x v="2"/>
    <x v="1"/>
    <x v="1"/>
    <x v="3"/>
    <x v="13"/>
  </r>
  <r>
    <x v="0"/>
    <n v="28"/>
    <x v="3"/>
    <x v="1"/>
    <x v="1"/>
    <n v="2"/>
    <n v="12000000"/>
    <n v="1"/>
    <d v="1899-12-30T00:02:00"/>
    <x v="0"/>
    <x v="8"/>
    <x v="2"/>
    <x v="3"/>
    <x v="4"/>
  </r>
  <r>
    <x v="0"/>
    <n v="28"/>
    <x v="3"/>
    <x v="4"/>
    <x v="1"/>
    <n v="1"/>
    <n v="7000000"/>
    <n v="3"/>
    <d v="1899-12-30T00:02:00"/>
    <x v="0"/>
    <x v="4"/>
    <x v="7"/>
    <x v="0"/>
    <x v="7"/>
  </r>
  <r>
    <x v="0"/>
    <n v="24"/>
    <x v="4"/>
    <x v="1"/>
    <x v="3"/>
    <n v="4"/>
    <n v="20000000"/>
    <n v="7"/>
    <d v="1899-12-30T00:02:00"/>
    <x v="0"/>
    <x v="2"/>
    <x v="2"/>
    <x v="1"/>
    <x v="15"/>
  </r>
  <r>
    <x v="0"/>
    <n v="26"/>
    <x v="4"/>
    <x v="0"/>
    <x v="2"/>
    <n v="5"/>
    <n v="25000000"/>
    <n v="3"/>
    <d v="1899-12-30T00:02:00"/>
    <x v="0"/>
    <x v="7"/>
    <x v="4"/>
    <x v="0"/>
    <x v="12"/>
  </r>
  <r>
    <x v="0"/>
    <n v="1"/>
    <x v="4"/>
    <x v="0"/>
    <x v="2"/>
    <n v="3"/>
    <n v="15000000"/>
    <n v="2"/>
    <d v="1899-12-30T00:02:00"/>
    <x v="0"/>
    <x v="3"/>
    <x v="5"/>
    <x v="1"/>
    <x v="1"/>
  </r>
  <r>
    <x v="0"/>
    <n v="30"/>
    <x v="4"/>
    <x v="3"/>
    <x v="1"/>
    <n v="5"/>
    <n v="21000000"/>
    <n v="3"/>
    <d v="1899-12-30T00:02:00"/>
    <x v="0"/>
    <x v="7"/>
    <x v="6"/>
    <x v="1"/>
    <x v="6"/>
  </r>
  <r>
    <x v="0"/>
    <n v="11"/>
    <x v="6"/>
    <x v="5"/>
    <x v="0"/>
    <n v="2"/>
    <n v="38000000"/>
    <n v="3"/>
    <d v="1899-12-30T00:02:00"/>
    <x v="1"/>
    <x v="4"/>
    <x v="3"/>
    <x v="0"/>
    <x v="7"/>
  </r>
  <r>
    <x v="1"/>
    <n v="11"/>
    <x v="4"/>
    <x v="4"/>
    <x v="2"/>
    <n v="0"/>
    <n v="0"/>
    <n v="2"/>
    <d v="1899-12-30T00:02:00"/>
    <x v="3"/>
    <x v="9"/>
    <x v="1"/>
    <x v="2"/>
    <x v="3"/>
  </r>
  <r>
    <x v="1"/>
    <n v="29"/>
    <x v="4"/>
    <x v="0"/>
    <x v="2"/>
    <n v="0"/>
    <n v="0"/>
    <n v="3"/>
    <d v="1899-12-30T00:02:00"/>
    <x v="3"/>
    <x v="9"/>
    <x v="6"/>
    <x v="1"/>
    <x v="6"/>
  </r>
  <r>
    <x v="0"/>
    <n v="12"/>
    <x v="6"/>
    <x v="2"/>
    <x v="0"/>
    <n v="1"/>
    <n v="19000000"/>
    <n v="5"/>
    <d v="1899-12-30T00:02:00"/>
    <x v="1"/>
    <x v="3"/>
    <x v="6"/>
    <x v="3"/>
    <x v="13"/>
  </r>
  <r>
    <x v="0"/>
    <n v="11"/>
    <x v="7"/>
    <x v="0"/>
    <x v="2"/>
    <n v="4"/>
    <n v="20000000"/>
    <n v="1"/>
    <d v="1899-12-30T00:02:00"/>
    <x v="0"/>
    <x v="2"/>
    <x v="2"/>
    <x v="1"/>
    <x v="2"/>
  </r>
  <r>
    <x v="0"/>
    <n v="19"/>
    <x v="3"/>
    <x v="4"/>
    <x v="1"/>
    <n v="4"/>
    <n v="11000000"/>
    <n v="1"/>
    <d v="1899-12-30T00:02:00"/>
    <x v="2"/>
    <x v="7"/>
    <x v="3"/>
    <x v="0"/>
    <x v="0"/>
  </r>
  <r>
    <x v="0"/>
    <n v="5"/>
    <x v="3"/>
    <x v="4"/>
    <x v="1"/>
    <n v="5"/>
    <n v="25000000"/>
    <n v="2"/>
    <d v="1899-12-30T00:02:00"/>
    <x v="0"/>
    <x v="7"/>
    <x v="2"/>
    <x v="2"/>
    <x v="8"/>
  </r>
  <r>
    <x v="0"/>
    <n v="22"/>
    <x v="3"/>
    <x v="5"/>
    <x v="1"/>
    <n v="2"/>
    <n v="12000000"/>
    <n v="2"/>
    <d v="1899-12-30T00:02:00"/>
    <x v="0"/>
    <x v="7"/>
    <x v="4"/>
    <x v="0"/>
    <x v="5"/>
  </r>
  <r>
    <x v="0"/>
    <n v="8"/>
    <x v="3"/>
    <x v="4"/>
    <x v="2"/>
    <n v="2"/>
    <n v="12000000"/>
    <n v="3"/>
    <d v="1899-12-30T00:02:00"/>
    <x v="0"/>
    <x v="0"/>
    <x v="5"/>
    <x v="1"/>
    <x v="2"/>
  </r>
  <r>
    <x v="0"/>
    <n v="22"/>
    <x v="4"/>
    <x v="3"/>
    <x v="2"/>
    <n v="3"/>
    <n v="15000000"/>
    <n v="1"/>
    <d v="1899-12-30T00:02:00"/>
    <x v="0"/>
    <x v="6"/>
    <x v="4"/>
    <x v="0"/>
    <x v="9"/>
  </r>
  <r>
    <x v="0"/>
    <n v="11"/>
    <x v="4"/>
    <x v="1"/>
    <x v="3"/>
    <n v="5"/>
    <n v="21000000"/>
    <n v="4"/>
    <d v="1899-12-30T00:02:00"/>
    <x v="0"/>
    <x v="0"/>
    <x v="0"/>
    <x v="1"/>
    <x v="1"/>
  </r>
  <r>
    <x v="0"/>
    <n v="17"/>
    <x v="4"/>
    <x v="0"/>
    <x v="2"/>
    <n v="3"/>
    <n v="15000000"/>
    <n v="1"/>
    <d v="1899-12-30T00:02:00"/>
    <x v="0"/>
    <x v="2"/>
    <x v="6"/>
    <x v="1"/>
    <x v="2"/>
  </r>
  <r>
    <x v="0"/>
    <n v="12"/>
    <x v="6"/>
    <x v="2"/>
    <x v="0"/>
    <n v="1"/>
    <n v="19000000"/>
    <n v="5"/>
    <d v="1899-12-30T00:02:00"/>
    <x v="1"/>
    <x v="3"/>
    <x v="6"/>
    <x v="3"/>
    <x v="13"/>
  </r>
  <r>
    <x v="0"/>
    <n v="11"/>
    <x v="7"/>
    <x v="0"/>
    <x v="2"/>
    <n v="4"/>
    <n v="20000000"/>
    <n v="1"/>
    <d v="1899-12-30T00:02:00"/>
    <x v="0"/>
    <x v="2"/>
    <x v="2"/>
    <x v="1"/>
    <x v="2"/>
  </r>
  <r>
    <x v="1"/>
    <n v="5"/>
    <x v="8"/>
    <x v="0"/>
    <x v="1"/>
    <n v="0"/>
    <n v="0"/>
    <n v="1"/>
    <d v="1899-12-30T00:02:00"/>
    <x v="3"/>
    <x v="9"/>
    <x v="5"/>
    <x v="0"/>
    <x v="10"/>
  </r>
  <r>
    <x v="1"/>
    <n v="29"/>
    <x v="2"/>
    <x v="0"/>
    <x v="2"/>
    <n v="0"/>
    <n v="0"/>
    <n v="4"/>
    <d v="1899-12-30T00:02:00"/>
    <x v="3"/>
    <x v="9"/>
    <x v="6"/>
    <x v="0"/>
    <x v="9"/>
  </r>
  <r>
    <x v="1"/>
    <n v="11"/>
    <x v="3"/>
    <x v="1"/>
    <x v="2"/>
    <n v="0"/>
    <n v="0"/>
    <n v="1"/>
    <d v="1899-12-30T00:02:00"/>
    <x v="3"/>
    <x v="9"/>
    <x v="7"/>
    <x v="2"/>
    <x v="11"/>
  </r>
  <r>
    <x v="1"/>
    <n v="23"/>
    <x v="4"/>
    <x v="3"/>
    <x v="1"/>
    <n v="0"/>
    <n v="0"/>
    <n v="1"/>
    <d v="1899-12-30T00:02:00"/>
    <x v="3"/>
    <x v="9"/>
    <x v="2"/>
    <x v="1"/>
    <x v="2"/>
  </r>
  <r>
    <x v="1"/>
    <n v="5"/>
    <x v="8"/>
    <x v="0"/>
    <x v="1"/>
    <n v="0"/>
    <n v="0"/>
    <n v="1"/>
    <d v="1899-12-30T00:02:00"/>
    <x v="3"/>
    <x v="9"/>
    <x v="5"/>
    <x v="0"/>
    <x v="10"/>
  </r>
  <r>
    <x v="0"/>
    <n v="2"/>
    <x v="5"/>
    <x v="2"/>
    <x v="2"/>
    <n v="4"/>
    <n v="15000000"/>
    <n v="3"/>
    <d v="1899-12-30T00:02:00"/>
    <x v="0"/>
    <x v="1"/>
    <x v="1"/>
    <x v="0"/>
    <x v="5"/>
  </r>
  <r>
    <x v="0"/>
    <n v="11"/>
    <x v="6"/>
    <x v="3"/>
    <x v="2"/>
    <n v="2"/>
    <n v="12000000"/>
    <n v="1"/>
    <d v="1899-12-30T00:02:00"/>
    <x v="0"/>
    <x v="0"/>
    <x v="1"/>
    <x v="0"/>
    <x v="7"/>
  </r>
  <r>
    <x v="0"/>
    <n v="1"/>
    <x v="8"/>
    <x v="2"/>
    <x v="3"/>
    <n v="1"/>
    <n v="19000000"/>
    <n v="2"/>
    <d v="1899-12-30T00:02:00"/>
    <x v="1"/>
    <x v="4"/>
    <x v="2"/>
    <x v="2"/>
    <x v="11"/>
  </r>
  <r>
    <x v="0"/>
    <n v="1"/>
    <x v="9"/>
    <x v="4"/>
    <x v="1"/>
    <n v="3"/>
    <n v="15000000"/>
    <n v="2"/>
    <d v="1899-12-30T00:02:00"/>
    <x v="0"/>
    <x v="7"/>
    <x v="7"/>
    <x v="1"/>
    <x v="2"/>
  </r>
  <r>
    <x v="0"/>
    <n v="12"/>
    <x v="2"/>
    <x v="5"/>
    <x v="2"/>
    <n v="2"/>
    <n v="38000000"/>
    <n v="6"/>
    <d v="1899-12-30T00:02:00"/>
    <x v="1"/>
    <x v="3"/>
    <x v="2"/>
    <x v="0"/>
    <x v="10"/>
  </r>
  <r>
    <x v="0"/>
    <n v="7"/>
    <x v="2"/>
    <x v="0"/>
    <x v="1"/>
    <n v="5"/>
    <n v="21000000"/>
    <n v="5"/>
    <d v="1899-12-30T00:02:00"/>
    <x v="0"/>
    <x v="1"/>
    <x v="5"/>
    <x v="1"/>
    <x v="1"/>
  </r>
  <r>
    <x v="0"/>
    <n v="11"/>
    <x v="2"/>
    <x v="1"/>
    <x v="2"/>
    <n v="5"/>
    <n v="25000000"/>
    <n v="5"/>
    <d v="1899-12-30T00:02:00"/>
    <x v="0"/>
    <x v="4"/>
    <x v="3"/>
    <x v="1"/>
    <x v="2"/>
  </r>
  <r>
    <x v="0"/>
    <n v="29"/>
    <x v="2"/>
    <x v="4"/>
    <x v="2"/>
    <n v="1"/>
    <n v="7000000"/>
    <n v="2"/>
    <d v="1899-12-30T00:02:00"/>
    <x v="0"/>
    <x v="5"/>
    <x v="4"/>
    <x v="3"/>
    <x v="13"/>
  </r>
  <r>
    <x v="0"/>
    <n v="3"/>
    <x v="3"/>
    <x v="3"/>
    <x v="2"/>
    <n v="2"/>
    <n v="38000000"/>
    <n v="3"/>
    <d v="1899-12-30T00:02:00"/>
    <x v="1"/>
    <x v="2"/>
    <x v="2"/>
    <x v="2"/>
    <x v="11"/>
  </r>
  <r>
    <x v="0"/>
    <n v="6"/>
    <x v="3"/>
    <x v="3"/>
    <x v="2"/>
    <n v="1"/>
    <n v="19000000"/>
    <n v="1"/>
    <d v="1899-12-30T00:02:00"/>
    <x v="1"/>
    <x v="0"/>
    <x v="4"/>
    <x v="3"/>
    <x v="4"/>
  </r>
  <r>
    <x v="0"/>
    <n v="26"/>
    <x v="3"/>
    <x v="0"/>
    <x v="1"/>
    <n v="4"/>
    <n v="20000000"/>
    <n v="3"/>
    <d v="1899-12-30T00:02:00"/>
    <x v="2"/>
    <x v="0"/>
    <x v="6"/>
    <x v="0"/>
    <x v="10"/>
  </r>
  <r>
    <x v="0"/>
    <n v="1"/>
    <x v="3"/>
    <x v="0"/>
    <x v="0"/>
    <n v="1"/>
    <n v="7000000"/>
    <n v="4"/>
    <d v="1899-12-30T00:02:00"/>
    <x v="0"/>
    <x v="2"/>
    <x v="2"/>
    <x v="1"/>
    <x v="2"/>
  </r>
  <r>
    <x v="0"/>
    <n v="1"/>
    <x v="3"/>
    <x v="2"/>
    <x v="1"/>
    <n v="2"/>
    <n v="12000000"/>
    <n v="4"/>
    <d v="1899-12-30T00:02:00"/>
    <x v="0"/>
    <x v="7"/>
    <x v="2"/>
    <x v="0"/>
    <x v="12"/>
  </r>
  <r>
    <x v="0"/>
    <n v="30"/>
    <x v="3"/>
    <x v="3"/>
    <x v="2"/>
    <n v="3"/>
    <n v="15000000"/>
    <n v="2"/>
    <d v="1899-12-30T00:02:00"/>
    <x v="0"/>
    <x v="6"/>
    <x v="6"/>
    <x v="1"/>
    <x v="1"/>
  </r>
  <r>
    <x v="0"/>
    <n v="3"/>
    <x v="4"/>
    <x v="2"/>
    <x v="1"/>
    <n v="4"/>
    <n v="20000000"/>
    <n v="6"/>
    <d v="1899-12-30T00:02:00"/>
    <x v="2"/>
    <x v="2"/>
    <x v="3"/>
    <x v="2"/>
    <x v="8"/>
  </r>
  <r>
    <x v="0"/>
    <n v="3"/>
    <x v="4"/>
    <x v="3"/>
    <x v="3"/>
    <n v="5"/>
    <n v="25000000"/>
    <n v="2"/>
    <d v="1899-12-30T00:02:00"/>
    <x v="0"/>
    <x v="8"/>
    <x v="5"/>
    <x v="0"/>
    <x v="7"/>
  </r>
  <r>
    <x v="0"/>
    <n v="10"/>
    <x v="4"/>
    <x v="2"/>
    <x v="2"/>
    <n v="2"/>
    <n v="12000000"/>
    <n v="1"/>
    <d v="1899-12-30T00:02:00"/>
    <x v="0"/>
    <x v="5"/>
    <x v="5"/>
    <x v="0"/>
    <x v="12"/>
  </r>
  <r>
    <x v="0"/>
    <n v="2"/>
    <x v="4"/>
    <x v="1"/>
    <x v="1"/>
    <n v="5"/>
    <n v="25000000"/>
    <n v="1"/>
    <d v="1899-12-30T00:02:00"/>
    <x v="0"/>
    <x v="2"/>
    <x v="6"/>
    <x v="1"/>
    <x v="6"/>
  </r>
  <r>
    <x v="0"/>
    <n v="16"/>
    <x v="10"/>
    <x v="0"/>
    <x v="1"/>
    <n v="3"/>
    <n v="12000000"/>
    <n v="3"/>
    <d v="1899-12-30T00:02:00"/>
    <x v="0"/>
    <x v="3"/>
    <x v="3"/>
    <x v="3"/>
    <x v="4"/>
  </r>
  <r>
    <x v="0"/>
    <n v="1"/>
    <x v="10"/>
    <x v="1"/>
    <x v="2"/>
    <n v="2"/>
    <n v="10000000"/>
    <n v="2"/>
    <d v="1899-12-30T00:02:00"/>
    <x v="0"/>
    <x v="4"/>
    <x v="7"/>
    <x v="2"/>
    <x v="11"/>
  </r>
  <r>
    <x v="0"/>
    <n v="2"/>
    <x v="5"/>
    <x v="2"/>
    <x v="2"/>
    <n v="4"/>
    <n v="15000000"/>
    <n v="3"/>
    <d v="1899-12-30T00:02:00"/>
    <x v="0"/>
    <x v="1"/>
    <x v="1"/>
    <x v="0"/>
    <x v="5"/>
  </r>
  <r>
    <x v="0"/>
    <n v="11"/>
    <x v="6"/>
    <x v="3"/>
    <x v="2"/>
    <n v="2"/>
    <n v="12000000"/>
    <n v="1"/>
    <d v="1899-12-30T00:02:00"/>
    <x v="0"/>
    <x v="0"/>
    <x v="1"/>
    <x v="0"/>
    <x v="7"/>
  </r>
  <r>
    <x v="0"/>
    <n v="1"/>
    <x v="8"/>
    <x v="2"/>
    <x v="3"/>
    <n v="1"/>
    <n v="19000000"/>
    <n v="2"/>
    <d v="1899-12-30T00:02:00"/>
    <x v="1"/>
    <x v="4"/>
    <x v="2"/>
    <x v="2"/>
    <x v="11"/>
  </r>
  <r>
    <x v="0"/>
    <n v="1"/>
    <x v="9"/>
    <x v="4"/>
    <x v="1"/>
    <n v="3"/>
    <n v="15000000"/>
    <n v="2"/>
    <d v="1899-12-30T00:02:00"/>
    <x v="0"/>
    <x v="7"/>
    <x v="7"/>
    <x v="1"/>
    <x v="2"/>
  </r>
  <r>
    <x v="1"/>
    <n v="23"/>
    <x v="2"/>
    <x v="5"/>
    <x v="1"/>
    <n v="0"/>
    <n v="0"/>
    <n v="1"/>
    <d v="1899-12-30T00:02:00"/>
    <x v="3"/>
    <x v="9"/>
    <x v="6"/>
    <x v="2"/>
    <x v="8"/>
  </r>
  <r>
    <x v="1"/>
    <n v="9"/>
    <x v="3"/>
    <x v="2"/>
    <x v="4"/>
    <n v="0"/>
    <n v="0"/>
    <n v="1"/>
    <d v="1899-12-30T00:02:00"/>
    <x v="3"/>
    <x v="9"/>
    <x v="3"/>
    <x v="2"/>
    <x v="8"/>
  </r>
  <r>
    <x v="1"/>
    <n v="23"/>
    <x v="3"/>
    <x v="2"/>
    <x v="3"/>
    <n v="0"/>
    <n v="0"/>
    <n v="1"/>
    <d v="1899-12-30T00:02:00"/>
    <x v="3"/>
    <x v="9"/>
    <x v="0"/>
    <x v="3"/>
    <x v="4"/>
  </r>
  <r>
    <x v="1"/>
    <n v="4"/>
    <x v="3"/>
    <x v="0"/>
    <x v="2"/>
    <n v="0"/>
    <n v="0"/>
    <n v="2"/>
    <d v="1899-12-30T00:02:00"/>
    <x v="3"/>
    <x v="9"/>
    <x v="5"/>
    <x v="1"/>
    <x v="6"/>
  </r>
  <r>
    <x v="1"/>
    <n v="8"/>
    <x v="10"/>
    <x v="0"/>
    <x v="0"/>
    <n v="0"/>
    <n v="0"/>
    <n v="6"/>
    <d v="1899-12-30T00:02:00"/>
    <x v="3"/>
    <x v="9"/>
    <x v="5"/>
    <x v="1"/>
    <x v="15"/>
  </r>
  <r>
    <x v="1"/>
    <n v="10"/>
    <x v="10"/>
    <x v="2"/>
    <x v="2"/>
    <n v="0"/>
    <n v="0"/>
    <n v="1"/>
    <d v="1899-12-30T00:02:00"/>
    <x v="3"/>
    <x v="9"/>
    <x v="7"/>
    <x v="3"/>
    <x v="4"/>
  </r>
  <r>
    <x v="0"/>
    <n v="11"/>
    <x v="6"/>
    <x v="0"/>
    <x v="1"/>
    <n v="4"/>
    <n v="20000000"/>
    <n v="1"/>
    <d v="1899-12-30T00:02:00"/>
    <x v="0"/>
    <x v="5"/>
    <x v="1"/>
    <x v="3"/>
    <x v="13"/>
  </r>
  <r>
    <x v="0"/>
    <n v="1"/>
    <x v="0"/>
    <x v="4"/>
    <x v="2"/>
    <n v="2"/>
    <n v="12000000"/>
    <n v="1"/>
    <d v="1899-12-30T00:02:00"/>
    <x v="0"/>
    <x v="2"/>
    <x v="3"/>
    <x v="1"/>
    <x v="14"/>
  </r>
  <r>
    <x v="0"/>
    <n v="13"/>
    <x v="9"/>
    <x v="0"/>
    <x v="1"/>
    <n v="5"/>
    <n v="21000000"/>
    <n v="4"/>
    <d v="1899-12-30T00:02:00"/>
    <x v="0"/>
    <x v="6"/>
    <x v="4"/>
    <x v="3"/>
    <x v="4"/>
  </r>
  <r>
    <x v="0"/>
    <n v="28"/>
    <x v="1"/>
    <x v="3"/>
    <x v="2"/>
    <n v="4"/>
    <n v="11000000"/>
    <n v="2"/>
    <d v="1899-12-30T00:02:00"/>
    <x v="2"/>
    <x v="0"/>
    <x v="4"/>
    <x v="2"/>
    <x v="8"/>
  </r>
  <r>
    <x v="0"/>
    <n v="27"/>
    <x v="3"/>
    <x v="0"/>
    <x v="2"/>
    <n v="1"/>
    <n v="19000000"/>
    <n v="2"/>
    <d v="1899-12-30T00:02:00"/>
    <x v="1"/>
    <x v="7"/>
    <x v="5"/>
    <x v="0"/>
    <x v="7"/>
  </r>
  <r>
    <x v="0"/>
    <n v="9"/>
    <x v="3"/>
    <x v="0"/>
    <x v="0"/>
    <n v="3"/>
    <n v="15000000"/>
    <n v="1"/>
    <d v="1899-12-30T00:02:00"/>
    <x v="0"/>
    <x v="5"/>
    <x v="7"/>
    <x v="1"/>
    <x v="1"/>
  </r>
  <r>
    <x v="0"/>
    <n v="19"/>
    <x v="3"/>
    <x v="0"/>
    <x v="2"/>
    <n v="5"/>
    <n v="25000000"/>
    <n v="3"/>
    <d v="1899-12-30T00:02:00"/>
    <x v="0"/>
    <x v="0"/>
    <x v="6"/>
    <x v="1"/>
    <x v="1"/>
  </r>
  <r>
    <x v="0"/>
    <n v="3"/>
    <x v="4"/>
    <x v="0"/>
    <x v="2"/>
    <n v="2"/>
    <n v="12000000"/>
    <n v="4"/>
    <d v="1899-12-30T00:02:00"/>
    <x v="0"/>
    <x v="0"/>
    <x v="0"/>
    <x v="2"/>
    <x v="11"/>
  </r>
  <r>
    <x v="0"/>
    <n v="12"/>
    <x v="4"/>
    <x v="4"/>
    <x v="0"/>
    <n v="3"/>
    <n v="15000000"/>
    <n v="2"/>
    <d v="1899-12-30T00:02:00"/>
    <x v="0"/>
    <x v="8"/>
    <x v="5"/>
    <x v="2"/>
    <x v="3"/>
  </r>
  <r>
    <x v="0"/>
    <n v="15"/>
    <x v="10"/>
    <x v="0"/>
    <x v="1"/>
    <n v="2"/>
    <n v="38000000"/>
    <n v="1"/>
    <d v="1899-12-30T00:02:00"/>
    <x v="1"/>
    <x v="2"/>
    <x v="3"/>
    <x v="1"/>
    <x v="14"/>
  </r>
  <r>
    <x v="0"/>
    <n v="11"/>
    <x v="6"/>
    <x v="0"/>
    <x v="1"/>
    <n v="4"/>
    <n v="20000000"/>
    <n v="1"/>
    <d v="1899-12-30T00:02:00"/>
    <x v="0"/>
    <x v="5"/>
    <x v="1"/>
    <x v="3"/>
    <x v="13"/>
  </r>
  <r>
    <x v="0"/>
    <n v="1"/>
    <x v="0"/>
    <x v="4"/>
    <x v="2"/>
    <n v="2"/>
    <n v="12000000"/>
    <n v="1"/>
    <d v="1899-12-30T00:02:00"/>
    <x v="0"/>
    <x v="2"/>
    <x v="3"/>
    <x v="1"/>
    <x v="14"/>
  </r>
  <r>
    <x v="0"/>
    <n v="13"/>
    <x v="9"/>
    <x v="0"/>
    <x v="1"/>
    <n v="5"/>
    <n v="21000000"/>
    <n v="4"/>
    <d v="1899-12-30T00:02:00"/>
    <x v="0"/>
    <x v="6"/>
    <x v="4"/>
    <x v="3"/>
    <x v="4"/>
  </r>
  <r>
    <x v="0"/>
    <n v="28"/>
    <x v="1"/>
    <x v="3"/>
    <x v="2"/>
    <n v="4"/>
    <n v="11000000"/>
    <n v="2"/>
    <d v="1899-12-30T00:02:00"/>
    <x v="2"/>
    <x v="0"/>
    <x v="4"/>
    <x v="2"/>
    <x v="8"/>
  </r>
  <r>
    <x v="1"/>
    <n v="12"/>
    <x v="5"/>
    <x v="0"/>
    <x v="1"/>
    <n v="0"/>
    <n v="0"/>
    <n v="1"/>
    <d v="1899-12-30T00:02:00"/>
    <x v="3"/>
    <x v="9"/>
    <x v="3"/>
    <x v="1"/>
    <x v="15"/>
  </r>
  <r>
    <x v="1"/>
    <n v="30"/>
    <x v="10"/>
    <x v="1"/>
    <x v="3"/>
    <n v="0"/>
    <n v="0"/>
    <n v="5"/>
    <d v="1899-12-30T00:02:00"/>
    <x v="3"/>
    <x v="9"/>
    <x v="2"/>
    <x v="0"/>
    <x v="12"/>
  </r>
  <r>
    <x v="1"/>
    <n v="30"/>
    <x v="10"/>
    <x v="1"/>
    <x v="2"/>
    <n v="0"/>
    <n v="0"/>
    <n v="3"/>
    <d v="1899-12-30T00:02:00"/>
    <x v="3"/>
    <x v="9"/>
    <x v="7"/>
    <x v="0"/>
    <x v="7"/>
  </r>
  <r>
    <x v="1"/>
    <n v="12"/>
    <x v="5"/>
    <x v="0"/>
    <x v="1"/>
    <n v="0"/>
    <n v="0"/>
    <n v="1"/>
    <d v="1899-12-30T00:02:00"/>
    <x v="3"/>
    <x v="9"/>
    <x v="3"/>
    <x v="1"/>
    <x v="15"/>
  </r>
  <r>
    <x v="0"/>
    <n v="11"/>
    <x v="6"/>
    <x v="3"/>
    <x v="2"/>
    <n v="2"/>
    <n v="38000000"/>
    <n v="5"/>
    <d v="1899-12-30T00:02:00"/>
    <x v="1"/>
    <x v="6"/>
    <x v="3"/>
    <x v="1"/>
    <x v="1"/>
  </r>
  <r>
    <x v="0"/>
    <n v="15"/>
    <x v="1"/>
    <x v="0"/>
    <x v="1"/>
    <n v="3"/>
    <n v="15000000"/>
    <n v="2"/>
    <d v="1899-12-30T00:02:00"/>
    <x v="0"/>
    <x v="7"/>
    <x v="5"/>
    <x v="0"/>
    <x v="7"/>
  </r>
  <r>
    <x v="0"/>
    <n v="30"/>
    <x v="2"/>
    <x v="3"/>
    <x v="1"/>
    <n v="1"/>
    <n v="19000000"/>
    <n v="4"/>
    <d v="1899-12-30T00:02:00"/>
    <x v="1"/>
    <x v="2"/>
    <x v="7"/>
    <x v="0"/>
    <x v="0"/>
  </r>
  <r>
    <x v="0"/>
    <n v="23"/>
    <x v="2"/>
    <x v="0"/>
    <x v="1"/>
    <n v="2"/>
    <n v="12000000"/>
    <n v="2"/>
    <d v="1899-12-30T00:02:00"/>
    <x v="0"/>
    <x v="4"/>
    <x v="1"/>
    <x v="2"/>
    <x v="8"/>
  </r>
  <r>
    <x v="0"/>
    <n v="30"/>
    <x v="2"/>
    <x v="3"/>
    <x v="2"/>
    <n v="4"/>
    <n v="20000000"/>
    <n v="4"/>
    <d v="1899-12-30T00:02:00"/>
    <x v="0"/>
    <x v="0"/>
    <x v="2"/>
    <x v="0"/>
    <x v="5"/>
  </r>
  <r>
    <x v="0"/>
    <n v="11"/>
    <x v="2"/>
    <x v="3"/>
    <x v="1"/>
    <n v="3"/>
    <n v="15000000"/>
    <n v="3"/>
    <d v="1899-12-30T00:02:00"/>
    <x v="0"/>
    <x v="2"/>
    <x v="4"/>
    <x v="1"/>
    <x v="6"/>
  </r>
  <r>
    <x v="0"/>
    <n v="4"/>
    <x v="2"/>
    <x v="0"/>
    <x v="0"/>
    <n v="3"/>
    <n v="11000000"/>
    <n v="2"/>
    <d v="1899-12-30T00:02:00"/>
    <x v="0"/>
    <x v="2"/>
    <x v="6"/>
    <x v="3"/>
    <x v="13"/>
  </r>
  <r>
    <x v="0"/>
    <n v="12"/>
    <x v="2"/>
    <x v="0"/>
    <x v="1"/>
    <n v="2"/>
    <n v="12000000"/>
    <n v="1"/>
    <d v="1899-12-30T00:02:00"/>
    <x v="0"/>
    <x v="7"/>
    <x v="6"/>
    <x v="1"/>
    <x v="6"/>
  </r>
  <r>
    <x v="0"/>
    <n v="9"/>
    <x v="2"/>
    <x v="3"/>
    <x v="4"/>
    <n v="5"/>
    <n v="21000000"/>
    <n v="1"/>
    <d v="1899-12-30T00:02:00"/>
    <x v="0"/>
    <x v="3"/>
    <x v="7"/>
    <x v="1"/>
    <x v="6"/>
  </r>
  <r>
    <x v="0"/>
    <n v="26"/>
    <x v="3"/>
    <x v="2"/>
    <x v="2"/>
    <n v="2"/>
    <n v="38000000"/>
    <n v="3"/>
    <d v="1899-12-30T00:02:00"/>
    <x v="1"/>
    <x v="4"/>
    <x v="6"/>
    <x v="0"/>
    <x v="7"/>
  </r>
  <r>
    <x v="0"/>
    <n v="18"/>
    <x v="3"/>
    <x v="4"/>
    <x v="2"/>
    <n v="4"/>
    <n v="11000000"/>
    <n v="2"/>
    <d v="1899-12-30T00:02:00"/>
    <x v="2"/>
    <x v="8"/>
    <x v="0"/>
    <x v="3"/>
    <x v="4"/>
  </r>
  <r>
    <x v="0"/>
    <n v="29"/>
    <x v="3"/>
    <x v="4"/>
    <x v="1"/>
    <n v="3"/>
    <n v="15000000"/>
    <n v="2"/>
    <d v="1899-12-30T00:02:00"/>
    <x v="0"/>
    <x v="0"/>
    <x v="3"/>
    <x v="2"/>
    <x v="3"/>
  </r>
  <r>
    <x v="0"/>
    <n v="27"/>
    <x v="3"/>
    <x v="4"/>
    <x v="2"/>
    <n v="5"/>
    <n v="25000000"/>
    <n v="4"/>
    <d v="1899-12-30T00:02:00"/>
    <x v="0"/>
    <x v="7"/>
    <x v="5"/>
    <x v="1"/>
    <x v="2"/>
  </r>
  <r>
    <x v="0"/>
    <n v="15"/>
    <x v="4"/>
    <x v="3"/>
    <x v="0"/>
    <n v="4"/>
    <n v="15000000"/>
    <n v="1"/>
    <d v="1899-12-30T00:02:00"/>
    <x v="0"/>
    <x v="7"/>
    <x v="2"/>
    <x v="1"/>
    <x v="6"/>
  </r>
  <r>
    <x v="0"/>
    <n v="16"/>
    <x v="4"/>
    <x v="5"/>
    <x v="1"/>
    <n v="2"/>
    <n v="12000000"/>
    <n v="3"/>
    <d v="1899-12-30T00:02:00"/>
    <x v="0"/>
    <x v="6"/>
    <x v="5"/>
    <x v="3"/>
    <x v="4"/>
  </r>
  <r>
    <x v="0"/>
    <n v="27"/>
    <x v="4"/>
    <x v="4"/>
    <x v="0"/>
    <n v="5"/>
    <n v="20000000"/>
    <n v="1"/>
    <d v="1899-12-30T00:02:00"/>
    <x v="0"/>
    <x v="0"/>
    <x v="2"/>
    <x v="0"/>
    <x v="10"/>
  </r>
  <r>
    <x v="0"/>
    <n v="3"/>
    <x v="4"/>
    <x v="2"/>
    <x v="1"/>
    <n v="2"/>
    <n v="12000000"/>
    <n v="4"/>
    <d v="1899-12-30T00:02:00"/>
    <x v="0"/>
    <x v="0"/>
    <x v="5"/>
    <x v="3"/>
    <x v="13"/>
  </r>
  <r>
    <x v="0"/>
    <n v="26"/>
    <x v="4"/>
    <x v="3"/>
    <x v="1"/>
    <n v="3"/>
    <n v="12000000"/>
    <n v="1"/>
    <d v="1899-12-30T00:02:00"/>
    <x v="0"/>
    <x v="0"/>
    <x v="7"/>
    <x v="2"/>
    <x v="11"/>
  </r>
  <r>
    <x v="0"/>
    <n v="22"/>
    <x v="10"/>
    <x v="0"/>
    <x v="2"/>
    <n v="2"/>
    <n v="12000000"/>
    <n v="4"/>
    <d v="1899-12-30T00:02:00"/>
    <x v="0"/>
    <x v="8"/>
    <x v="3"/>
    <x v="0"/>
    <x v="7"/>
  </r>
  <r>
    <x v="0"/>
    <n v="24"/>
    <x v="10"/>
    <x v="0"/>
    <x v="2"/>
    <n v="1"/>
    <n v="7000000"/>
    <n v="2"/>
    <d v="1899-12-30T00:02:00"/>
    <x v="0"/>
    <x v="7"/>
    <x v="3"/>
    <x v="2"/>
    <x v="11"/>
  </r>
  <r>
    <x v="0"/>
    <n v="24"/>
    <x v="10"/>
    <x v="0"/>
    <x v="4"/>
    <n v="5"/>
    <n v="25000000"/>
    <n v="2"/>
    <d v="1899-12-30T00:02:00"/>
    <x v="0"/>
    <x v="0"/>
    <x v="5"/>
    <x v="3"/>
    <x v="4"/>
  </r>
  <r>
    <x v="0"/>
    <n v="11"/>
    <x v="6"/>
    <x v="3"/>
    <x v="2"/>
    <n v="2"/>
    <n v="38000000"/>
    <n v="5"/>
    <d v="1899-12-30T00:02:00"/>
    <x v="1"/>
    <x v="6"/>
    <x v="3"/>
    <x v="1"/>
    <x v="1"/>
  </r>
  <r>
    <x v="0"/>
    <n v="15"/>
    <x v="1"/>
    <x v="0"/>
    <x v="1"/>
    <n v="3"/>
    <n v="15000000"/>
    <n v="2"/>
    <d v="1899-12-30T00:02:00"/>
    <x v="0"/>
    <x v="7"/>
    <x v="5"/>
    <x v="0"/>
    <x v="7"/>
  </r>
  <r>
    <x v="1"/>
    <n v="17"/>
    <x v="7"/>
    <x v="1"/>
    <x v="1"/>
    <n v="0"/>
    <n v="0"/>
    <n v="2"/>
    <d v="1899-12-30T00:02:00"/>
    <x v="3"/>
    <x v="9"/>
    <x v="2"/>
    <x v="1"/>
    <x v="2"/>
  </r>
  <r>
    <x v="1"/>
    <n v="6"/>
    <x v="1"/>
    <x v="0"/>
    <x v="0"/>
    <n v="0"/>
    <n v="0"/>
    <n v="1"/>
    <d v="1899-12-30T00:02:00"/>
    <x v="3"/>
    <x v="9"/>
    <x v="5"/>
    <x v="2"/>
    <x v="11"/>
  </r>
  <r>
    <x v="1"/>
    <n v="18"/>
    <x v="2"/>
    <x v="0"/>
    <x v="1"/>
    <n v="0"/>
    <n v="0"/>
    <n v="1"/>
    <d v="1899-12-30T00:02:00"/>
    <x v="3"/>
    <x v="9"/>
    <x v="7"/>
    <x v="2"/>
    <x v="8"/>
  </r>
  <r>
    <x v="1"/>
    <n v="11"/>
    <x v="4"/>
    <x v="5"/>
    <x v="2"/>
    <n v="0"/>
    <n v="0"/>
    <n v="4"/>
    <d v="1899-12-30T00:02:00"/>
    <x v="3"/>
    <x v="9"/>
    <x v="6"/>
    <x v="1"/>
    <x v="1"/>
  </r>
  <r>
    <x v="1"/>
    <n v="21"/>
    <x v="10"/>
    <x v="4"/>
    <x v="1"/>
    <n v="0"/>
    <n v="0"/>
    <n v="1"/>
    <d v="1899-12-30T00:02:00"/>
    <x v="3"/>
    <x v="9"/>
    <x v="4"/>
    <x v="0"/>
    <x v="10"/>
  </r>
  <r>
    <x v="1"/>
    <n v="17"/>
    <x v="7"/>
    <x v="1"/>
    <x v="1"/>
    <n v="0"/>
    <n v="0"/>
    <n v="2"/>
    <d v="1899-12-30T00:02:00"/>
    <x v="3"/>
    <x v="9"/>
    <x v="2"/>
    <x v="1"/>
    <x v="2"/>
  </r>
  <r>
    <x v="0"/>
    <n v="12"/>
    <x v="5"/>
    <x v="1"/>
    <x v="1"/>
    <n v="2"/>
    <n v="12000000"/>
    <n v="1"/>
    <d v="1899-12-30T00:02:00"/>
    <x v="0"/>
    <x v="2"/>
    <x v="3"/>
    <x v="1"/>
    <x v="14"/>
  </r>
  <r>
    <x v="0"/>
    <n v="1"/>
    <x v="0"/>
    <x v="2"/>
    <x v="2"/>
    <n v="4"/>
    <n v="20000000"/>
    <n v="1"/>
    <d v="1899-12-30T00:02:00"/>
    <x v="0"/>
    <x v="3"/>
    <x v="3"/>
    <x v="1"/>
    <x v="15"/>
  </r>
  <r>
    <x v="0"/>
    <n v="27"/>
    <x v="1"/>
    <x v="0"/>
    <x v="1"/>
    <n v="4"/>
    <n v="11000000"/>
    <n v="1"/>
    <d v="1899-12-30T00:02:00"/>
    <x v="2"/>
    <x v="5"/>
    <x v="1"/>
    <x v="2"/>
    <x v="8"/>
  </r>
  <r>
    <x v="0"/>
    <n v="26"/>
    <x v="1"/>
    <x v="5"/>
    <x v="0"/>
    <n v="3"/>
    <n v="15000000"/>
    <n v="1"/>
    <d v="1899-12-30T00:02:00"/>
    <x v="0"/>
    <x v="8"/>
    <x v="5"/>
    <x v="1"/>
    <x v="2"/>
  </r>
  <r>
    <x v="0"/>
    <n v="30"/>
    <x v="2"/>
    <x v="2"/>
    <x v="2"/>
    <n v="3"/>
    <n v="15000000"/>
    <n v="1"/>
    <d v="1899-12-30T00:02:00"/>
    <x v="0"/>
    <x v="2"/>
    <x v="5"/>
    <x v="2"/>
    <x v="11"/>
  </r>
  <r>
    <x v="0"/>
    <n v="11"/>
    <x v="2"/>
    <x v="2"/>
    <x v="0"/>
    <n v="2"/>
    <n v="12000000"/>
    <n v="5"/>
    <d v="1899-12-30T00:02:00"/>
    <x v="0"/>
    <x v="1"/>
    <x v="6"/>
    <x v="0"/>
    <x v="9"/>
  </r>
  <r>
    <x v="0"/>
    <n v="28"/>
    <x v="3"/>
    <x v="0"/>
    <x v="0"/>
    <n v="5"/>
    <n v="21000000"/>
    <n v="3"/>
    <d v="1899-12-30T00:02:00"/>
    <x v="0"/>
    <x v="4"/>
    <x v="1"/>
    <x v="1"/>
    <x v="6"/>
  </r>
  <r>
    <x v="0"/>
    <n v="8"/>
    <x v="3"/>
    <x v="4"/>
    <x v="0"/>
    <n v="2"/>
    <n v="12000000"/>
    <n v="2"/>
    <d v="1899-12-30T00:02:00"/>
    <x v="0"/>
    <x v="4"/>
    <x v="3"/>
    <x v="0"/>
    <x v="12"/>
  </r>
  <r>
    <x v="0"/>
    <n v="25"/>
    <x v="3"/>
    <x v="0"/>
    <x v="1"/>
    <n v="5"/>
    <n v="25000000"/>
    <n v="1"/>
    <d v="1899-12-30T00:02:00"/>
    <x v="0"/>
    <x v="0"/>
    <x v="6"/>
    <x v="3"/>
    <x v="4"/>
  </r>
  <r>
    <x v="0"/>
    <n v="2"/>
    <x v="3"/>
    <x v="2"/>
    <x v="1"/>
    <n v="3"/>
    <n v="15000000"/>
    <n v="3"/>
    <d v="1899-12-30T00:02:00"/>
    <x v="0"/>
    <x v="0"/>
    <x v="7"/>
    <x v="0"/>
    <x v="12"/>
  </r>
  <r>
    <x v="0"/>
    <n v="29"/>
    <x v="3"/>
    <x v="0"/>
    <x v="1"/>
    <n v="2"/>
    <n v="12000000"/>
    <n v="1"/>
    <d v="1899-12-30T00:02:00"/>
    <x v="0"/>
    <x v="7"/>
    <x v="7"/>
    <x v="1"/>
    <x v="2"/>
  </r>
  <r>
    <x v="0"/>
    <n v="6"/>
    <x v="4"/>
    <x v="1"/>
    <x v="1"/>
    <n v="3"/>
    <n v="15000000"/>
    <n v="1"/>
    <d v="1899-12-30T00:02:00"/>
    <x v="0"/>
    <x v="0"/>
    <x v="2"/>
    <x v="1"/>
    <x v="6"/>
  </r>
  <r>
    <x v="0"/>
    <n v="19"/>
    <x v="4"/>
    <x v="0"/>
    <x v="1"/>
    <n v="3"/>
    <n v="15000000"/>
    <n v="5"/>
    <d v="1899-12-30T00:02:00"/>
    <x v="0"/>
    <x v="7"/>
    <x v="2"/>
    <x v="1"/>
    <x v="6"/>
  </r>
  <r>
    <x v="0"/>
    <n v="22"/>
    <x v="4"/>
    <x v="4"/>
    <x v="1"/>
    <n v="2"/>
    <n v="12000000"/>
    <n v="2"/>
    <d v="1899-12-30T00:02:00"/>
    <x v="0"/>
    <x v="2"/>
    <x v="1"/>
    <x v="0"/>
    <x v="7"/>
  </r>
  <r>
    <x v="0"/>
    <n v="3"/>
    <x v="4"/>
    <x v="1"/>
    <x v="2"/>
    <n v="5"/>
    <n v="25000000"/>
    <n v="3"/>
    <d v="1899-12-30T00:02:00"/>
    <x v="0"/>
    <x v="4"/>
    <x v="4"/>
    <x v="0"/>
    <x v="5"/>
  </r>
  <r>
    <x v="0"/>
    <n v="2"/>
    <x v="4"/>
    <x v="1"/>
    <x v="2"/>
    <n v="5"/>
    <n v="25000000"/>
    <n v="1"/>
    <d v="1899-12-30T00:02:00"/>
    <x v="0"/>
    <x v="7"/>
    <x v="7"/>
    <x v="0"/>
    <x v="12"/>
  </r>
  <r>
    <x v="0"/>
    <n v="1"/>
    <x v="10"/>
    <x v="2"/>
    <x v="2"/>
    <n v="4"/>
    <n v="20000000"/>
    <n v="4"/>
    <d v="1899-12-30T00:02:00"/>
    <x v="0"/>
    <x v="1"/>
    <x v="7"/>
    <x v="1"/>
    <x v="6"/>
  </r>
  <r>
    <x v="0"/>
    <n v="17"/>
    <x v="10"/>
    <x v="5"/>
    <x v="0"/>
    <n v="3"/>
    <n v="15000000"/>
    <n v="5"/>
    <d v="1899-12-30T00:02:00"/>
    <x v="0"/>
    <x v="4"/>
    <x v="7"/>
    <x v="2"/>
    <x v="8"/>
  </r>
  <r>
    <x v="0"/>
    <n v="2"/>
    <x v="10"/>
    <x v="2"/>
    <x v="0"/>
    <n v="2"/>
    <n v="12000000"/>
    <n v="2"/>
    <d v="1899-12-30T00:02:00"/>
    <x v="0"/>
    <x v="7"/>
    <x v="0"/>
    <x v="0"/>
    <x v="5"/>
  </r>
  <r>
    <x v="0"/>
    <n v="12"/>
    <x v="5"/>
    <x v="1"/>
    <x v="1"/>
    <n v="2"/>
    <n v="12000000"/>
    <n v="1"/>
    <d v="1899-12-30T00:02:00"/>
    <x v="0"/>
    <x v="2"/>
    <x v="3"/>
    <x v="1"/>
    <x v="14"/>
  </r>
  <r>
    <x v="0"/>
    <n v="1"/>
    <x v="0"/>
    <x v="2"/>
    <x v="2"/>
    <n v="4"/>
    <n v="20000000"/>
    <n v="1"/>
    <d v="1899-12-30T00:02:00"/>
    <x v="0"/>
    <x v="3"/>
    <x v="3"/>
    <x v="1"/>
    <x v="15"/>
  </r>
  <r>
    <x v="0"/>
    <n v="27"/>
    <x v="1"/>
    <x v="0"/>
    <x v="1"/>
    <n v="4"/>
    <n v="11000000"/>
    <n v="1"/>
    <d v="1899-12-30T00:02:00"/>
    <x v="2"/>
    <x v="5"/>
    <x v="1"/>
    <x v="2"/>
    <x v="8"/>
  </r>
  <r>
    <x v="1"/>
    <n v="6"/>
    <x v="5"/>
    <x v="0"/>
    <x v="0"/>
    <n v="0"/>
    <n v="0"/>
    <n v="4"/>
    <d v="1899-12-30T00:02:00"/>
    <x v="3"/>
    <x v="9"/>
    <x v="7"/>
    <x v="0"/>
    <x v="7"/>
  </r>
  <r>
    <x v="1"/>
    <n v="28"/>
    <x v="8"/>
    <x v="3"/>
    <x v="0"/>
    <n v="0"/>
    <n v="0"/>
    <n v="1"/>
    <d v="1899-12-30T00:02:00"/>
    <x v="3"/>
    <x v="9"/>
    <x v="6"/>
    <x v="0"/>
    <x v="5"/>
  </r>
  <r>
    <x v="1"/>
    <n v="5"/>
    <x v="3"/>
    <x v="2"/>
    <x v="2"/>
    <n v="0"/>
    <n v="0"/>
    <n v="3"/>
    <d v="1899-12-30T00:02:00"/>
    <x v="3"/>
    <x v="9"/>
    <x v="2"/>
    <x v="3"/>
    <x v="4"/>
  </r>
  <r>
    <x v="1"/>
    <n v="4"/>
    <x v="10"/>
    <x v="3"/>
    <x v="4"/>
    <n v="0"/>
    <n v="0"/>
    <n v="4"/>
    <d v="1899-12-30T00:02:00"/>
    <x v="3"/>
    <x v="9"/>
    <x v="3"/>
    <x v="2"/>
    <x v="8"/>
  </r>
  <r>
    <x v="1"/>
    <n v="28"/>
    <x v="10"/>
    <x v="3"/>
    <x v="3"/>
    <n v="0"/>
    <n v="0"/>
    <n v="2"/>
    <d v="1899-12-30T00:02:00"/>
    <x v="3"/>
    <x v="9"/>
    <x v="3"/>
    <x v="1"/>
    <x v="2"/>
  </r>
  <r>
    <x v="1"/>
    <n v="10"/>
    <x v="10"/>
    <x v="0"/>
    <x v="1"/>
    <n v="0"/>
    <n v="0"/>
    <n v="1"/>
    <d v="1899-12-30T00:02:00"/>
    <x v="3"/>
    <x v="9"/>
    <x v="4"/>
    <x v="1"/>
    <x v="1"/>
  </r>
  <r>
    <x v="1"/>
    <n v="30"/>
    <x v="10"/>
    <x v="3"/>
    <x v="1"/>
    <n v="0"/>
    <n v="0"/>
    <n v="2"/>
    <d v="1899-12-30T00:02:00"/>
    <x v="3"/>
    <x v="9"/>
    <x v="0"/>
    <x v="0"/>
    <x v="9"/>
  </r>
  <r>
    <x v="1"/>
    <n v="6"/>
    <x v="5"/>
    <x v="0"/>
    <x v="0"/>
    <n v="0"/>
    <n v="0"/>
    <n v="4"/>
    <d v="1899-12-30T00:02:00"/>
    <x v="3"/>
    <x v="9"/>
    <x v="7"/>
    <x v="0"/>
    <x v="7"/>
  </r>
  <r>
    <x v="1"/>
    <n v="28"/>
    <x v="8"/>
    <x v="3"/>
    <x v="0"/>
    <n v="0"/>
    <n v="0"/>
    <n v="1"/>
    <d v="1899-12-30T00:02:00"/>
    <x v="3"/>
    <x v="9"/>
    <x v="6"/>
    <x v="0"/>
    <x v="5"/>
  </r>
  <r>
    <x v="0"/>
    <n v="4"/>
    <x v="0"/>
    <x v="1"/>
    <x v="2"/>
    <n v="5"/>
    <n v="20000000"/>
    <n v="1"/>
    <d v="1899-12-30T00:02:00"/>
    <x v="0"/>
    <x v="3"/>
    <x v="7"/>
    <x v="2"/>
    <x v="8"/>
  </r>
  <r>
    <x v="0"/>
    <n v="6"/>
    <x v="8"/>
    <x v="1"/>
    <x v="4"/>
    <n v="2"/>
    <n v="12000000"/>
    <n v="1"/>
    <d v="1899-12-30T00:02:00"/>
    <x v="0"/>
    <x v="3"/>
    <x v="3"/>
    <x v="1"/>
    <x v="6"/>
  </r>
  <r>
    <x v="0"/>
    <n v="12"/>
    <x v="9"/>
    <x v="2"/>
    <x v="3"/>
    <n v="2"/>
    <n v="12000000"/>
    <n v="5"/>
    <d v="1899-12-30T00:02:00"/>
    <x v="0"/>
    <x v="4"/>
    <x v="2"/>
    <x v="3"/>
    <x v="13"/>
  </r>
  <r>
    <x v="0"/>
    <n v="11"/>
    <x v="1"/>
    <x v="3"/>
    <x v="2"/>
    <n v="2"/>
    <n v="12000000"/>
    <n v="1"/>
    <d v="1899-12-30T00:02:00"/>
    <x v="0"/>
    <x v="1"/>
    <x v="5"/>
    <x v="1"/>
    <x v="1"/>
  </r>
  <r>
    <x v="0"/>
    <n v="2"/>
    <x v="3"/>
    <x v="0"/>
    <x v="1"/>
    <n v="3"/>
    <n v="15000000"/>
    <n v="1"/>
    <d v="1899-12-30T00:02:00"/>
    <x v="0"/>
    <x v="4"/>
    <x v="0"/>
    <x v="0"/>
    <x v="12"/>
  </r>
  <r>
    <x v="0"/>
    <n v="8"/>
    <x v="3"/>
    <x v="0"/>
    <x v="2"/>
    <n v="3"/>
    <n v="15000000"/>
    <n v="4"/>
    <d v="1899-12-30T00:02:00"/>
    <x v="0"/>
    <x v="5"/>
    <x v="7"/>
    <x v="2"/>
    <x v="8"/>
  </r>
  <r>
    <x v="0"/>
    <n v="17"/>
    <x v="4"/>
    <x v="2"/>
    <x v="1"/>
    <n v="4"/>
    <n v="11000000"/>
    <n v="2"/>
    <d v="1899-12-30T00:02:00"/>
    <x v="2"/>
    <x v="0"/>
    <x v="7"/>
    <x v="0"/>
    <x v="0"/>
  </r>
  <r>
    <x v="0"/>
    <n v="10"/>
    <x v="10"/>
    <x v="2"/>
    <x v="1"/>
    <n v="4"/>
    <n v="20000000"/>
    <n v="1"/>
    <d v="1899-12-30T00:02:00"/>
    <x v="0"/>
    <x v="0"/>
    <x v="6"/>
    <x v="3"/>
    <x v="13"/>
  </r>
  <r>
    <x v="0"/>
    <n v="17"/>
    <x v="10"/>
    <x v="4"/>
    <x v="0"/>
    <n v="1"/>
    <n v="7000000"/>
    <n v="5"/>
    <d v="1899-12-30T00:02:00"/>
    <x v="0"/>
    <x v="8"/>
    <x v="6"/>
    <x v="3"/>
    <x v="4"/>
  </r>
  <r>
    <x v="0"/>
    <n v="4"/>
    <x v="0"/>
    <x v="1"/>
    <x v="2"/>
    <n v="5"/>
    <n v="20000000"/>
    <n v="1"/>
    <d v="1899-12-30T00:02:00"/>
    <x v="0"/>
    <x v="3"/>
    <x v="7"/>
    <x v="2"/>
    <x v="8"/>
  </r>
  <r>
    <x v="0"/>
    <n v="6"/>
    <x v="8"/>
    <x v="1"/>
    <x v="4"/>
    <n v="2"/>
    <n v="12000000"/>
    <n v="1"/>
    <d v="1899-12-30T00:02:00"/>
    <x v="0"/>
    <x v="3"/>
    <x v="3"/>
    <x v="1"/>
    <x v="6"/>
  </r>
  <r>
    <x v="0"/>
    <n v="12"/>
    <x v="9"/>
    <x v="2"/>
    <x v="3"/>
    <n v="2"/>
    <n v="12000000"/>
    <n v="5"/>
    <d v="1899-12-30T00:02:00"/>
    <x v="0"/>
    <x v="4"/>
    <x v="2"/>
    <x v="3"/>
    <x v="13"/>
  </r>
  <r>
    <x v="1"/>
    <n v="2"/>
    <x v="8"/>
    <x v="0"/>
    <x v="2"/>
    <n v="0"/>
    <n v="0"/>
    <n v="1"/>
    <d v="1899-12-30T00:02:00"/>
    <x v="3"/>
    <x v="9"/>
    <x v="1"/>
    <x v="2"/>
    <x v="11"/>
  </r>
  <r>
    <x v="1"/>
    <n v="30"/>
    <x v="2"/>
    <x v="0"/>
    <x v="1"/>
    <n v="0"/>
    <n v="0"/>
    <n v="2"/>
    <d v="1899-12-30T00:02:00"/>
    <x v="3"/>
    <x v="9"/>
    <x v="5"/>
    <x v="1"/>
    <x v="2"/>
  </r>
  <r>
    <x v="1"/>
    <n v="8"/>
    <x v="3"/>
    <x v="3"/>
    <x v="1"/>
    <n v="0"/>
    <n v="0"/>
    <n v="1"/>
    <d v="1899-12-30T00:02:00"/>
    <x v="3"/>
    <x v="9"/>
    <x v="2"/>
    <x v="0"/>
    <x v="9"/>
  </r>
  <r>
    <x v="1"/>
    <n v="20"/>
    <x v="4"/>
    <x v="2"/>
    <x v="0"/>
    <n v="0"/>
    <n v="0"/>
    <n v="2"/>
    <d v="1899-12-30T00:02:00"/>
    <x v="3"/>
    <x v="9"/>
    <x v="3"/>
    <x v="0"/>
    <x v="9"/>
  </r>
  <r>
    <x v="1"/>
    <n v="2"/>
    <x v="8"/>
    <x v="0"/>
    <x v="2"/>
    <n v="0"/>
    <n v="0"/>
    <n v="1"/>
    <d v="1899-12-30T00:02:00"/>
    <x v="3"/>
    <x v="9"/>
    <x v="1"/>
    <x v="2"/>
    <x v="11"/>
  </r>
  <r>
    <x v="0"/>
    <n v="10"/>
    <x v="5"/>
    <x v="2"/>
    <x v="2"/>
    <n v="2"/>
    <n v="12000000"/>
    <n v="1"/>
    <d v="1899-12-30T00:02:00"/>
    <x v="0"/>
    <x v="0"/>
    <x v="0"/>
    <x v="2"/>
    <x v="3"/>
  </r>
  <r>
    <x v="0"/>
    <n v="1"/>
    <x v="5"/>
    <x v="2"/>
    <x v="2"/>
    <n v="3"/>
    <n v="11000000"/>
    <n v="2"/>
    <d v="1899-12-30T00:02:00"/>
    <x v="0"/>
    <x v="8"/>
    <x v="0"/>
    <x v="0"/>
    <x v="10"/>
  </r>
  <r>
    <x v="0"/>
    <n v="11"/>
    <x v="6"/>
    <x v="0"/>
    <x v="0"/>
    <n v="2"/>
    <n v="10000000"/>
    <n v="2"/>
    <d v="1899-12-30T00:02:00"/>
    <x v="0"/>
    <x v="7"/>
    <x v="6"/>
    <x v="3"/>
    <x v="4"/>
  </r>
  <r>
    <x v="0"/>
    <n v="3"/>
    <x v="8"/>
    <x v="4"/>
    <x v="2"/>
    <n v="2"/>
    <n v="38000000"/>
    <n v="1"/>
    <d v="1899-12-30T00:02:00"/>
    <x v="1"/>
    <x v="0"/>
    <x v="2"/>
    <x v="2"/>
    <x v="11"/>
  </r>
  <r>
    <x v="0"/>
    <n v="20"/>
    <x v="11"/>
    <x v="1"/>
    <x v="2"/>
    <n v="1"/>
    <n v="19000000"/>
    <n v="5"/>
    <d v="1899-12-30T00:02:00"/>
    <x v="1"/>
    <x v="2"/>
    <x v="5"/>
    <x v="3"/>
    <x v="13"/>
  </r>
  <r>
    <x v="0"/>
    <n v="11"/>
    <x v="1"/>
    <x v="0"/>
    <x v="2"/>
    <n v="3"/>
    <n v="15000000"/>
    <n v="4"/>
    <d v="1899-12-30T00:02:00"/>
    <x v="0"/>
    <x v="2"/>
    <x v="7"/>
    <x v="3"/>
    <x v="13"/>
  </r>
  <r>
    <x v="0"/>
    <n v="28"/>
    <x v="2"/>
    <x v="2"/>
    <x v="1"/>
    <n v="1"/>
    <n v="19000000"/>
    <n v="4"/>
    <d v="1899-12-30T00:02:00"/>
    <x v="4"/>
    <x v="3"/>
    <x v="5"/>
    <x v="3"/>
    <x v="4"/>
  </r>
  <r>
    <x v="0"/>
    <n v="30"/>
    <x v="2"/>
    <x v="2"/>
    <x v="2"/>
    <n v="2"/>
    <n v="38000000"/>
    <n v="1"/>
    <d v="1899-12-30T00:02:00"/>
    <x v="1"/>
    <x v="4"/>
    <x v="2"/>
    <x v="2"/>
    <x v="8"/>
  </r>
  <r>
    <x v="0"/>
    <n v="11"/>
    <x v="2"/>
    <x v="2"/>
    <x v="2"/>
    <n v="5"/>
    <n v="25000000"/>
    <n v="2"/>
    <d v="1899-12-30T00:02:00"/>
    <x v="0"/>
    <x v="2"/>
    <x v="2"/>
    <x v="1"/>
    <x v="15"/>
  </r>
  <r>
    <x v="0"/>
    <n v="12"/>
    <x v="2"/>
    <x v="2"/>
    <x v="2"/>
    <n v="5"/>
    <n v="25000000"/>
    <n v="5"/>
    <d v="1899-12-30T00:02:00"/>
    <x v="0"/>
    <x v="7"/>
    <x v="2"/>
    <x v="0"/>
    <x v="10"/>
  </r>
  <r>
    <x v="0"/>
    <n v="17"/>
    <x v="2"/>
    <x v="1"/>
    <x v="2"/>
    <n v="2"/>
    <n v="12000000"/>
    <n v="4"/>
    <d v="1899-12-30T00:02:00"/>
    <x v="0"/>
    <x v="4"/>
    <x v="6"/>
    <x v="2"/>
    <x v="8"/>
  </r>
  <r>
    <x v="0"/>
    <n v="29"/>
    <x v="2"/>
    <x v="2"/>
    <x v="1"/>
    <n v="4"/>
    <n v="15000000"/>
    <n v="3"/>
    <d v="1899-12-30T00:02:00"/>
    <x v="0"/>
    <x v="1"/>
    <x v="7"/>
    <x v="0"/>
    <x v="7"/>
  </r>
  <r>
    <x v="0"/>
    <n v="8"/>
    <x v="3"/>
    <x v="1"/>
    <x v="1"/>
    <n v="1"/>
    <n v="7000000"/>
    <n v="1"/>
    <d v="1899-12-30T00:02:00"/>
    <x v="0"/>
    <x v="7"/>
    <x v="6"/>
    <x v="0"/>
    <x v="5"/>
  </r>
  <r>
    <x v="0"/>
    <n v="27"/>
    <x v="3"/>
    <x v="3"/>
    <x v="1"/>
    <n v="1"/>
    <n v="7000000"/>
    <n v="1"/>
    <d v="1899-12-30T00:02:00"/>
    <x v="0"/>
    <x v="0"/>
    <x v="1"/>
    <x v="2"/>
    <x v="8"/>
  </r>
  <r>
    <x v="0"/>
    <n v="2"/>
    <x v="4"/>
    <x v="3"/>
    <x v="1"/>
    <n v="4"/>
    <n v="20000000"/>
    <n v="1"/>
    <d v="1899-12-30T00:02:00"/>
    <x v="2"/>
    <x v="1"/>
    <x v="4"/>
    <x v="1"/>
    <x v="6"/>
  </r>
  <r>
    <x v="0"/>
    <n v="1"/>
    <x v="4"/>
    <x v="1"/>
    <x v="3"/>
    <n v="4"/>
    <n v="20000000"/>
    <n v="1"/>
    <d v="1899-12-30T00:02:00"/>
    <x v="0"/>
    <x v="5"/>
    <x v="7"/>
    <x v="0"/>
    <x v="5"/>
  </r>
  <r>
    <x v="0"/>
    <n v="31"/>
    <x v="10"/>
    <x v="4"/>
    <x v="2"/>
    <n v="3"/>
    <n v="12000000"/>
    <n v="1"/>
    <d v="1899-12-30T00:02:00"/>
    <x v="0"/>
    <x v="0"/>
    <x v="3"/>
    <x v="0"/>
    <x v="7"/>
  </r>
  <r>
    <x v="0"/>
    <n v="30"/>
    <x v="10"/>
    <x v="1"/>
    <x v="1"/>
    <n v="2"/>
    <n v="12000000"/>
    <n v="1"/>
    <d v="1899-12-30T00:02:00"/>
    <x v="0"/>
    <x v="0"/>
    <x v="7"/>
    <x v="0"/>
    <x v="10"/>
  </r>
  <r>
    <x v="0"/>
    <n v="10"/>
    <x v="5"/>
    <x v="2"/>
    <x v="2"/>
    <n v="2"/>
    <n v="12000000"/>
    <n v="1"/>
    <d v="1899-12-30T00:02:00"/>
    <x v="0"/>
    <x v="0"/>
    <x v="0"/>
    <x v="2"/>
    <x v="3"/>
  </r>
  <r>
    <x v="0"/>
    <n v="1"/>
    <x v="5"/>
    <x v="2"/>
    <x v="2"/>
    <n v="3"/>
    <n v="11000000"/>
    <n v="2"/>
    <d v="1899-12-30T00:02:00"/>
    <x v="0"/>
    <x v="8"/>
    <x v="0"/>
    <x v="0"/>
    <x v="10"/>
  </r>
  <r>
    <x v="0"/>
    <n v="11"/>
    <x v="6"/>
    <x v="0"/>
    <x v="0"/>
    <n v="2"/>
    <n v="10000000"/>
    <n v="2"/>
    <d v="1899-12-30T00:02:00"/>
    <x v="0"/>
    <x v="7"/>
    <x v="6"/>
    <x v="3"/>
    <x v="4"/>
  </r>
  <r>
    <x v="0"/>
    <n v="3"/>
    <x v="8"/>
    <x v="4"/>
    <x v="2"/>
    <n v="2"/>
    <n v="38000000"/>
    <n v="1"/>
    <d v="1899-12-30T00:02:00"/>
    <x v="1"/>
    <x v="0"/>
    <x v="2"/>
    <x v="2"/>
    <x v="11"/>
  </r>
  <r>
    <x v="0"/>
    <n v="20"/>
    <x v="11"/>
    <x v="1"/>
    <x v="2"/>
    <n v="1"/>
    <n v="19000000"/>
    <n v="5"/>
    <d v="1899-12-30T00:02:00"/>
    <x v="1"/>
    <x v="2"/>
    <x v="5"/>
    <x v="3"/>
    <x v="13"/>
  </r>
  <r>
    <x v="0"/>
    <n v="11"/>
    <x v="1"/>
    <x v="0"/>
    <x v="2"/>
    <n v="3"/>
    <n v="15000000"/>
    <n v="4"/>
    <d v="1899-12-30T00:02:00"/>
    <x v="0"/>
    <x v="2"/>
    <x v="7"/>
    <x v="3"/>
    <x v="13"/>
  </r>
  <r>
    <x v="1"/>
    <n v="5"/>
    <x v="0"/>
    <x v="2"/>
    <x v="0"/>
    <n v="0"/>
    <n v="0"/>
    <n v="2"/>
    <d v="1899-12-30T00:02:00"/>
    <x v="3"/>
    <x v="9"/>
    <x v="6"/>
    <x v="1"/>
    <x v="6"/>
  </r>
  <r>
    <x v="1"/>
    <n v="22"/>
    <x v="3"/>
    <x v="2"/>
    <x v="0"/>
    <n v="0"/>
    <n v="0"/>
    <n v="1"/>
    <d v="1899-12-30T00:02:00"/>
    <x v="3"/>
    <x v="9"/>
    <x v="5"/>
    <x v="1"/>
    <x v="2"/>
  </r>
  <r>
    <x v="1"/>
    <n v="26"/>
    <x v="3"/>
    <x v="1"/>
    <x v="2"/>
    <n v="0"/>
    <n v="0"/>
    <n v="1"/>
    <d v="1899-12-30T00:02:00"/>
    <x v="3"/>
    <x v="9"/>
    <x v="4"/>
    <x v="0"/>
    <x v="5"/>
  </r>
  <r>
    <x v="1"/>
    <n v="8"/>
    <x v="3"/>
    <x v="2"/>
    <x v="1"/>
    <n v="0"/>
    <n v="0"/>
    <n v="5"/>
    <d v="1899-12-30T00:02:00"/>
    <x v="3"/>
    <x v="9"/>
    <x v="6"/>
    <x v="0"/>
    <x v="10"/>
  </r>
  <r>
    <x v="1"/>
    <n v="17"/>
    <x v="4"/>
    <x v="0"/>
    <x v="2"/>
    <n v="0"/>
    <n v="0"/>
    <n v="4"/>
    <d v="1899-12-30T00:02:00"/>
    <x v="3"/>
    <x v="9"/>
    <x v="6"/>
    <x v="3"/>
    <x v="13"/>
  </r>
  <r>
    <x v="1"/>
    <n v="11"/>
    <x v="10"/>
    <x v="1"/>
    <x v="1"/>
    <n v="0"/>
    <n v="0"/>
    <n v="2"/>
    <d v="1899-12-30T00:02:00"/>
    <x v="3"/>
    <x v="9"/>
    <x v="7"/>
    <x v="1"/>
    <x v="6"/>
  </r>
  <r>
    <x v="1"/>
    <n v="22"/>
    <x v="10"/>
    <x v="0"/>
    <x v="3"/>
    <n v="0"/>
    <n v="0"/>
    <n v="2"/>
    <d v="1899-12-30T00:02:00"/>
    <x v="3"/>
    <x v="9"/>
    <x v="3"/>
    <x v="1"/>
    <x v="15"/>
  </r>
  <r>
    <x v="1"/>
    <n v="1"/>
    <x v="10"/>
    <x v="1"/>
    <x v="1"/>
    <n v="0"/>
    <n v="0"/>
    <n v="3"/>
    <d v="1899-12-30T00:02:00"/>
    <x v="3"/>
    <x v="9"/>
    <x v="0"/>
    <x v="0"/>
    <x v="7"/>
  </r>
  <r>
    <x v="1"/>
    <n v="5"/>
    <x v="0"/>
    <x v="2"/>
    <x v="0"/>
    <n v="0"/>
    <n v="0"/>
    <n v="2"/>
    <d v="1899-12-30T00:02:00"/>
    <x v="3"/>
    <x v="9"/>
    <x v="6"/>
    <x v="1"/>
    <x v="6"/>
  </r>
  <r>
    <x v="0"/>
    <n v="11"/>
    <x v="6"/>
    <x v="0"/>
    <x v="0"/>
    <n v="2"/>
    <n v="12000000"/>
    <n v="3"/>
    <d v="1899-12-30T00:02:10"/>
    <x v="0"/>
    <x v="7"/>
    <x v="6"/>
    <x v="0"/>
    <x v="10"/>
  </r>
  <r>
    <x v="0"/>
    <n v="28"/>
    <x v="11"/>
    <x v="4"/>
    <x v="2"/>
    <n v="2"/>
    <n v="12000000"/>
    <n v="1"/>
    <d v="1899-12-30T00:02:10"/>
    <x v="0"/>
    <x v="0"/>
    <x v="6"/>
    <x v="2"/>
    <x v="8"/>
  </r>
  <r>
    <x v="0"/>
    <n v="12"/>
    <x v="1"/>
    <x v="1"/>
    <x v="1"/>
    <n v="2"/>
    <n v="38000000"/>
    <n v="4"/>
    <d v="1899-12-30T00:02:10"/>
    <x v="1"/>
    <x v="3"/>
    <x v="3"/>
    <x v="1"/>
    <x v="6"/>
  </r>
  <r>
    <x v="0"/>
    <n v="30"/>
    <x v="2"/>
    <x v="5"/>
    <x v="2"/>
    <n v="2"/>
    <n v="12000000"/>
    <n v="5"/>
    <d v="1899-12-30T00:02:10"/>
    <x v="0"/>
    <x v="4"/>
    <x v="2"/>
    <x v="1"/>
    <x v="6"/>
  </r>
  <r>
    <x v="0"/>
    <n v="14"/>
    <x v="2"/>
    <x v="5"/>
    <x v="2"/>
    <n v="1"/>
    <n v="7000000"/>
    <n v="1"/>
    <d v="1899-12-30T00:02:10"/>
    <x v="0"/>
    <x v="5"/>
    <x v="1"/>
    <x v="1"/>
    <x v="2"/>
  </r>
  <r>
    <x v="0"/>
    <n v="26"/>
    <x v="2"/>
    <x v="4"/>
    <x v="1"/>
    <n v="4"/>
    <n v="20000000"/>
    <n v="2"/>
    <d v="1899-12-30T00:02:10"/>
    <x v="0"/>
    <x v="7"/>
    <x v="7"/>
    <x v="0"/>
    <x v="10"/>
  </r>
  <r>
    <x v="0"/>
    <n v="5"/>
    <x v="3"/>
    <x v="1"/>
    <x v="2"/>
    <n v="1"/>
    <n v="19000000"/>
    <n v="1"/>
    <d v="1899-12-30T00:02:10"/>
    <x v="1"/>
    <x v="4"/>
    <x v="5"/>
    <x v="0"/>
    <x v="10"/>
  </r>
  <r>
    <x v="0"/>
    <n v="29"/>
    <x v="3"/>
    <x v="1"/>
    <x v="1"/>
    <n v="3"/>
    <n v="15000000"/>
    <n v="3"/>
    <d v="1899-12-30T00:02:10"/>
    <x v="0"/>
    <x v="8"/>
    <x v="4"/>
    <x v="3"/>
    <x v="13"/>
  </r>
  <r>
    <x v="0"/>
    <n v="2"/>
    <x v="4"/>
    <x v="0"/>
    <x v="2"/>
    <n v="4"/>
    <n v="20000000"/>
    <n v="4"/>
    <d v="1899-12-30T00:02:10"/>
    <x v="2"/>
    <x v="5"/>
    <x v="4"/>
    <x v="1"/>
    <x v="6"/>
  </r>
  <r>
    <x v="0"/>
    <n v="25"/>
    <x v="4"/>
    <x v="0"/>
    <x v="0"/>
    <n v="5"/>
    <n v="25000000"/>
    <n v="4"/>
    <d v="1899-12-30T00:02:10"/>
    <x v="0"/>
    <x v="0"/>
    <x v="6"/>
    <x v="0"/>
    <x v="7"/>
  </r>
  <r>
    <x v="0"/>
    <n v="17"/>
    <x v="4"/>
    <x v="2"/>
    <x v="0"/>
    <n v="5"/>
    <n v="21000000"/>
    <n v="1"/>
    <d v="1899-12-30T00:02:10"/>
    <x v="0"/>
    <x v="8"/>
    <x v="7"/>
    <x v="3"/>
    <x v="4"/>
  </r>
  <r>
    <x v="0"/>
    <n v="11"/>
    <x v="6"/>
    <x v="0"/>
    <x v="0"/>
    <n v="2"/>
    <n v="12000000"/>
    <n v="3"/>
    <d v="1899-12-30T00:02:10"/>
    <x v="0"/>
    <x v="7"/>
    <x v="6"/>
    <x v="0"/>
    <x v="10"/>
  </r>
  <r>
    <x v="0"/>
    <n v="28"/>
    <x v="11"/>
    <x v="4"/>
    <x v="2"/>
    <n v="2"/>
    <n v="12000000"/>
    <n v="1"/>
    <d v="1899-12-30T00:02:10"/>
    <x v="0"/>
    <x v="0"/>
    <x v="6"/>
    <x v="2"/>
    <x v="8"/>
  </r>
  <r>
    <x v="0"/>
    <n v="12"/>
    <x v="1"/>
    <x v="1"/>
    <x v="1"/>
    <n v="2"/>
    <n v="38000000"/>
    <n v="4"/>
    <d v="1899-12-30T00:02:10"/>
    <x v="1"/>
    <x v="3"/>
    <x v="3"/>
    <x v="1"/>
    <x v="6"/>
  </r>
  <r>
    <x v="1"/>
    <n v="30"/>
    <x v="4"/>
    <x v="0"/>
    <x v="3"/>
    <n v="0"/>
    <n v="0"/>
    <n v="2"/>
    <d v="1899-12-30T00:02:10"/>
    <x v="3"/>
    <x v="9"/>
    <x v="3"/>
    <x v="3"/>
    <x v="4"/>
  </r>
  <r>
    <x v="1"/>
    <n v="11"/>
    <x v="4"/>
    <x v="3"/>
    <x v="1"/>
    <n v="0"/>
    <n v="0"/>
    <n v="3"/>
    <d v="1899-12-30T00:02:10"/>
    <x v="3"/>
    <x v="9"/>
    <x v="0"/>
    <x v="1"/>
    <x v="6"/>
  </r>
  <r>
    <x v="0"/>
    <n v="11"/>
    <x v="5"/>
    <x v="4"/>
    <x v="0"/>
    <n v="5"/>
    <n v="25000000"/>
    <n v="3"/>
    <d v="1899-12-30T00:02:12"/>
    <x v="0"/>
    <x v="5"/>
    <x v="0"/>
    <x v="3"/>
    <x v="4"/>
  </r>
  <r>
    <x v="0"/>
    <n v="15"/>
    <x v="5"/>
    <x v="2"/>
    <x v="2"/>
    <n v="2"/>
    <n v="12000000"/>
    <n v="1"/>
    <d v="1899-12-30T00:02:12"/>
    <x v="0"/>
    <x v="2"/>
    <x v="5"/>
    <x v="1"/>
    <x v="2"/>
  </r>
  <r>
    <x v="0"/>
    <n v="14"/>
    <x v="6"/>
    <x v="1"/>
    <x v="1"/>
    <n v="2"/>
    <n v="12000000"/>
    <n v="1"/>
    <d v="1899-12-30T00:02:12"/>
    <x v="0"/>
    <x v="5"/>
    <x v="2"/>
    <x v="2"/>
    <x v="11"/>
  </r>
  <r>
    <x v="0"/>
    <n v="11"/>
    <x v="6"/>
    <x v="0"/>
    <x v="2"/>
    <n v="1"/>
    <n v="7000000"/>
    <n v="1"/>
    <d v="1899-12-30T00:02:12"/>
    <x v="0"/>
    <x v="4"/>
    <x v="3"/>
    <x v="1"/>
    <x v="2"/>
  </r>
  <r>
    <x v="0"/>
    <n v="1"/>
    <x v="8"/>
    <x v="1"/>
    <x v="0"/>
    <n v="4"/>
    <n v="20000000"/>
    <n v="2"/>
    <d v="1899-12-30T00:02:12"/>
    <x v="2"/>
    <x v="2"/>
    <x v="1"/>
    <x v="0"/>
    <x v="7"/>
  </r>
  <r>
    <x v="0"/>
    <n v="7"/>
    <x v="8"/>
    <x v="1"/>
    <x v="2"/>
    <n v="3"/>
    <n v="15000000"/>
    <n v="1"/>
    <d v="1899-12-30T00:02:12"/>
    <x v="0"/>
    <x v="5"/>
    <x v="5"/>
    <x v="0"/>
    <x v="5"/>
  </r>
  <r>
    <x v="0"/>
    <n v="1"/>
    <x v="8"/>
    <x v="2"/>
    <x v="1"/>
    <n v="3"/>
    <n v="15000000"/>
    <n v="2"/>
    <d v="1899-12-30T00:02:12"/>
    <x v="0"/>
    <x v="0"/>
    <x v="7"/>
    <x v="1"/>
    <x v="6"/>
  </r>
  <r>
    <x v="0"/>
    <n v="6"/>
    <x v="11"/>
    <x v="4"/>
    <x v="2"/>
    <n v="2"/>
    <n v="38000000"/>
    <n v="1"/>
    <d v="1899-12-30T00:02:12"/>
    <x v="1"/>
    <x v="2"/>
    <x v="0"/>
    <x v="0"/>
    <x v="9"/>
  </r>
  <r>
    <x v="0"/>
    <n v="31"/>
    <x v="1"/>
    <x v="1"/>
    <x v="1"/>
    <n v="1"/>
    <n v="19000000"/>
    <n v="2"/>
    <d v="1899-12-30T00:02:12"/>
    <x v="1"/>
    <x v="0"/>
    <x v="2"/>
    <x v="1"/>
    <x v="6"/>
  </r>
  <r>
    <x v="0"/>
    <n v="12"/>
    <x v="1"/>
    <x v="1"/>
    <x v="2"/>
    <n v="2"/>
    <n v="10000000"/>
    <n v="4"/>
    <d v="1899-12-30T00:02:12"/>
    <x v="0"/>
    <x v="1"/>
    <x v="4"/>
    <x v="3"/>
    <x v="4"/>
  </r>
  <r>
    <x v="0"/>
    <n v="28"/>
    <x v="2"/>
    <x v="5"/>
    <x v="4"/>
    <n v="5"/>
    <n v="21000000"/>
    <n v="3"/>
    <d v="1899-12-30T00:02:12"/>
    <x v="0"/>
    <x v="7"/>
    <x v="4"/>
    <x v="1"/>
    <x v="15"/>
  </r>
  <r>
    <x v="0"/>
    <n v="2"/>
    <x v="2"/>
    <x v="0"/>
    <x v="3"/>
    <n v="2"/>
    <n v="10000000"/>
    <n v="2"/>
    <d v="1899-12-30T00:02:12"/>
    <x v="0"/>
    <x v="5"/>
    <x v="2"/>
    <x v="1"/>
    <x v="2"/>
  </r>
  <r>
    <x v="0"/>
    <n v="21"/>
    <x v="2"/>
    <x v="2"/>
    <x v="1"/>
    <n v="2"/>
    <n v="12000000"/>
    <n v="3"/>
    <d v="1899-12-30T00:02:12"/>
    <x v="0"/>
    <x v="0"/>
    <x v="2"/>
    <x v="2"/>
    <x v="8"/>
  </r>
  <r>
    <x v="0"/>
    <n v="30"/>
    <x v="2"/>
    <x v="1"/>
    <x v="0"/>
    <n v="4"/>
    <n v="15000000"/>
    <n v="1"/>
    <d v="1899-12-30T00:02:12"/>
    <x v="0"/>
    <x v="4"/>
    <x v="1"/>
    <x v="1"/>
    <x v="15"/>
  </r>
  <r>
    <x v="0"/>
    <n v="24"/>
    <x v="2"/>
    <x v="5"/>
    <x v="2"/>
    <n v="5"/>
    <n v="25000000"/>
    <n v="2"/>
    <d v="1899-12-30T00:02:12"/>
    <x v="0"/>
    <x v="0"/>
    <x v="3"/>
    <x v="3"/>
    <x v="4"/>
  </r>
  <r>
    <x v="0"/>
    <n v="24"/>
    <x v="2"/>
    <x v="3"/>
    <x v="1"/>
    <n v="3"/>
    <n v="15000000"/>
    <n v="2"/>
    <d v="1899-12-30T00:02:12"/>
    <x v="0"/>
    <x v="6"/>
    <x v="4"/>
    <x v="1"/>
    <x v="1"/>
  </r>
  <r>
    <x v="0"/>
    <n v="30"/>
    <x v="2"/>
    <x v="4"/>
    <x v="0"/>
    <n v="2"/>
    <n v="12000000"/>
    <n v="2"/>
    <d v="1899-12-30T00:02:12"/>
    <x v="0"/>
    <x v="5"/>
    <x v="0"/>
    <x v="2"/>
    <x v="11"/>
  </r>
  <r>
    <x v="0"/>
    <n v="22"/>
    <x v="2"/>
    <x v="4"/>
    <x v="0"/>
    <n v="3"/>
    <n v="12000000"/>
    <n v="2"/>
    <d v="1899-12-30T00:02:12"/>
    <x v="0"/>
    <x v="0"/>
    <x v="5"/>
    <x v="2"/>
    <x v="8"/>
  </r>
  <r>
    <x v="0"/>
    <n v="26"/>
    <x v="2"/>
    <x v="2"/>
    <x v="4"/>
    <n v="5"/>
    <n v="25000000"/>
    <n v="3"/>
    <d v="1899-12-30T00:02:12"/>
    <x v="0"/>
    <x v="7"/>
    <x v="6"/>
    <x v="1"/>
    <x v="6"/>
  </r>
  <r>
    <x v="0"/>
    <n v="29"/>
    <x v="3"/>
    <x v="2"/>
    <x v="2"/>
    <n v="1"/>
    <n v="19000000"/>
    <n v="4"/>
    <d v="1899-12-30T00:02:12"/>
    <x v="1"/>
    <x v="3"/>
    <x v="6"/>
    <x v="0"/>
    <x v="7"/>
  </r>
  <r>
    <x v="0"/>
    <n v="20"/>
    <x v="3"/>
    <x v="1"/>
    <x v="2"/>
    <n v="2"/>
    <n v="38000000"/>
    <n v="5"/>
    <d v="1899-12-30T00:02:12"/>
    <x v="1"/>
    <x v="0"/>
    <x v="7"/>
    <x v="0"/>
    <x v="5"/>
  </r>
  <r>
    <x v="0"/>
    <n v="4"/>
    <x v="3"/>
    <x v="2"/>
    <x v="0"/>
    <n v="5"/>
    <n v="20000000"/>
    <n v="2"/>
    <d v="1899-12-30T00:02:12"/>
    <x v="0"/>
    <x v="1"/>
    <x v="2"/>
    <x v="0"/>
    <x v="10"/>
  </r>
  <r>
    <x v="0"/>
    <n v="20"/>
    <x v="3"/>
    <x v="2"/>
    <x v="1"/>
    <n v="2"/>
    <n v="12000000"/>
    <n v="2"/>
    <d v="1899-12-30T00:02:12"/>
    <x v="0"/>
    <x v="0"/>
    <x v="2"/>
    <x v="3"/>
    <x v="13"/>
  </r>
  <r>
    <x v="0"/>
    <n v="22"/>
    <x v="3"/>
    <x v="4"/>
    <x v="2"/>
    <n v="1"/>
    <n v="7000000"/>
    <n v="1"/>
    <d v="1899-12-30T00:02:12"/>
    <x v="0"/>
    <x v="4"/>
    <x v="3"/>
    <x v="0"/>
    <x v="5"/>
  </r>
  <r>
    <x v="0"/>
    <n v="30"/>
    <x v="3"/>
    <x v="3"/>
    <x v="1"/>
    <n v="3"/>
    <n v="15000000"/>
    <n v="2"/>
    <d v="1899-12-30T00:02:12"/>
    <x v="0"/>
    <x v="7"/>
    <x v="6"/>
    <x v="1"/>
    <x v="1"/>
  </r>
  <r>
    <x v="0"/>
    <n v="3"/>
    <x v="3"/>
    <x v="0"/>
    <x v="0"/>
    <n v="3"/>
    <n v="15000000"/>
    <n v="2"/>
    <d v="1899-12-30T00:02:12"/>
    <x v="0"/>
    <x v="0"/>
    <x v="1"/>
    <x v="0"/>
    <x v="9"/>
  </r>
  <r>
    <x v="0"/>
    <n v="8"/>
    <x v="3"/>
    <x v="0"/>
    <x v="3"/>
    <n v="4"/>
    <n v="20000000"/>
    <n v="3"/>
    <d v="1899-12-30T00:02:12"/>
    <x v="0"/>
    <x v="2"/>
    <x v="6"/>
    <x v="2"/>
    <x v="8"/>
  </r>
  <r>
    <x v="0"/>
    <n v="23"/>
    <x v="3"/>
    <x v="0"/>
    <x v="2"/>
    <n v="3"/>
    <n v="15000000"/>
    <n v="1"/>
    <d v="1899-12-30T00:02:12"/>
    <x v="0"/>
    <x v="2"/>
    <x v="7"/>
    <x v="3"/>
    <x v="13"/>
  </r>
  <r>
    <x v="0"/>
    <n v="22"/>
    <x v="4"/>
    <x v="2"/>
    <x v="2"/>
    <n v="2"/>
    <n v="38000000"/>
    <n v="3"/>
    <d v="1899-12-30T00:02:12"/>
    <x v="1"/>
    <x v="8"/>
    <x v="1"/>
    <x v="0"/>
    <x v="9"/>
  </r>
  <r>
    <x v="0"/>
    <n v="3"/>
    <x v="4"/>
    <x v="2"/>
    <x v="1"/>
    <n v="1"/>
    <n v="19000000"/>
    <n v="3"/>
    <d v="1899-12-30T00:02:12"/>
    <x v="1"/>
    <x v="2"/>
    <x v="6"/>
    <x v="1"/>
    <x v="2"/>
  </r>
  <r>
    <x v="0"/>
    <n v="6"/>
    <x v="4"/>
    <x v="2"/>
    <x v="1"/>
    <n v="3"/>
    <n v="11000000"/>
    <n v="5"/>
    <d v="1899-12-30T00:02:12"/>
    <x v="0"/>
    <x v="6"/>
    <x v="2"/>
    <x v="3"/>
    <x v="13"/>
  </r>
  <r>
    <x v="0"/>
    <n v="22"/>
    <x v="4"/>
    <x v="2"/>
    <x v="2"/>
    <n v="5"/>
    <n v="25000000"/>
    <n v="2"/>
    <d v="1899-12-30T00:02:12"/>
    <x v="0"/>
    <x v="4"/>
    <x v="5"/>
    <x v="0"/>
    <x v="5"/>
  </r>
  <r>
    <x v="0"/>
    <n v="22"/>
    <x v="4"/>
    <x v="4"/>
    <x v="0"/>
    <n v="2"/>
    <n v="12000000"/>
    <n v="1"/>
    <d v="1899-12-30T00:02:12"/>
    <x v="0"/>
    <x v="8"/>
    <x v="3"/>
    <x v="0"/>
    <x v="9"/>
  </r>
  <r>
    <x v="0"/>
    <n v="11"/>
    <x v="4"/>
    <x v="1"/>
    <x v="2"/>
    <n v="3"/>
    <n v="15000000"/>
    <n v="1"/>
    <d v="1899-12-30T00:02:12"/>
    <x v="0"/>
    <x v="6"/>
    <x v="6"/>
    <x v="0"/>
    <x v="5"/>
  </r>
  <r>
    <x v="0"/>
    <n v="17"/>
    <x v="4"/>
    <x v="0"/>
    <x v="1"/>
    <n v="3"/>
    <n v="15000000"/>
    <n v="5"/>
    <d v="1899-12-30T00:02:12"/>
    <x v="0"/>
    <x v="4"/>
    <x v="6"/>
    <x v="1"/>
    <x v="1"/>
  </r>
  <r>
    <x v="0"/>
    <n v="1"/>
    <x v="4"/>
    <x v="1"/>
    <x v="2"/>
    <n v="4"/>
    <n v="20000000"/>
    <n v="1"/>
    <d v="1899-12-30T00:02:12"/>
    <x v="0"/>
    <x v="2"/>
    <x v="7"/>
    <x v="1"/>
    <x v="6"/>
  </r>
  <r>
    <x v="0"/>
    <n v="11"/>
    <x v="10"/>
    <x v="4"/>
    <x v="1"/>
    <n v="4"/>
    <n v="20000000"/>
    <n v="3"/>
    <d v="1899-12-30T00:02:12"/>
    <x v="2"/>
    <x v="8"/>
    <x v="3"/>
    <x v="2"/>
    <x v="11"/>
  </r>
  <r>
    <x v="0"/>
    <n v="25"/>
    <x v="10"/>
    <x v="4"/>
    <x v="2"/>
    <n v="2"/>
    <n v="12000000"/>
    <n v="2"/>
    <d v="1899-12-30T00:02:12"/>
    <x v="0"/>
    <x v="2"/>
    <x v="3"/>
    <x v="2"/>
    <x v="11"/>
  </r>
  <r>
    <x v="0"/>
    <n v="24"/>
    <x v="10"/>
    <x v="0"/>
    <x v="0"/>
    <n v="3"/>
    <n v="15000000"/>
    <n v="3"/>
    <d v="1899-12-30T00:02:12"/>
    <x v="0"/>
    <x v="0"/>
    <x v="5"/>
    <x v="3"/>
    <x v="13"/>
  </r>
  <r>
    <x v="0"/>
    <n v="31"/>
    <x v="10"/>
    <x v="0"/>
    <x v="1"/>
    <n v="2"/>
    <n v="12000000"/>
    <n v="2"/>
    <d v="1899-12-30T00:02:12"/>
    <x v="0"/>
    <x v="1"/>
    <x v="7"/>
    <x v="1"/>
    <x v="1"/>
  </r>
  <r>
    <x v="0"/>
    <n v="11"/>
    <x v="5"/>
    <x v="4"/>
    <x v="0"/>
    <n v="5"/>
    <n v="25000000"/>
    <n v="3"/>
    <d v="1899-12-30T00:02:12"/>
    <x v="0"/>
    <x v="5"/>
    <x v="0"/>
    <x v="3"/>
    <x v="4"/>
  </r>
  <r>
    <x v="0"/>
    <n v="15"/>
    <x v="5"/>
    <x v="2"/>
    <x v="2"/>
    <n v="2"/>
    <n v="12000000"/>
    <n v="1"/>
    <d v="1899-12-30T00:02:12"/>
    <x v="0"/>
    <x v="2"/>
    <x v="5"/>
    <x v="1"/>
    <x v="2"/>
  </r>
  <r>
    <x v="0"/>
    <n v="14"/>
    <x v="6"/>
    <x v="1"/>
    <x v="1"/>
    <n v="2"/>
    <n v="12000000"/>
    <n v="1"/>
    <d v="1899-12-30T00:02:12"/>
    <x v="0"/>
    <x v="5"/>
    <x v="2"/>
    <x v="2"/>
    <x v="11"/>
  </r>
  <r>
    <x v="0"/>
    <n v="11"/>
    <x v="6"/>
    <x v="0"/>
    <x v="2"/>
    <n v="1"/>
    <n v="7000000"/>
    <n v="1"/>
    <d v="1899-12-30T00:02:12"/>
    <x v="0"/>
    <x v="4"/>
    <x v="3"/>
    <x v="1"/>
    <x v="2"/>
  </r>
  <r>
    <x v="0"/>
    <n v="1"/>
    <x v="8"/>
    <x v="1"/>
    <x v="0"/>
    <n v="4"/>
    <n v="20000000"/>
    <n v="2"/>
    <d v="1899-12-30T00:02:12"/>
    <x v="2"/>
    <x v="2"/>
    <x v="1"/>
    <x v="0"/>
    <x v="7"/>
  </r>
  <r>
    <x v="0"/>
    <n v="7"/>
    <x v="8"/>
    <x v="1"/>
    <x v="2"/>
    <n v="3"/>
    <n v="15000000"/>
    <n v="1"/>
    <d v="1899-12-30T00:02:12"/>
    <x v="0"/>
    <x v="5"/>
    <x v="5"/>
    <x v="0"/>
    <x v="5"/>
  </r>
  <r>
    <x v="0"/>
    <n v="1"/>
    <x v="8"/>
    <x v="2"/>
    <x v="1"/>
    <n v="3"/>
    <n v="15000000"/>
    <n v="2"/>
    <d v="1899-12-30T00:02:12"/>
    <x v="0"/>
    <x v="0"/>
    <x v="7"/>
    <x v="1"/>
    <x v="6"/>
  </r>
  <r>
    <x v="0"/>
    <n v="6"/>
    <x v="11"/>
    <x v="4"/>
    <x v="2"/>
    <n v="2"/>
    <n v="38000000"/>
    <n v="1"/>
    <d v="1899-12-30T00:02:12"/>
    <x v="1"/>
    <x v="2"/>
    <x v="0"/>
    <x v="0"/>
    <x v="9"/>
  </r>
  <r>
    <x v="0"/>
    <n v="31"/>
    <x v="1"/>
    <x v="1"/>
    <x v="1"/>
    <n v="1"/>
    <n v="19000000"/>
    <n v="2"/>
    <d v="1899-12-30T00:02:12"/>
    <x v="1"/>
    <x v="0"/>
    <x v="2"/>
    <x v="1"/>
    <x v="6"/>
  </r>
  <r>
    <x v="1"/>
    <n v="14"/>
    <x v="7"/>
    <x v="3"/>
    <x v="2"/>
    <n v="0"/>
    <n v="0"/>
    <n v="4"/>
    <d v="1899-12-30T00:02:12"/>
    <x v="3"/>
    <x v="9"/>
    <x v="3"/>
    <x v="1"/>
    <x v="6"/>
  </r>
  <r>
    <x v="1"/>
    <n v="3"/>
    <x v="8"/>
    <x v="0"/>
    <x v="3"/>
    <n v="0"/>
    <n v="0"/>
    <n v="1"/>
    <d v="1899-12-30T00:02:12"/>
    <x v="3"/>
    <x v="9"/>
    <x v="7"/>
    <x v="1"/>
    <x v="1"/>
  </r>
  <r>
    <x v="1"/>
    <n v="8"/>
    <x v="9"/>
    <x v="0"/>
    <x v="3"/>
    <n v="0"/>
    <n v="0"/>
    <n v="2"/>
    <d v="1899-12-30T00:02:12"/>
    <x v="3"/>
    <x v="9"/>
    <x v="3"/>
    <x v="0"/>
    <x v="10"/>
  </r>
  <r>
    <x v="1"/>
    <n v="30"/>
    <x v="1"/>
    <x v="2"/>
    <x v="2"/>
    <n v="0"/>
    <n v="0"/>
    <n v="1"/>
    <d v="1899-12-30T00:02:12"/>
    <x v="3"/>
    <x v="9"/>
    <x v="5"/>
    <x v="0"/>
    <x v="7"/>
  </r>
  <r>
    <x v="1"/>
    <n v="27"/>
    <x v="2"/>
    <x v="0"/>
    <x v="2"/>
    <n v="0"/>
    <n v="0"/>
    <n v="3"/>
    <d v="1899-12-30T00:02:12"/>
    <x v="3"/>
    <x v="9"/>
    <x v="5"/>
    <x v="3"/>
    <x v="13"/>
  </r>
  <r>
    <x v="1"/>
    <n v="16"/>
    <x v="2"/>
    <x v="1"/>
    <x v="3"/>
    <n v="0"/>
    <n v="0"/>
    <n v="5"/>
    <d v="1899-12-30T00:02:12"/>
    <x v="3"/>
    <x v="9"/>
    <x v="1"/>
    <x v="0"/>
    <x v="10"/>
  </r>
  <r>
    <x v="1"/>
    <n v="9"/>
    <x v="3"/>
    <x v="1"/>
    <x v="1"/>
    <n v="0"/>
    <n v="0"/>
    <n v="5"/>
    <d v="1899-12-30T00:02:12"/>
    <x v="3"/>
    <x v="9"/>
    <x v="2"/>
    <x v="2"/>
    <x v="11"/>
  </r>
  <r>
    <x v="1"/>
    <n v="9"/>
    <x v="3"/>
    <x v="3"/>
    <x v="1"/>
    <n v="0"/>
    <n v="0"/>
    <n v="2"/>
    <d v="1899-12-30T00:02:12"/>
    <x v="3"/>
    <x v="9"/>
    <x v="2"/>
    <x v="0"/>
    <x v="7"/>
  </r>
  <r>
    <x v="1"/>
    <n v="29"/>
    <x v="3"/>
    <x v="0"/>
    <x v="0"/>
    <n v="0"/>
    <n v="0"/>
    <n v="4"/>
    <d v="1899-12-30T00:02:12"/>
    <x v="3"/>
    <x v="9"/>
    <x v="5"/>
    <x v="0"/>
    <x v="5"/>
  </r>
  <r>
    <x v="1"/>
    <n v="29"/>
    <x v="3"/>
    <x v="5"/>
    <x v="2"/>
    <n v="0"/>
    <n v="0"/>
    <n v="2"/>
    <d v="1899-12-30T00:02:12"/>
    <x v="3"/>
    <x v="9"/>
    <x v="5"/>
    <x v="0"/>
    <x v="12"/>
  </r>
  <r>
    <x v="1"/>
    <n v="21"/>
    <x v="4"/>
    <x v="4"/>
    <x v="2"/>
    <n v="0"/>
    <n v="0"/>
    <n v="2"/>
    <d v="1899-12-30T00:02:12"/>
    <x v="3"/>
    <x v="9"/>
    <x v="5"/>
    <x v="2"/>
    <x v="8"/>
  </r>
  <r>
    <x v="1"/>
    <n v="21"/>
    <x v="10"/>
    <x v="0"/>
    <x v="2"/>
    <n v="0"/>
    <n v="0"/>
    <n v="1"/>
    <d v="1899-12-30T00:02:12"/>
    <x v="3"/>
    <x v="9"/>
    <x v="5"/>
    <x v="0"/>
    <x v="7"/>
  </r>
  <r>
    <x v="1"/>
    <n v="14"/>
    <x v="7"/>
    <x v="3"/>
    <x v="2"/>
    <n v="0"/>
    <n v="0"/>
    <n v="4"/>
    <d v="1899-12-30T00:02:12"/>
    <x v="3"/>
    <x v="9"/>
    <x v="3"/>
    <x v="1"/>
    <x v="6"/>
  </r>
  <r>
    <x v="1"/>
    <n v="3"/>
    <x v="8"/>
    <x v="0"/>
    <x v="3"/>
    <n v="0"/>
    <n v="0"/>
    <n v="1"/>
    <d v="1899-12-30T00:02:12"/>
    <x v="3"/>
    <x v="9"/>
    <x v="7"/>
    <x v="1"/>
    <x v="1"/>
  </r>
  <r>
    <x v="1"/>
    <n v="8"/>
    <x v="9"/>
    <x v="0"/>
    <x v="3"/>
    <n v="0"/>
    <n v="0"/>
    <n v="2"/>
    <d v="1899-12-30T00:02:12"/>
    <x v="3"/>
    <x v="9"/>
    <x v="3"/>
    <x v="0"/>
    <x v="10"/>
  </r>
  <r>
    <x v="0"/>
    <n v="11"/>
    <x v="5"/>
    <x v="3"/>
    <x v="4"/>
    <n v="3"/>
    <n v="15000000"/>
    <n v="2"/>
    <d v="1899-12-30T00:02:18"/>
    <x v="0"/>
    <x v="0"/>
    <x v="7"/>
    <x v="2"/>
    <x v="8"/>
  </r>
  <r>
    <x v="0"/>
    <n v="30"/>
    <x v="2"/>
    <x v="4"/>
    <x v="2"/>
    <n v="5"/>
    <n v="25000000"/>
    <n v="2"/>
    <d v="1899-12-30T00:02:18"/>
    <x v="0"/>
    <x v="4"/>
    <x v="2"/>
    <x v="1"/>
    <x v="2"/>
  </r>
  <r>
    <x v="0"/>
    <n v="1"/>
    <x v="3"/>
    <x v="4"/>
    <x v="2"/>
    <n v="4"/>
    <n v="11000000"/>
    <n v="2"/>
    <d v="1899-12-30T00:02:18"/>
    <x v="2"/>
    <x v="3"/>
    <x v="7"/>
    <x v="0"/>
    <x v="10"/>
  </r>
  <r>
    <x v="0"/>
    <n v="28"/>
    <x v="3"/>
    <x v="4"/>
    <x v="2"/>
    <n v="2"/>
    <n v="12000000"/>
    <n v="1"/>
    <d v="1899-12-30T00:02:18"/>
    <x v="0"/>
    <x v="8"/>
    <x v="2"/>
    <x v="0"/>
    <x v="9"/>
  </r>
  <r>
    <x v="0"/>
    <n v="4"/>
    <x v="4"/>
    <x v="0"/>
    <x v="2"/>
    <n v="2"/>
    <n v="12000000"/>
    <n v="5"/>
    <d v="1899-12-30T00:02:18"/>
    <x v="0"/>
    <x v="5"/>
    <x v="7"/>
    <x v="0"/>
    <x v="0"/>
  </r>
  <r>
    <x v="0"/>
    <n v="19"/>
    <x v="4"/>
    <x v="4"/>
    <x v="2"/>
    <n v="5"/>
    <n v="21000000"/>
    <n v="1"/>
    <d v="1899-12-30T00:02:18"/>
    <x v="0"/>
    <x v="4"/>
    <x v="3"/>
    <x v="1"/>
    <x v="6"/>
  </r>
  <r>
    <x v="0"/>
    <n v="8"/>
    <x v="4"/>
    <x v="0"/>
    <x v="0"/>
    <n v="4"/>
    <n v="20000000"/>
    <n v="1"/>
    <d v="1899-12-30T00:02:18"/>
    <x v="0"/>
    <x v="7"/>
    <x v="6"/>
    <x v="3"/>
    <x v="4"/>
  </r>
  <r>
    <x v="0"/>
    <n v="13"/>
    <x v="10"/>
    <x v="2"/>
    <x v="2"/>
    <n v="1"/>
    <n v="19000000"/>
    <n v="3"/>
    <d v="1899-12-30T00:02:18"/>
    <x v="1"/>
    <x v="0"/>
    <x v="1"/>
    <x v="3"/>
    <x v="4"/>
  </r>
  <r>
    <x v="0"/>
    <n v="16"/>
    <x v="10"/>
    <x v="0"/>
    <x v="0"/>
    <n v="3"/>
    <n v="15000000"/>
    <n v="3"/>
    <d v="1899-12-30T00:02:18"/>
    <x v="0"/>
    <x v="8"/>
    <x v="4"/>
    <x v="0"/>
    <x v="0"/>
  </r>
  <r>
    <x v="0"/>
    <n v="11"/>
    <x v="5"/>
    <x v="3"/>
    <x v="4"/>
    <n v="3"/>
    <n v="15000000"/>
    <n v="2"/>
    <d v="1899-12-30T00:02:18"/>
    <x v="0"/>
    <x v="0"/>
    <x v="7"/>
    <x v="2"/>
    <x v="8"/>
  </r>
  <r>
    <x v="1"/>
    <n v="11"/>
    <x v="5"/>
    <x v="5"/>
    <x v="2"/>
    <n v="0"/>
    <n v="0"/>
    <n v="4"/>
    <d v="1899-12-30T00:02:18"/>
    <x v="3"/>
    <x v="9"/>
    <x v="3"/>
    <x v="0"/>
    <x v="10"/>
  </r>
  <r>
    <x v="1"/>
    <n v="12"/>
    <x v="7"/>
    <x v="0"/>
    <x v="4"/>
    <n v="0"/>
    <n v="0"/>
    <n v="4"/>
    <d v="1899-12-30T00:02:18"/>
    <x v="3"/>
    <x v="9"/>
    <x v="0"/>
    <x v="1"/>
    <x v="6"/>
  </r>
  <r>
    <x v="1"/>
    <n v="30"/>
    <x v="8"/>
    <x v="1"/>
    <x v="2"/>
    <n v="0"/>
    <n v="0"/>
    <n v="3"/>
    <d v="1899-12-30T00:02:18"/>
    <x v="3"/>
    <x v="9"/>
    <x v="5"/>
    <x v="2"/>
    <x v="11"/>
  </r>
  <r>
    <x v="1"/>
    <n v="6"/>
    <x v="10"/>
    <x v="1"/>
    <x v="2"/>
    <n v="0"/>
    <n v="0"/>
    <n v="2"/>
    <d v="1899-12-30T00:02:18"/>
    <x v="3"/>
    <x v="9"/>
    <x v="6"/>
    <x v="1"/>
    <x v="14"/>
  </r>
  <r>
    <x v="1"/>
    <n v="11"/>
    <x v="5"/>
    <x v="5"/>
    <x v="2"/>
    <n v="0"/>
    <n v="0"/>
    <n v="4"/>
    <d v="1899-12-30T00:02:18"/>
    <x v="3"/>
    <x v="9"/>
    <x v="3"/>
    <x v="0"/>
    <x v="10"/>
  </r>
  <r>
    <x v="1"/>
    <n v="12"/>
    <x v="7"/>
    <x v="0"/>
    <x v="4"/>
    <n v="0"/>
    <n v="0"/>
    <n v="4"/>
    <d v="1899-12-30T00:02:18"/>
    <x v="3"/>
    <x v="9"/>
    <x v="0"/>
    <x v="1"/>
    <x v="6"/>
  </r>
  <r>
    <x v="1"/>
    <n v="30"/>
    <x v="8"/>
    <x v="1"/>
    <x v="2"/>
    <n v="0"/>
    <n v="0"/>
    <n v="3"/>
    <d v="1899-12-30T00:02:18"/>
    <x v="3"/>
    <x v="9"/>
    <x v="5"/>
    <x v="2"/>
    <x v="11"/>
  </r>
  <r>
    <x v="0"/>
    <n v="15"/>
    <x v="5"/>
    <x v="3"/>
    <x v="2"/>
    <n v="4"/>
    <n v="20000000"/>
    <n v="3"/>
    <d v="1899-12-30T00:02:25"/>
    <x v="2"/>
    <x v="3"/>
    <x v="7"/>
    <x v="0"/>
    <x v="5"/>
  </r>
  <r>
    <x v="0"/>
    <n v="1"/>
    <x v="8"/>
    <x v="3"/>
    <x v="2"/>
    <n v="2"/>
    <n v="38000000"/>
    <n v="2"/>
    <d v="1899-12-30T00:02:25"/>
    <x v="1"/>
    <x v="1"/>
    <x v="2"/>
    <x v="2"/>
    <x v="3"/>
  </r>
  <r>
    <x v="0"/>
    <n v="1"/>
    <x v="8"/>
    <x v="2"/>
    <x v="1"/>
    <n v="2"/>
    <n v="12000000"/>
    <n v="3"/>
    <d v="1899-12-30T00:02:25"/>
    <x v="0"/>
    <x v="2"/>
    <x v="6"/>
    <x v="0"/>
    <x v="7"/>
  </r>
  <r>
    <x v="0"/>
    <n v="20"/>
    <x v="8"/>
    <x v="2"/>
    <x v="3"/>
    <n v="3"/>
    <n v="15000000"/>
    <n v="2"/>
    <d v="1899-12-30T00:02:25"/>
    <x v="0"/>
    <x v="4"/>
    <x v="7"/>
    <x v="0"/>
    <x v="5"/>
  </r>
  <r>
    <x v="0"/>
    <n v="10"/>
    <x v="2"/>
    <x v="2"/>
    <x v="2"/>
    <n v="1"/>
    <n v="19000000"/>
    <n v="3"/>
    <d v="1899-12-30T00:02:25"/>
    <x v="1"/>
    <x v="7"/>
    <x v="1"/>
    <x v="1"/>
    <x v="6"/>
  </r>
  <r>
    <x v="0"/>
    <n v="14"/>
    <x v="2"/>
    <x v="3"/>
    <x v="0"/>
    <n v="3"/>
    <n v="11000000"/>
    <n v="2"/>
    <d v="1899-12-30T00:02:25"/>
    <x v="0"/>
    <x v="2"/>
    <x v="3"/>
    <x v="0"/>
    <x v="12"/>
  </r>
  <r>
    <x v="0"/>
    <n v="1"/>
    <x v="3"/>
    <x v="2"/>
    <x v="1"/>
    <n v="1"/>
    <n v="19000000"/>
    <n v="1"/>
    <d v="1899-12-30T00:02:25"/>
    <x v="1"/>
    <x v="4"/>
    <x v="2"/>
    <x v="1"/>
    <x v="14"/>
  </r>
  <r>
    <x v="0"/>
    <n v="11"/>
    <x v="3"/>
    <x v="0"/>
    <x v="1"/>
    <n v="5"/>
    <n v="21000000"/>
    <n v="1"/>
    <d v="1899-12-30T00:02:25"/>
    <x v="0"/>
    <x v="0"/>
    <x v="2"/>
    <x v="0"/>
    <x v="12"/>
  </r>
  <r>
    <x v="0"/>
    <n v="15"/>
    <x v="3"/>
    <x v="0"/>
    <x v="2"/>
    <n v="2"/>
    <n v="10000000"/>
    <n v="4"/>
    <d v="1899-12-30T00:02:25"/>
    <x v="0"/>
    <x v="5"/>
    <x v="7"/>
    <x v="3"/>
    <x v="13"/>
  </r>
  <r>
    <x v="0"/>
    <n v="29"/>
    <x v="3"/>
    <x v="0"/>
    <x v="2"/>
    <n v="3"/>
    <n v="15000000"/>
    <n v="1"/>
    <d v="1899-12-30T00:02:25"/>
    <x v="0"/>
    <x v="4"/>
    <x v="0"/>
    <x v="0"/>
    <x v="12"/>
  </r>
  <r>
    <x v="0"/>
    <n v="8"/>
    <x v="3"/>
    <x v="2"/>
    <x v="2"/>
    <n v="2"/>
    <n v="12000000"/>
    <n v="5"/>
    <d v="1899-12-30T00:02:25"/>
    <x v="0"/>
    <x v="6"/>
    <x v="1"/>
    <x v="1"/>
    <x v="6"/>
  </r>
  <r>
    <x v="0"/>
    <n v="8"/>
    <x v="3"/>
    <x v="3"/>
    <x v="0"/>
    <n v="5"/>
    <n v="25000000"/>
    <n v="3"/>
    <d v="1899-12-30T00:02:25"/>
    <x v="0"/>
    <x v="4"/>
    <x v="6"/>
    <x v="1"/>
    <x v="6"/>
  </r>
  <r>
    <x v="0"/>
    <n v="10"/>
    <x v="4"/>
    <x v="3"/>
    <x v="1"/>
    <n v="1"/>
    <n v="7000000"/>
    <n v="6"/>
    <d v="1899-12-30T00:02:25"/>
    <x v="0"/>
    <x v="0"/>
    <x v="5"/>
    <x v="2"/>
    <x v="11"/>
  </r>
  <r>
    <x v="0"/>
    <n v="11"/>
    <x v="4"/>
    <x v="1"/>
    <x v="1"/>
    <n v="4"/>
    <n v="20000000"/>
    <n v="2"/>
    <d v="1899-12-30T00:02:25"/>
    <x v="0"/>
    <x v="5"/>
    <x v="3"/>
    <x v="1"/>
    <x v="2"/>
  </r>
  <r>
    <x v="0"/>
    <n v="22"/>
    <x v="4"/>
    <x v="5"/>
    <x v="0"/>
    <n v="2"/>
    <n v="12000000"/>
    <n v="2"/>
    <d v="1899-12-30T00:02:25"/>
    <x v="0"/>
    <x v="7"/>
    <x v="3"/>
    <x v="1"/>
    <x v="1"/>
  </r>
  <r>
    <x v="0"/>
    <n v="18"/>
    <x v="4"/>
    <x v="2"/>
    <x v="4"/>
    <n v="5"/>
    <n v="25000000"/>
    <n v="4"/>
    <d v="1899-12-30T00:02:25"/>
    <x v="0"/>
    <x v="0"/>
    <x v="5"/>
    <x v="2"/>
    <x v="8"/>
  </r>
  <r>
    <x v="0"/>
    <n v="15"/>
    <x v="5"/>
    <x v="3"/>
    <x v="2"/>
    <n v="4"/>
    <n v="20000000"/>
    <n v="3"/>
    <d v="1899-12-30T00:02:25"/>
    <x v="2"/>
    <x v="3"/>
    <x v="7"/>
    <x v="0"/>
    <x v="5"/>
  </r>
  <r>
    <x v="0"/>
    <n v="1"/>
    <x v="8"/>
    <x v="3"/>
    <x v="2"/>
    <n v="2"/>
    <n v="38000000"/>
    <n v="2"/>
    <d v="1899-12-30T00:02:25"/>
    <x v="1"/>
    <x v="1"/>
    <x v="2"/>
    <x v="2"/>
    <x v="3"/>
  </r>
  <r>
    <x v="0"/>
    <n v="1"/>
    <x v="8"/>
    <x v="2"/>
    <x v="1"/>
    <n v="2"/>
    <n v="12000000"/>
    <n v="3"/>
    <d v="1899-12-30T00:02:25"/>
    <x v="0"/>
    <x v="2"/>
    <x v="6"/>
    <x v="0"/>
    <x v="7"/>
  </r>
  <r>
    <x v="0"/>
    <n v="20"/>
    <x v="8"/>
    <x v="2"/>
    <x v="3"/>
    <n v="3"/>
    <n v="15000000"/>
    <n v="2"/>
    <d v="1899-12-30T00:02:25"/>
    <x v="0"/>
    <x v="4"/>
    <x v="7"/>
    <x v="0"/>
    <x v="5"/>
  </r>
  <r>
    <x v="1"/>
    <n v="12"/>
    <x v="8"/>
    <x v="0"/>
    <x v="1"/>
    <n v="0"/>
    <n v="0"/>
    <n v="2"/>
    <d v="1899-12-30T00:02:25"/>
    <x v="3"/>
    <x v="9"/>
    <x v="5"/>
    <x v="3"/>
    <x v="13"/>
  </r>
  <r>
    <x v="1"/>
    <n v="14"/>
    <x v="9"/>
    <x v="0"/>
    <x v="2"/>
    <n v="0"/>
    <n v="0"/>
    <n v="1"/>
    <d v="1899-12-30T00:02:25"/>
    <x v="3"/>
    <x v="9"/>
    <x v="7"/>
    <x v="1"/>
    <x v="2"/>
  </r>
  <r>
    <x v="1"/>
    <n v="15"/>
    <x v="1"/>
    <x v="0"/>
    <x v="1"/>
    <n v="0"/>
    <n v="0"/>
    <n v="2"/>
    <d v="1899-12-30T00:02:25"/>
    <x v="3"/>
    <x v="9"/>
    <x v="4"/>
    <x v="0"/>
    <x v="9"/>
  </r>
  <r>
    <x v="1"/>
    <n v="20"/>
    <x v="2"/>
    <x v="4"/>
    <x v="1"/>
    <n v="0"/>
    <n v="0"/>
    <n v="1"/>
    <d v="1899-12-30T00:02:25"/>
    <x v="3"/>
    <x v="9"/>
    <x v="1"/>
    <x v="2"/>
    <x v="8"/>
  </r>
  <r>
    <x v="1"/>
    <n v="2"/>
    <x v="3"/>
    <x v="0"/>
    <x v="1"/>
    <n v="0"/>
    <n v="0"/>
    <n v="2"/>
    <d v="1899-12-30T00:02:25"/>
    <x v="3"/>
    <x v="9"/>
    <x v="2"/>
    <x v="1"/>
    <x v="15"/>
  </r>
  <r>
    <x v="1"/>
    <n v="21"/>
    <x v="3"/>
    <x v="2"/>
    <x v="2"/>
    <n v="0"/>
    <n v="0"/>
    <n v="3"/>
    <d v="1899-12-30T00:02:25"/>
    <x v="3"/>
    <x v="9"/>
    <x v="2"/>
    <x v="0"/>
    <x v="9"/>
  </r>
  <r>
    <x v="1"/>
    <n v="23"/>
    <x v="3"/>
    <x v="4"/>
    <x v="2"/>
    <n v="0"/>
    <n v="0"/>
    <n v="3"/>
    <d v="1899-12-30T00:02:25"/>
    <x v="3"/>
    <x v="9"/>
    <x v="6"/>
    <x v="3"/>
    <x v="13"/>
  </r>
  <r>
    <x v="1"/>
    <n v="14"/>
    <x v="4"/>
    <x v="0"/>
    <x v="2"/>
    <n v="0"/>
    <n v="0"/>
    <n v="2"/>
    <d v="1899-12-30T00:02:25"/>
    <x v="3"/>
    <x v="9"/>
    <x v="5"/>
    <x v="1"/>
    <x v="6"/>
  </r>
  <r>
    <x v="1"/>
    <n v="16"/>
    <x v="4"/>
    <x v="3"/>
    <x v="2"/>
    <n v="0"/>
    <n v="0"/>
    <n v="3"/>
    <d v="1899-12-30T00:02:25"/>
    <x v="3"/>
    <x v="9"/>
    <x v="5"/>
    <x v="2"/>
    <x v="11"/>
  </r>
  <r>
    <x v="1"/>
    <n v="12"/>
    <x v="8"/>
    <x v="0"/>
    <x v="1"/>
    <n v="0"/>
    <n v="0"/>
    <n v="2"/>
    <d v="1899-12-30T00:02:25"/>
    <x v="3"/>
    <x v="9"/>
    <x v="5"/>
    <x v="3"/>
    <x v="13"/>
  </r>
  <r>
    <x v="1"/>
    <n v="14"/>
    <x v="9"/>
    <x v="0"/>
    <x v="2"/>
    <n v="0"/>
    <n v="0"/>
    <n v="1"/>
    <d v="1899-12-30T00:02:25"/>
    <x v="3"/>
    <x v="9"/>
    <x v="7"/>
    <x v="1"/>
    <x v="2"/>
  </r>
  <r>
    <x v="0"/>
    <n v="11"/>
    <x v="5"/>
    <x v="3"/>
    <x v="2"/>
    <n v="5"/>
    <n v="20000000"/>
    <n v="1"/>
    <d v="1899-12-30T00:02:30"/>
    <x v="0"/>
    <x v="2"/>
    <x v="6"/>
    <x v="2"/>
    <x v="8"/>
  </r>
  <r>
    <x v="0"/>
    <n v="14"/>
    <x v="6"/>
    <x v="4"/>
    <x v="2"/>
    <n v="2"/>
    <n v="10000000"/>
    <n v="7"/>
    <d v="1899-12-30T00:02:30"/>
    <x v="0"/>
    <x v="2"/>
    <x v="5"/>
    <x v="0"/>
    <x v="7"/>
  </r>
  <r>
    <x v="0"/>
    <n v="10"/>
    <x v="11"/>
    <x v="2"/>
    <x v="1"/>
    <n v="1"/>
    <n v="7000000"/>
    <n v="1"/>
    <d v="1899-12-30T00:02:30"/>
    <x v="0"/>
    <x v="5"/>
    <x v="2"/>
    <x v="0"/>
    <x v="7"/>
  </r>
  <r>
    <x v="0"/>
    <n v="12"/>
    <x v="11"/>
    <x v="1"/>
    <x v="1"/>
    <n v="5"/>
    <n v="25000000"/>
    <n v="2"/>
    <d v="1899-12-30T00:02:30"/>
    <x v="0"/>
    <x v="0"/>
    <x v="0"/>
    <x v="2"/>
    <x v="11"/>
  </r>
  <r>
    <x v="0"/>
    <n v="22"/>
    <x v="2"/>
    <x v="2"/>
    <x v="2"/>
    <n v="1"/>
    <n v="19000000"/>
    <n v="2"/>
    <d v="1899-12-30T00:02:30"/>
    <x v="1"/>
    <x v="4"/>
    <x v="7"/>
    <x v="3"/>
    <x v="13"/>
  </r>
  <r>
    <x v="0"/>
    <n v="27"/>
    <x v="2"/>
    <x v="0"/>
    <x v="2"/>
    <n v="5"/>
    <n v="21000000"/>
    <n v="3"/>
    <d v="1899-12-30T00:02:30"/>
    <x v="0"/>
    <x v="4"/>
    <x v="5"/>
    <x v="1"/>
    <x v="6"/>
  </r>
  <r>
    <x v="0"/>
    <n v="21"/>
    <x v="3"/>
    <x v="3"/>
    <x v="0"/>
    <n v="2"/>
    <n v="38000000"/>
    <n v="3"/>
    <d v="1899-12-30T00:02:30"/>
    <x v="1"/>
    <x v="3"/>
    <x v="2"/>
    <x v="2"/>
    <x v="8"/>
  </r>
  <r>
    <x v="0"/>
    <n v="24"/>
    <x v="3"/>
    <x v="0"/>
    <x v="1"/>
    <n v="4"/>
    <n v="20000000"/>
    <n v="2"/>
    <d v="1899-12-30T00:02:30"/>
    <x v="2"/>
    <x v="5"/>
    <x v="2"/>
    <x v="2"/>
    <x v="8"/>
  </r>
  <r>
    <x v="0"/>
    <n v="5"/>
    <x v="3"/>
    <x v="0"/>
    <x v="0"/>
    <n v="4"/>
    <n v="11000000"/>
    <n v="4"/>
    <d v="1899-12-30T00:02:30"/>
    <x v="2"/>
    <x v="0"/>
    <x v="4"/>
    <x v="1"/>
    <x v="1"/>
  </r>
  <r>
    <x v="0"/>
    <n v="1"/>
    <x v="3"/>
    <x v="2"/>
    <x v="1"/>
    <n v="2"/>
    <n v="12000000"/>
    <n v="1"/>
    <d v="1899-12-30T00:02:30"/>
    <x v="0"/>
    <x v="2"/>
    <x v="2"/>
    <x v="1"/>
    <x v="2"/>
  </r>
  <r>
    <x v="0"/>
    <n v="8"/>
    <x v="3"/>
    <x v="3"/>
    <x v="2"/>
    <n v="3"/>
    <n v="15000000"/>
    <n v="1"/>
    <d v="1899-12-30T00:02:30"/>
    <x v="0"/>
    <x v="4"/>
    <x v="3"/>
    <x v="1"/>
    <x v="1"/>
  </r>
  <r>
    <x v="0"/>
    <n v="28"/>
    <x v="3"/>
    <x v="2"/>
    <x v="2"/>
    <n v="3"/>
    <n v="15000000"/>
    <n v="2"/>
    <d v="1899-12-30T00:02:30"/>
    <x v="0"/>
    <x v="6"/>
    <x v="3"/>
    <x v="0"/>
    <x v="7"/>
  </r>
  <r>
    <x v="0"/>
    <n v="7"/>
    <x v="3"/>
    <x v="3"/>
    <x v="4"/>
    <n v="2"/>
    <n v="12000000"/>
    <n v="1"/>
    <d v="1899-12-30T00:02:30"/>
    <x v="0"/>
    <x v="3"/>
    <x v="6"/>
    <x v="1"/>
    <x v="2"/>
  </r>
  <r>
    <x v="0"/>
    <n v="30"/>
    <x v="4"/>
    <x v="2"/>
    <x v="0"/>
    <n v="3"/>
    <n v="15000000"/>
    <n v="1"/>
    <d v="1899-12-30T00:02:30"/>
    <x v="0"/>
    <x v="2"/>
    <x v="5"/>
    <x v="2"/>
    <x v="8"/>
  </r>
  <r>
    <x v="0"/>
    <n v="1"/>
    <x v="4"/>
    <x v="1"/>
    <x v="2"/>
    <n v="4"/>
    <n v="20000000"/>
    <n v="3"/>
    <d v="1899-12-30T00:02:30"/>
    <x v="0"/>
    <x v="7"/>
    <x v="1"/>
    <x v="3"/>
    <x v="4"/>
  </r>
  <r>
    <x v="0"/>
    <n v="5"/>
    <x v="4"/>
    <x v="3"/>
    <x v="0"/>
    <n v="2"/>
    <n v="12000000"/>
    <n v="3"/>
    <d v="1899-12-30T00:02:30"/>
    <x v="0"/>
    <x v="0"/>
    <x v="7"/>
    <x v="0"/>
    <x v="7"/>
  </r>
  <r>
    <x v="0"/>
    <n v="1"/>
    <x v="10"/>
    <x v="2"/>
    <x v="1"/>
    <n v="2"/>
    <n v="12000000"/>
    <n v="4"/>
    <d v="1899-12-30T00:02:30"/>
    <x v="0"/>
    <x v="0"/>
    <x v="0"/>
    <x v="3"/>
    <x v="13"/>
  </r>
  <r>
    <x v="0"/>
    <n v="2"/>
    <x v="10"/>
    <x v="0"/>
    <x v="2"/>
    <n v="2"/>
    <n v="12000000"/>
    <n v="1"/>
    <d v="1899-12-30T00:02:30"/>
    <x v="0"/>
    <x v="8"/>
    <x v="7"/>
    <x v="3"/>
    <x v="13"/>
  </r>
  <r>
    <x v="0"/>
    <n v="11"/>
    <x v="5"/>
    <x v="3"/>
    <x v="2"/>
    <n v="5"/>
    <n v="20000000"/>
    <n v="1"/>
    <d v="1899-12-30T00:02:30"/>
    <x v="0"/>
    <x v="2"/>
    <x v="6"/>
    <x v="2"/>
    <x v="8"/>
  </r>
  <r>
    <x v="0"/>
    <n v="14"/>
    <x v="6"/>
    <x v="4"/>
    <x v="2"/>
    <n v="2"/>
    <n v="10000000"/>
    <n v="7"/>
    <d v="1899-12-30T00:02:30"/>
    <x v="0"/>
    <x v="2"/>
    <x v="5"/>
    <x v="0"/>
    <x v="7"/>
  </r>
  <r>
    <x v="0"/>
    <n v="10"/>
    <x v="11"/>
    <x v="2"/>
    <x v="1"/>
    <n v="1"/>
    <n v="7000000"/>
    <n v="1"/>
    <d v="1899-12-30T00:02:30"/>
    <x v="0"/>
    <x v="5"/>
    <x v="2"/>
    <x v="0"/>
    <x v="7"/>
  </r>
  <r>
    <x v="0"/>
    <n v="12"/>
    <x v="11"/>
    <x v="1"/>
    <x v="1"/>
    <n v="5"/>
    <n v="25000000"/>
    <n v="2"/>
    <d v="1899-12-30T00:02:30"/>
    <x v="0"/>
    <x v="0"/>
    <x v="0"/>
    <x v="2"/>
    <x v="11"/>
  </r>
  <r>
    <x v="1"/>
    <n v="11"/>
    <x v="8"/>
    <x v="0"/>
    <x v="1"/>
    <n v="0"/>
    <n v="0"/>
    <n v="2"/>
    <d v="1899-12-30T00:02:30"/>
    <x v="3"/>
    <x v="9"/>
    <x v="6"/>
    <x v="3"/>
    <x v="13"/>
  </r>
  <r>
    <x v="1"/>
    <n v="27"/>
    <x v="8"/>
    <x v="3"/>
    <x v="2"/>
    <n v="0"/>
    <n v="0"/>
    <n v="3"/>
    <d v="1899-12-30T00:02:30"/>
    <x v="3"/>
    <x v="9"/>
    <x v="2"/>
    <x v="0"/>
    <x v="5"/>
  </r>
  <r>
    <x v="1"/>
    <n v="20"/>
    <x v="2"/>
    <x v="0"/>
    <x v="1"/>
    <n v="0"/>
    <n v="0"/>
    <n v="2"/>
    <d v="1899-12-30T00:02:30"/>
    <x v="3"/>
    <x v="9"/>
    <x v="5"/>
    <x v="1"/>
    <x v="1"/>
  </r>
  <r>
    <x v="1"/>
    <n v="1"/>
    <x v="3"/>
    <x v="2"/>
    <x v="1"/>
    <n v="0"/>
    <n v="0"/>
    <n v="4"/>
    <d v="1899-12-30T00:02:30"/>
    <x v="3"/>
    <x v="9"/>
    <x v="6"/>
    <x v="0"/>
    <x v="7"/>
  </r>
  <r>
    <x v="1"/>
    <n v="1"/>
    <x v="4"/>
    <x v="0"/>
    <x v="2"/>
    <n v="0"/>
    <n v="0"/>
    <n v="4"/>
    <d v="1899-12-30T00:02:30"/>
    <x v="3"/>
    <x v="9"/>
    <x v="3"/>
    <x v="1"/>
    <x v="2"/>
  </r>
  <r>
    <x v="1"/>
    <n v="25"/>
    <x v="4"/>
    <x v="1"/>
    <x v="0"/>
    <n v="0"/>
    <n v="0"/>
    <n v="3"/>
    <d v="1899-12-30T00:02:30"/>
    <x v="3"/>
    <x v="9"/>
    <x v="1"/>
    <x v="0"/>
    <x v="7"/>
  </r>
  <r>
    <x v="1"/>
    <n v="3"/>
    <x v="10"/>
    <x v="3"/>
    <x v="1"/>
    <n v="0"/>
    <n v="0"/>
    <n v="1"/>
    <d v="1899-12-30T00:02:30"/>
    <x v="3"/>
    <x v="9"/>
    <x v="2"/>
    <x v="2"/>
    <x v="11"/>
  </r>
  <r>
    <x v="1"/>
    <n v="10"/>
    <x v="10"/>
    <x v="2"/>
    <x v="1"/>
    <n v="0"/>
    <n v="0"/>
    <n v="1"/>
    <d v="1899-12-30T00:02:30"/>
    <x v="3"/>
    <x v="9"/>
    <x v="3"/>
    <x v="1"/>
    <x v="2"/>
  </r>
  <r>
    <x v="1"/>
    <n v="11"/>
    <x v="8"/>
    <x v="0"/>
    <x v="1"/>
    <n v="0"/>
    <n v="0"/>
    <n v="2"/>
    <d v="1899-12-30T00:02:30"/>
    <x v="3"/>
    <x v="9"/>
    <x v="6"/>
    <x v="3"/>
    <x v="13"/>
  </r>
  <r>
    <x v="1"/>
    <n v="27"/>
    <x v="8"/>
    <x v="3"/>
    <x v="2"/>
    <n v="0"/>
    <n v="0"/>
    <n v="3"/>
    <d v="1899-12-30T00:02:30"/>
    <x v="3"/>
    <x v="9"/>
    <x v="2"/>
    <x v="0"/>
    <x v="5"/>
  </r>
  <r>
    <x v="0"/>
    <n v="11"/>
    <x v="6"/>
    <x v="0"/>
    <x v="2"/>
    <n v="4"/>
    <n v="20000000"/>
    <n v="2"/>
    <d v="1899-12-30T00:02:50"/>
    <x v="0"/>
    <x v="0"/>
    <x v="5"/>
    <x v="0"/>
    <x v="10"/>
  </r>
  <r>
    <x v="0"/>
    <n v="12"/>
    <x v="2"/>
    <x v="2"/>
    <x v="3"/>
    <n v="2"/>
    <n v="38000000"/>
    <n v="1"/>
    <d v="1899-12-30T00:02:50"/>
    <x v="1"/>
    <x v="7"/>
    <x v="2"/>
    <x v="1"/>
    <x v="14"/>
  </r>
  <r>
    <x v="0"/>
    <n v="30"/>
    <x v="2"/>
    <x v="2"/>
    <x v="1"/>
    <n v="5"/>
    <n v="25000000"/>
    <n v="2"/>
    <d v="1899-12-30T00:02:50"/>
    <x v="0"/>
    <x v="2"/>
    <x v="2"/>
    <x v="0"/>
    <x v="12"/>
  </r>
  <r>
    <x v="0"/>
    <n v="27"/>
    <x v="3"/>
    <x v="2"/>
    <x v="2"/>
    <n v="1"/>
    <n v="19000000"/>
    <n v="1"/>
    <d v="1899-12-30T00:02:50"/>
    <x v="1"/>
    <x v="4"/>
    <x v="3"/>
    <x v="0"/>
    <x v="5"/>
  </r>
  <r>
    <x v="0"/>
    <n v="31"/>
    <x v="3"/>
    <x v="1"/>
    <x v="1"/>
    <n v="2"/>
    <n v="12000000"/>
    <n v="2"/>
    <d v="1899-12-30T00:02:50"/>
    <x v="0"/>
    <x v="7"/>
    <x v="3"/>
    <x v="2"/>
    <x v="3"/>
  </r>
  <r>
    <x v="0"/>
    <n v="25"/>
    <x v="3"/>
    <x v="0"/>
    <x v="2"/>
    <n v="3"/>
    <n v="15000000"/>
    <n v="2"/>
    <d v="1899-12-30T00:02:50"/>
    <x v="0"/>
    <x v="2"/>
    <x v="0"/>
    <x v="1"/>
    <x v="6"/>
  </r>
  <r>
    <x v="0"/>
    <n v="27"/>
    <x v="3"/>
    <x v="3"/>
    <x v="0"/>
    <n v="2"/>
    <n v="12000000"/>
    <n v="2"/>
    <d v="1899-12-30T00:02:50"/>
    <x v="0"/>
    <x v="1"/>
    <x v="7"/>
    <x v="1"/>
    <x v="2"/>
  </r>
  <r>
    <x v="0"/>
    <n v="29"/>
    <x v="4"/>
    <x v="3"/>
    <x v="4"/>
    <n v="4"/>
    <n v="11000000"/>
    <n v="3"/>
    <d v="1899-12-30T00:02:50"/>
    <x v="2"/>
    <x v="7"/>
    <x v="7"/>
    <x v="2"/>
    <x v="8"/>
  </r>
  <r>
    <x v="0"/>
    <n v="18"/>
    <x v="4"/>
    <x v="2"/>
    <x v="0"/>
    <n v="5"/>
    <n v="21000000"/>
    <n v="1"/>
    <d v="1899-12-30T00:02:50"/>
    <x v="0"/>
    <x v="0"/>
    <x v="6"/>
    <x v="3"/>
    <x v="4"/>
  </r>
  <r>
    <x v="0"/>
    <n v="16"/>
    <x v="10"/>
    <x v="1"/>
    <x v="2"/>
    <n v="3"/>
    <n v="15000000"/>
    <n v="6"/>
    <d v="1899-12-30T00:02:50"/>
    <x v="0"/>
    <x v="2"/>
    <x v="6"/>
    <x v="1"/>
    <x v="6"/>
  </r>
  <r>
    <x v="0"/>
    <n v="11"/>
    <x v="6"/>
    <x v="0"/>
    <x v="2"/>
    <n v="4"/>
    <n v="20000000"/>
    <n v="2"/>
    <d v="1899-12-30T00:02:50"/>
    <x v="0"/>
    <x v="0"/>
    <x v="5"/>
    <x v="0"/>
    <x v="10"/>
  </r>
  <r>
    <x v="1"/>
    <n v="24"/>
    <x v="2"/>
    <x v="2"/>
    <x v="2"/>
    <n v="0"/>
    <n v="0"/>
    <n v="2"/>
    <d v="1899-12-30T00:02:50"/>
    <x v="3"/>
    <x v="9"/>
    <x v="7"/>
    <x v="3"/>
    <x v="4"/>
  </r>
  <r>
    <x v="1"/>
    <n v="28"/>
    <x v="4"/>
    <x v="0"/>
    <x v="2"/>
    <n v="0"/>
    <n v="0"/>
    <n v="2"/>
    <d v="1899-12-30T00:02:50"/>
    <x v="3"/>
    <x v="9"/>
    <x v="3"/>
    <x v="1"/>
    <x v="2"/>
  </r>
  <r>
    <x v="1"/>
    <n v="11"/>
    <x v="4"/>
    <x v="4"/>
    <x v="1"/>
    <n v="0"/>
    <n v="0"/>
    <n v="3"/>
    <d v="1899-12-30T00:02:50"/>
    <x v="3"/>
    <x v="9"/>
    <x v="4"/>
    <x v="2"/>
    <x v="11"/>
  </r>
  <r>
    <x v="0"/>
    <n v="12"/>
    <x v="5"/>
    <x v="0"/>
    <x v="1"/>
    <n v="2"/>
    <n v="12000000"/>
    <n v="3"/>
    <d v="1899-12-30T00:02:56"/>
    <x v="0"/>
    <x v="4"/>
    <x v="3"/>
    <x v="1"/>
    <x v="14"/>
  </r>
  <r>
    <x v="0"/>
    <n v="17"/>
    <x v="9"/>
    <x v="0"/>
    <x v="2"/>
    <n v="4"/>
    <n v="20000000"/>
    <n v="1"/>
    <d v="1899-12-30T00:02:56"/>
    <x v="2"/>
    <x v="1"/>
    <x v="6"/>
    <x v="0"/>
    <x v="12"/>
  </r>
  <r>
    <x v="0"/>
    <n v="27"/>
    <x v="2"/>
    <x v="4"/>
    <x v="1"/>
    <n v="5"/>
    <n v="25000000"/>
    <n v="1"/>
    <d v="1899-12-30T00:02:56"/>
    <x v="0"/>
    <x v="7"/>
    <x v="6"/>
    <x v="0"/>
    <x v="9"/>
  </r>
  <r>
    <x v="0"/>
    <n v="15"/>
    <x v="2"/>
    <x v="5"/>
    <x v="0"/>
    <n v="2"/>
    <n v="10000000"/>
    <n v="2"/>
    <d v="1899-12-30T00:02:56"/>
    <x v="0"/>
    <x v="2"/>
    <x v="7"/>
    <x v="1"/>
    <x v="1"/>
  </r>
  <r>
    <x v="0"/>
    <n v="30"/>
    <x v="2"/>
    <x v="5"/>
    <x v="0"/>
    <n v="3"/>
    <n v="15000000"/>
    <n v="4"/>
    <d v="1899-12-30T00:02:56"/>
    <x v="0"/>
    <x v="4"/>
    <x v="7"/>
    <x v="3"/>
    <x v="13"/>
  </r>
  <r>
    <x v="0"/>
    <n v="8"/>
    <x v="3"/>
    <x v="1"/>
    <x v="0"/>
    <n v="1"/>
    <n v="19000000"/>
    <n v="2"/>
    <d v="1899-12-30T00:02:56"/>
    <x v="1"/>
    <x v="5"/>
    <x v="5"/>
    <x v="0"/>
    <x v="7"/>
  </r>
  <r>
    <x v="0"/>
    <n v="6"/>
    <x v="3"/>
    <x v="0"/>
    <x v="1"/>
    <n v="1"/>
    <n v="7000000"/>
    <n v="2"/>
    <d v="1899-12-30T00:02:56"/>
    <x v="0"/>
    <x v="0"/>
    <x v="2"/>
    <x v="0"/>
    <x v="10"/>
  </r>
  <r>
    <x v="0"/>
    <n v="29"/>
    <x v="3"/>
    <x v="4"/>
    <x v="1"/>
    <n v="2"/>
    <n v="12000000"/>
    <n v="1"/>
    <d v="1899-12-30T00:02:56"/>
    <x v="0"/>
    <x v="3"/>
    <x v="0"/>
    <x v="2"/>
    <x v="8"/>
  </r>
  <r>
    <x v="0"/>
    <n v="3"/>
    <x v="4"/>
    <x v="0"/>
    <x v="1"/>
    <n v="5"/>
    <n v="25000000"/>
    <n v="2"/>
    <d v="1899-12-30T00:02:56"/>
    <x v="0"/>
    <x v="2"/>
    <x v="0"/>
    <x v="0"/>
    <x v="7"/>
  </r>
  <r>
    <x v="0"/>
    <n v="30"/>
    <x v="10"/>
    <x v="2"/>
    <x v="2"/>
    <n v="2"/>
    <n v="38000000"/>
    <n v="2"/>
    <d v="1899-12-30T00:02:56"/>
    <x v="1"/>
    <x v="8"/>
    <x v="2"/>
    <x v="0"/>
    <x v="10"/>
  </r>
  <r>
    <x v="0"/>
    <n v="21"/>
    <x v="10"/>
    <x v="3"/>
    <x v="1"/>
    <n v="3"/>
    <n v="15000000"/>
    <n v="3"/>
    <d v="1899-12-30T00:02:56"/>
    <x v="0"/>
    <x v="0"/>
    <x v="3"/>
    <x v="2"/>
    <x v="11"/>
  </r>
  <r>
    <x v="0"/>
    <n v="12"/>
    <x v="5"/>
    <x v="0"/>
    <x v="1"/>
    <n v="2"/>
    <n v="12000000"/>
    <n v="3"/>
    <d v="1899-12-30T00:02:56"/>
    <x v="0"/>
    <x v="4"/>
    <x v="3"/>
    <x v="1"/>
    <x v="14"/>
  </r>
  <r>
    <x v="0"/>
    <n v="17"/>
    <x v="9"/>
    <x v="0"/>
    <x v="2"/>
    <n v="4"/>
    <n v="20000000"/>
    <n v="1"/>
    <d v="1899-12-30T00:02:56"/>
    <x v="2"/>
    <x v="1"/>
    <x v="6"/>
    <x v="0"/>
    <x v="12"/>
  </r>
  <r>
    <x v="1"/>
    <n v="11"/>
    <x v="4"/>
    <x v="3"/>
    <x v="1"/>
    <n v="0"/>
    <n v="0"/>
    <n v="2"/>
    <d v="1899-12-30T00:02:56"/>
    <x v="3"/>
    <x v="9"/>
    <x v="1"/>
    <x v="1"/>
    <x v="2"/>
  </r>
  <r>
    <x v="1"/>
    <n v="1"/>
    <x v="10"/>
    <x v="0"/>
    <x v="1"/>
    <n v="0"/>
    <n v="0"/>
    <n v="2"/>
    <d v="1899-12-30T00:02:56"/>
    <x v="3"/>
    <x v="9"/>
    <x v="5"/>
    <x v="3"/>
    <x v="13"/>
  </r>
  <r>
    <x v="0"/>
    <n v="15"/>
    <x v="6"/>
    <x v="0"/>
    <x v="1"/>
    <n v="2"/>
    <n v="12000000"/>
    <n v="2"/>
    <d v="1899-12-30T00:03:00"/>
    <x v="0"/>
    <x v="2"/>
    <x v="7"/>
    <x v="1"/>
    <x v="1"/>
  </r>
  <r>
    <x v="0"/>
    <n v="8"/>
    <x v="8"/>
    <x v="0"/>
    <x v="2"/>
    <n v="3"/>
    <n v="15000000"/>
    <n v="3"/>
    <d v="1899-12-30T00:03:00"/>
    <x v="0"/>
    <x v="2"/>
    <x v="4"/>
    <x v="1"/>
    <x v="1"/>
  </r>
  <r>
    <x v="0"/>
    <n v="16"/>
    <x v="1"/>
    <x v="1"/>
    <x v="1"/>
    <n v="4"/>
    <n v="11000000"/>
    <n v="3"/>
    <d v="1899-12-30T00:03:00"/>
    <x v="2"/>
    <x v="2"/>
    <x v="3"/>
    <x v="0"/>
    <x v="7"/>
  </r>
  <r>
    <x v="0"/>
    <n v="8"/>
    <x v="3"/>
    <x v="0"/>
    <x v="0"/>
    <n v="5"/>
    <n v="25000000"/>
    <n v="2"/>
    <d v="1899-12-30T00:03:00"/>
    <x v="0"/>
    <x v="2"/>
    <x v="3"/>
    <x v="1"/>
    <x v="6"/>
  </r>
  <r>
    <x v="0"/>
    <n v="21"/>
    <x v="3"/>
    <x v="5"/>
    <x v="2"/>
    <n v="2"/>
    <n v="12000000"/>
    <n v="4"/>
    <d v="1899-12-30T00:03:00"/>
    <x v="0"/>
    <x v="7"/>
    <x v="5"/>
    <x v="0"/>
    <x v="5"/>
  </r>
  <r>
    <x v="0"/>
    <n v="20"/>
    <x v="3"/>
    <x v="4"/>
    <x v="0"/>
    <n v="3"/>
    <n v="15000000"/>
    <n v="6"/>
    <d v="1899-12-30T00:03:00"/>
    <x v="0"/>
    <x v="0"/>
    <x v="6"/>
    <x v="0"/>
    <x v="12"/>
  </r>
  <r>
    <x v="0"/>
    <n v="4"/>
    <x v="3"/>
    <x v="0"/>
    <x v="4"/>
    <n v="4"/>
    <n v="20000000"/>
    <n v="3"/>
    <d v="1899-12-30T00:03:00"/>
    <x v="0"/>
    <x v="0"/>
    <x v="7"/>
    <x v="2"/>
    <x v="11"/>
  </r>
  <r>
    <x v="0"/>
    <n v="22"/>
    <x v="4"/>
    <x v="3"/>
    <x v="2"/>
    <n v="3"/>
    <n v="15000000"/>
    <n v="6"/>
    <d v="1899-12-30T00:03:00"/>
    <x v="0"/>
    <x v="1"/>
    <x v="5"/>
    <x v="0"/>
    <x v="12"/>
  </r>
  <r>
    <x v="0"/>
    <n v="31"/>
    <x v="10"/>
    <x v="2"/>
    <x v="4"/>
    <n v="2"/>
    <n v="38000000"/>
    <n v="4"/>
    <d v="1899-12-30T00:03:00"/>
    <x v="1"/>
    <x v="7"/>
    <x v="2"/>
    <x v="1"/>
    <x v="14"/>
  </r>
  <r>
    <x v="0"/>
    <n v="15"/>
    <x v="6"/>
    <x v="0"/>
    <x v="1"/>
    <n v="2"/>
    <n v="12000000"/>
    <n v="2"/>
    <d v="1899-12-30T00:03:00"/>
    <x v="0"/>
    <x v="2"/>
    <x v="7"/>
    <x v="1"/>
    <x v="1"/>
  </r>
  <r>
    <x v="0"/>
    <n v="8"/>
    <x v="8"/>
    <x v="0"/>
    <x v="2"/>
    <n v="3"/>
    <n v="15000000"/>
    <n v="3"/>
    <d v="1899-12-30T00:03:00"/>
    <x v="0"/>
    <x v="2"/>
    <x v="4"/>
    <x v="1"/>
    <x v="1"/>
  </r>
  <r>
    <x v="0"/>
    <n v="16"/>
    <x v="1"/>
    <x v="1"/>
    <x v="1"/>
    <n v="4"/>
    <n v="11000000"/>
    <n v="3"/>
    <d v="1899-12-30T00:03:00"/>
    <x v="2"/>
    <x v="2"/>
    <x v="3"/>
    <x v="0"/>
    <x v="7"/>
  </r>
  <r>
    <x v="1"/>
    <n v="4"/>
    <x v="8"/>
    <x v="0"/>
    <x v="0"/>
    <n v="0"/>
    <n v="0"/>
    <n v="3"/>
    <d v="1899-12-30T00:03:00"/>
    <x v="3"/>
    <x v="9"/>
    <x v="2"/>
    <x v="1"/>
    <x v="1"/>
  </r>
  <r>
    <x v="1"/>
    <n v="28"/>
    <x v="2"/>
    <x v="0"/>
    <x v="0"/>
    <n v="0"/>
    <n v="0"/>
    <n v="3"/>
    <d v="1899-12-30T00:03:00"/>
    <x v="3"/>
    <x v="9"/>
    <x v="7"/>
    <x v="3"/>
    <x v="4"/>
  </r>
  <r>
    <x v="1"/>
    <n v="10"/>
    <x v="3"/>
    <x v="1"/>
    <x v="2"/>
    <n v="0"/>
    <n v="0"/>
    <n v="3"/>
    <d v="1899-12-30T00:03:00"/>
    <x v="3"/>
    <x v="9"/>
    <x v="2"/>
    <x v="0"/>
    <x v="12"/>
  </r>
  <r>
    <x v="1"/>
    <n v="22"/>
    <x v="4"/>
    <x v="4"/>
    <x v="1"/>
    <n v="0"/>
    <n v="0"/>
    <n v="1"/>
    <d v="1899-12-30T00:03:00"/>
    <x v="3"/>
    <x v="9"/>
    <x v="4"/>
    <x v="2"/>
    <x v="8"/>
  </r>
  <r>
    <x v="1"/>
    <n v="4"/>
    <x v="8"/>
    <x v="0"/>
    <x v="0"/>
    <n v="0"/>
    <n v="0"/>
    <n v="3"/>
    <d v="1899-12-30T00:03:00"/>
    <x v="3"/>
    <x v="9"/>
    <x v="2"/>
    <x v="1"/>
    <x v="1"/>
  </r>
  <r>
    <x v="0"/>
    <n v="4"/>
    <x v="8"/>
    <x v="3"/>
    <x v="2"/>
    <n v="1"/>
    <n v="19000000"/>
    <n v="1"/>
    <d v="1899-12-30T00:03:10"/>
    <x v="1"/>
    <x v="7"/>
    <x v="3"/>
    <x v="2"/>
    <x v="3"/>
  </r>
  <r>
    <x v="0"/>
    <n v="17"/>
    <x v="1"/>
    <x v="0"/>
    <x v="2"/>
    <n v="3"/>
    <n v="15000000"/>
    <n v="2"/>
    <d v="1899-12-30T00:03:10"/>
    <x v="0"/>
    <x v="4"/>
    <x v="5"/>
    <x v="1"/>
    <x v="15"/>
  </r>
  <r>
    <x v="0"/>
    <n v="30"/>
    <x v="2"/>
    <x v="0"/>
    <x v="0"/>
    <n v="1"/>
    <n v="7000000"/>
    <n v="2"/>
    <d v="1899-12-30T00:03:10"/>
    <x v="0"/>
    <x v="0"/>
    <x v="4"/>
    <x v="3"/>
    <x v="4"/>
  </r>
  <r>
    <x v="0"/>
    <n v="18"/>
    <x v="2"/>
    <x v="0"/>
    <x v="2"/>
    <n v="2"/>
    <n v="12000000"/>
    <n v="2"/>
    <d v="1899-12-30T00:03:10"/>
    <x v="0"/>
    <x v="4"/>
    <x v="0"/>
    <x v="1"/>
    <x v="6"/>
  </r>
  <r>
    <x v="0"/>
    <n v="27"/>
    <x v="2"/>
    <x v="3"/>
    <x v="2"/>
    <n v="3"/>
    <n v="11000000"/>
    <n v="4"/>
    <d v="1899-12-30T00:03:10"/>
    <x v="0"/>
    <x v="7"/>
    <x v="5"/>
    <x v="0"/>
    <x v="7"/>
  </r>
  <r>
    <x v="0"/>
    <n v="12"/>
    <x v="3"/>
    <x v="2"/>
    <x v="0"/>
    <n v="2"/>
    <n v="38000000"/>
    <n v="4"/>
    <d v="1899-12-30T00:03:10"/>
    <x v="1"/>
    <x v="2"/>
    <x v="6"/>
    <x v="1"/>
    <x v="14"/>
  </r>
  <r>
    <x v="0"/>
    <n v="8"/>
    <x v="3"/>
    <x v="0"/>
    <x v="1"/>
    <n v="2"/>
    <n v="12000000"/>
    <n v="2"/>
    <d v="1899-12-30T00:03:10"/>
    <x v="0"/>
    <x v="7"/>
    <x v="1"/>
    <x v="0"/>
    <x v="12"/>
  </r>
  <r>
    <x v="0"/>
    <n v="11"/>
    <x v="4"/>
    <x v="4"/>
    <x v="2"/>
    <n v="5"/>
    <n v="20000000"/>
    <n v="4"/>
    <d v="1899-12-30T00:03:10"/>
    <x v="0"/>
    <x v="8"/>
    <x v="6"/>
    <x v="2"/>
    <x v="8"/>
  </r>
  <r>
    <x v="0"/>
    <n v="2"/>
    <x v="10"/>
    <x v="0"/>
    <x v="0"/>
    <n v="4"/>
    <n v="15000000"/>
    <n v="1"/>
    <d v="1899-12-30T00:03:10"/>
    <x v="0"/>
    <x v="0"/>
    <x v="1"/>
    <x v="1"/>
    <x v="2"/>
  </r>
  <r>
    <x v="0"/>
    <n v="4"/>
    <x v="8"/>
    <x v="3"/>
    <x v="2"/>
    <n v="1"/>
    <n v="19000000"/>
    <n v="1"/>
    <d v="1899-12-30T00:03:10"/>
    <x v="1"/>
    <x v="7"/>
    <x v="3"/>
    <x v="2"/>
    <x v="3"/>
  </r>
  <r>
    <x v="0"/>
    <n v="17"/>
    <x v="1"/>
    <x v="0"/>
    <x v="2"/>
    <n v="3"/>
    <n v="15000000"/>
    <n v="2"/>
    <d v="1899-12-30T00:03:10"/>
    <x v="0"/>
    <x v="4"/>
    <x v="5"/>
    <x v="1"/>
    <x v="15"/>
  </r>
  <r>
    <x v="1"/>
    <n v="13"/>
    <x v="0"/>
    <x v="1"/>
    <x v="2"/>
    <n v="0"/>
    <n v="0"/>
    <n v="4"/>
    <d v="1899-12-30T00:03:10"/>
    <x v="3"/>
    <x v="9"/>
    <x v="6"/>
    <x v="0"/>
    <x v="12"/>
  </r>
  <r>
    <x v="1"/>
    <n v="27"/>
    <x v="3"/>
    <x v="1"/>
    <x v="2"/>
    <n v="0"/>
    <n v="0"/>
    <n v="2"/>
    <d v="1899-12-30T00:03:10"/>
    <x v="3"/>
    <x v="9"/>
    <x v="5"/>
    <x v="0"/>
    <x v="9"/>
  </r>
  <r>
    <x v="1"/>
    <n v="20"/>
    <x v="3"/>
    <x v="4"/>
    <x v="2"/>
    <n v="0"/>
    <n v="0"/>
    <n v="1"/>
    <d v="1899-12-30T00:03:10"/>
    <x v="3"/>
    <x v="9"/>
    <x v="3"/>
    <x v="3"/>
    <x v="13"/>
  </r>
  <r>
    <x v="1"/>
    <n v="18"/>
    <x v="4"/>
    <x v="2"/>
    <x v="2"/>
    <n v="0"/>
    <n v="0"/>
    <n v="5"/>
    <d v="1899-12-30T00:03:10"/>
    <x v="3"/>
    <x v="9"/>
    <x v="7"/>
    <x v="0"/>
    <x v="9"/>
  </r>
  <r>
    <x v="1"/>
    <n v="13"/>
    <x v="0"/>
    <x v="1"/>
    <x v="2"/>
    <n v="0"/>
    <n v="0"/>
    <n v="4"/>
    <d v="1899-12-30T00:03:10"/>
    <x v="3"/>
    <x v="9"/>
    <x v="6"/>
    <x v="0"/>
    <x v="12"/>
  </r>
  <r>
    <x v="0"/>
    <n v="17"/>
    <x v="5"/>
    <x v="4"/>
    <x v="4"/>
    <n v="3"/>
    <n v="15000000"/>
    <n v="1"/>
    <d v="1899-12-30T00:03:12"/>
    <x v="0"/>
    <x v="1"/>
    <x v="2"/>
    <x v="3"/>
    <x v="13"/>
  </r>
  <r>
    <x v="0"/>
    <n v="11"/>
    <x v="6"/>
    <x v="0"/>
    <x v="2"/>
    <n v="3"/>
    <n v="15000000"/>
    <n v="5"/>
    <d v="1899-12-30T00:03:12"/>
    <x v="0"/>
    <x v="0"/>
    <x v="7"/>
    <x v="3"/>
    <x v="4"/>
  </r>
  <r>
    <x v="0"/>
    <n v="1"/>
    <x v="8"/>
    <x v="4"/>
    <x v="2"/>
    <n v="4"/>
    <n v="20000000"/>
    <n v="3"/>
    <d v="1899-12-30T00:03:12"/>
    <x v="0"/>
    <x v="7"/>
    <x v="3"/>
    <x v="1"/>
    <x v="6"/>
  </r>
  <r>
    <x v="0"/>
    <n v="10"/>
    <x v="11"/>
    <x v="2"/>
    <x v="2"/>
    <n v="1"/>
    <n v="7000000"/>
    <n v="4"/>
    <d v="1899-12-30T00:03:12"/>
    <x v="0"/>
    <x v="0"/>
    <x v="7"/>
    <x v="0"/>
    <x v="7"/>
  </r>
  <r>
    <x v="0"/>
    <n v="30"/>
    <x v="2"/>
    <x v="0"/>
    <x v="2"/>
    <n v="1"/>
    <n v="19000000"/>
    <n v="1"/>
    <d v="1899-12-30T00:03:12"/>
    <x v="1"/>
    <x v="2"/>
    <x v="0"/>
    <x v="1"/>
    <x v="2"/>
  </r>
  <r>
    <x v="0"/>
    <n v="28"/>
    <x v="2"/>
    <x v="4"/>
    <x v="3"/>
    <n v="4"/>
    <n v="11000000"/>
    <n v="2"/>
    <d v="1899-12-30T00:03:12"/>
    <x v="2"/>
    <x v="7"/>
    <x v="0"/>
    <x v="1"/>
    <x v="1"/>
  </r>
  <r>
    <x v="0"/>
    <n v="22"/>
    <x v="2"/>
    <x v="0"/>
    <x v="2"/>
    <n v="5"/>
    <n v="25000000"/>
    <n v="3"/>
    <d v="1899-12-30T00:03:12"/>
    <x v="0"/>
    <x v="0"/>
    <x v="5"/>
    <x v="2"/>
    <x v="11"/>
  </r>
  <r>
    <x v="0"/>
    <n v="11"/>
    <x v="2"/>
    <x v="0"/>
    <x v="0"/>
    <n v="2"/>
    <n v="12000000"/>
    <n v="3"/>
    <d v="1899-12-30T00:03:12"/>
    <x v="0"/>
    <x v="0"/>
    <x v="7"/>
    <x v="1"/>
    <x v="14"/>
  </r>
  <r>
    <x v="0"/>
    <n v="30"/>
    <x v="2"/>
    <x v="3"/>
    <x v="1"/>
    <n v="3"/>
    <n v="15000000"/>
    <n v="5"/>
    <d v="1899-12-30T00:03:12"/>
    <x v="0"/>
    <x v="2"/>
    <x v="7"/>
    <x v="1"/>
    <x v="6"/>
  </r>
  <r>
    <x v="0"/>
    <n v="2"/>
    <x v="3"/>
    <x v="4"/>
    <x v="2"/>
    <n v="5"/>
    <n v="21000000"/>
    <n v="1"/>
    <d v="1899-12-30T00:03:12"/>
    <x v="0"/>
    <x v="5"/>
    <x v="2"/>
    <x v="2"/>
    <x v="8"/>
  </r>
  <r>
    <x v="0"/>
    <n v="25"/>
    <x v="3"/>
    <x v="2"/>
    <x v="0"/>
    <n v="5"/>
    <n v="25000000"/>
    <n v="2"/>
    <d v="1899-12-30T00:03:12"/>
    <x v="0"/>
    <x v="4"/>
    <x v="2"/>
    <x v="0"/>
    <x v="10"/>
  </r>
  <r>
    <x v="0"/>
    <n v="28"/>
    <x v="3"/>
    <x v="5"/>
    <x v="1"/>
    <n v="1"/>
    <n v="7000000"/>
    <n v="2"/>
    <d v="1899-12-30T00:03:12"/>
    <x v="0"/>
    <x v="1"/>
    <x v="7"/>
    <x v="1"/>
    <x v="1"/>
  </r>
  <r>
    <x v="0"/>
    <n v="22"/>
    <x v="3"/>
    <x v="2"/>
    <x v="1"/>
    <n v="3"/>
    <n v="15000000"/>
    <n v="2"/>
    <d v="1899-12-30T00:03:12"/>
    <x v="0"/>
    <x v="2"/>
    <x v="6"/>
    <x v="2"/>
    <x v="8"/>
  </r>
  <r>
    <x v="0"/>
    <n v="25"/>
    <x v="3"/>
    <x v="4"/>
    <x v="2"/>
    <n v="2"/>
    <n v="12000000"/>
    <n v="1"/>
    <d v="1899-12-30T00:03:12"/>
    <x v="0"/>
    <x v="2"/>
    <x v="6"/>
    <x v="2"/>
    <x v="11"/>
  </r>
  <r>
    <x v="0"/>
    <n v="29"/>
    <x v="3"/>
    <x v="4"/>
    <x v="2"/>
    <n v="2"/>
    <n v="12000000"/>
    <n v="1"/>
    <d v="1899-12-30T00:03:12"/>
    <x v="0"/>
    <x v="1"/>
    <x v="7"/>
    <x v="1"/>
    <x v="1"/>
  </r>
  <r>
    <x v="0"/>
    <n v="20"/>
    <x v="4"/>
    <x v="3"/>
    <x v="2"/>
    <n v="2"/>
    <n v="38000000"/>
    <n v="4"/>
    <d v="1899-12-30T00:03:12"/>
    <x v="4"/>
    <x v="0"/>
    <x v="5"/>
    <x v="3"/>
    <x v="13"/>
  </r>
  <r>
    <x v="0"/>
    <n v="9"/>
    <x v="4"/>
    <x v="2"/>
    <x v="2"/>
    <n v="5"/>
    <n v="25000000"/>
    <n v="2"/>
    <d v="1899-12-30T00:03:12"/>
    <x v="0"/>
    <x v="3"/>
    <x v="3"/>
    <x v="3"/>
    <x v="4"/>
  </r>
  <r>
    <x v="0"/>
    <n v="17"/>
    <x v="10"/>
    <x v="0"/>
    <x v="1"/>
    <n v="4"/>
    <n v="11000000"/>
    <n v="1"/>
    <d v="1899-12-30T00:03:12"/>
    <x v="2"/>
    <x v="8"/>
    <x v="0"/>
    <x v="1"/>
    <x v="1"/>
  </r>
  <r>
    <x v="0"/>
    <n v="10"/>
    <x v="10"/>
    <x v="4"/>
    <x v="2"/>
    <n v="2"/>
    <n v="12000000"/>
    <n v="4"/>
    <d v="1899-12-30T00:03:12"/>
    <x v="0"/>
    <x v="4"/>
    <x v="0"/>
    <x v="1"/>
    <x v="6"/>
  </r>
  <r>
    <x v="0"/>
    <n v="24"/>
    <x v="10"/>
    <x v="4"/>
    <x v="2"/>
    <n v="2"/>
    <n v="12000000"/>
    <n v="2"/>
    <d v="1899-12-30T00:03:12"/>
    <x v="0"/>
    <x v="2"/>
    <x v="5"/>
    <x v="2"/>
    <x v="8"/>
  </r>
  <r>
    <x v="0"/>
    <n v="20"/>
    <x v="10"/>
    <x v="3"/>
    <x v="1"/>
    <n v="4"/>
    <n v="20000000"/>
    <n v="4"/>
    <d v="1899-12-30T00:03:12"/>
    <x v="0"/>
    <x v="4"/>
    <x v="6"/>
    <x v="2"/>
    <x v="11"/>
  </r>
  <r>
    <x v="0"/>
    <n v="17"/>
    <x v="5"/>
    <x v="4"/>
    <x v="4"/>
    <n v="3"/>
    <n v="15000000"/>
    <n v="1"/>
    <d v="1899-12-30T00:03:12"/>
    <x v="0"/>
    <x v="1"/>
    <x v="2"/>
    <x v="3"/>
    <x v="13"/>
  </r>
  <r>
    <x v="0"/>
    <n v="11"/>
    <x v="6"/>
    <x v="0"/>
    <x v="2"/>
    <n v="3"/>
    <n v="15000000"/>
    <n v="5"/>
    <d v="1899-12-30T00:03:12"/>
    <x v="0"/>
    <x v="0"/>
    <x v="7"/>
    <x v="3"/>
    <x v="4"/>
  </r>
  <r>
    <x v="0"/>
    <n v="1"/>
    <x v="8"/>
    <x v="4"/>
    <x v="2"/>
    <n v="4"/>
    <n v="20000000"/>
    <n v="3"/>
    <d v="1899-12-30T00:03:12"/>
    <x v="0"/>
    <x v="7"/>
    <x v="3"/>
    <x v="1"/>
    <x v="6"/>
  </r>
  <r>
    <x v="0"/>
    <n v="10"/>
    <x v="11"/>
    <x v="2"/>
    <x v="2"/>
    <n v="1"/>
    <n v="7000000"/>
    <n v="4"/>
    <d v="1899-12-30T00:03:12"/>
    <x v="0"/>
    <x v="0"/>
    <x v="7"/>
    <x v="0"/>
    <x v="7"/>
  </r>
  <r>
    <x v="1"/>
    <n v="21"/>
    <x v="6"/>
    <x v="5"/>
    <x v="2"/>
    <n v="0"/>
    <n v="0"/>
    <n v="2"/>
    <d v="1899-12-30T00:03:12"/>
    <x v="3"/>
    <x v="9"/>
    <x v="5"/>
    <x v="0"/>
    <x v="7"/>
  </r>
  <r>
    <x v="1"/>
    <n v="16"/>
    <x v="7"/>
    <x v="1"/>
    <x v="0"/>
    <n v="0"/>
    <n v="0"/>
    <n v="5"/>
    <d v="1899-12-30T00:03:12"/>
    <x v="3"/>
    <x v="9"/>
    <x v="4"/>
    <x v="0"/>
    <x v="7"/>
  </r>
  <r>
    <x v="1"/>
    <n v="25"/>
    <x v="2"/>
    <x v="1"/>
    <x v="2"/>
    <n v="0"/>
    <n v="0"/>
    <n v="1"/>
    <d v="1899-12-30T00:03:12"/>
    <x v="3"/>
    <x v="9"/>
    <x v="2"/>
    <x v="0"/>
    <x v="10"/>
  </r>
  <r>
    <x v="1"/>
    <n v="7"/>
    <x v="10"/>
    <x v="0"/>
    <x v="0"/>
    <n v="0"/>
    <n v="0"/>
    <n v="1"/>
    <d v="1899-12-30T00:03:12"/>
    <x v="3"/>
    <x v="9"/>
    <x v="3"/>
    <x v="0"/>
    <x v="5"/>
  </r>
  <r>
    <x v="1"/>
    <n v="23"/>
    <x v="10"/>
    <x v="2"/>
    <x v="2"/>
    <n v="0"/>
    <n v="0"/>
    <n v="5"/>
    <d v="1899-12-30T00:03:12"/>
    <x v="3"/>
    <x v="9"/>
    <x v="1"/>
    <x v="1"/>
    <x v="2"/>
  </r>
  <r>
    <x v="1"/>
    <n v="21"/>
    <x v="6"/>
    <x v="5"/>
    <x v="2"/>
    <n v="0"/>
    <n v="0"/>
    <n v="2"/>
    <d v="1899-12-30T00:03:12"/>
    <x v="3"/>
    <x v="9"/>
    <x v="5"/>
    <x v="0"/>
    <x v="7"/>
  </r>
  <r>
    <x v="1"/>
    <n v="16"/>
    <x v="7"/>
    <x v="1"/>
    <x v="0"/>
    <n v="0"/>
    <n v="0"/>
    <n v="5"/>
    <d v="1899-12-30T00:03:12"/>
    <x v="3"/>
    <x v="9"/>
    <x v="4"/>
    <x v="0"/>
    <x v="7"/>
  </r>
  <r>
    <x v="0"/>
    <n v="30"/>
    <x v="1"/>
    <x v="1"/>
    <x v="1"/>
    <n v="5"/>
    <n v="25000000"/>
    <n v="1"/>
    <d v="1899-12-30T00:03:14"/>
    <x v="0"/>
    <x v="8"/>
    <x v="1"/>
    <x v="1"/>
    <x v="1"/>
  </r>
  <r>
    <x v="0"/>
    <n v="25"/>
    <x v="2"/>
    <x v="0"/>
    <x v="1"/>
    <n v="4"/>
    <n v="20000000"/>
    <n v="2"/>
    <d v="1899-12-30T00:03:14"/>
    <x v="2"/>
    <x v="0"/>
    <x v="7"/>
    <x v="0"/>
    <x v="10"/>
  </r>
  <r>
    <x v="0"/>
    <n v="9"/>
    <x v="2"/>
    <x v="1"/>
    <x v="1"/>
    <n v="1"/>
    <n v="7000000"/>
    <n v="2"/>
    <d v="1899-12-30T00:03:14"/>
    <x v="0"/>
    <x v="2"/>
    <x v="5"/>
    <x v="1"/>
    <x v="1"/>
  </r>
  <r>
    <x v="0"/>
    <n v="29"/>
    <x v="3"/>
    <x v="4"/>
    <x v="2"/>
    <n v="2"/>
    <n v="12000000"/>
    <n v="1"/>
    <d v="1899-12-30T00:03:14"/>
    <x v="0"/>
    <x v="7"/>
    <x v="2"/>
    <x v="2"/>
    <x v="3"/>
  </r>
  <r>
    <x v="0"/>
    <n v="13"/>
    <x v="3"/>
    <x v="1"/>
    <x v="1"/>
    <n v="2"/>
    <n v="12000000"/>
    <n v="2"/>
    <d v="1899-12-30T00:03:14"/>
    <x v="0"/>
    <x v="0"/>
    <x v="3"/>
    <x v="3"/>
    <x v="4"/>
  </r>
  <r>
    <x v="0"/>
    <n v="29"/>
    <x v="3"/>
    <x v="2"/>
    <x v="4"/>
    <n v="2"/>
    <n v="12000000"/>
    <n v="1"/>
    <d v="1899-12-30T00:03:14"/>
    <x v="0"/>
    <x v="5"/>
    <x v="6"/>
    <x v="2"/>
    <x v="8"/>
  </r>
  <r>
    <x v="0"/>
    <n v="1"/>
    <x v="4"/>
    <x v="1"/>
    <x v="1"/>
    <n v="2"/>
    <n v="38000000"/>
    <n v="4"/>
    <d v="1899-12-30T00:03:14"/>
    <x v="1"/>
    <x v="0"/>
    <x v="2"/>
    <x v="0"/>
    <x v="5"/>
  </r>
  <r>
    <x v="0"/>
    <n v="22"/>
    <x v="4"/>
    <x v="0"/>
    <x v="3"/>
    <n v="4"/>
    <n v="20000000"/>
    <n v="5"/>
    <d v="1899-12-30T00:03:14"/>
    <x v="0"/>
    <x v="4"/>
    <x v="5"/>
    <x v="0"/>
    <x v="7"/>
  </r>
  <r>
    <x v="0"/>
    <n v="1"/>
    <x v="10"/>
    <x v="0"/>
    <x v="1"/>
    <n v="5"/>
    <n v="21000000"/>
    <n v="2"/>
    <d v="1899-12-30T00:03:14"/>
    <x v="0"/>
    <x v="5"/>
    <x v="4"/>
    <x v="0"/>
    <x v="12"/>
  </r>
  <r>
    <x v="0"/>
    <n v="15"/>
    <x v="10"/>
    <x v="1"/>
    <x v="2"/>
    <n v="3"/>
    <n v="15000000"/>
    <n v="2"/>
    <d v="1899-12-30T00:03:14"/>
    <x v="0"/>
    <x v="2"/>
    <x v="0"/>
    <x v="0"/>
    <x v="9"/>
  </r>
  <r>
    <x v="1"/>
    <n v="20"/>
    <x v="7"/>
    <x v="0"/>
    <x v="1"/>
    <n v="0"/>
    <n v="0"/>
    <n v="2"/>
    <d v="1899-12-30T00:03:14"/>
    <x v="3"/>
    <x v="9"/>
    <x v="7"/>
    <x v="3"/>
    <x v="4"/>
  </r>
  <r>
    <x v="1"/>
    <n v="10"/>
    <x v="10"/>
    <x v="1"/>
    <x v="2"/>
    <n v="0"/>
    <n v="0"/>
    <n v="4"/>
    <d v="1899-12-30T00:03:14"/>
    <x v="3"/>
    <x v="9"/>
    <x v="5"/>
    <x v="0"/>
    <x v="12"/>
  </r>
  <r>
    <x v="1"/>
    <n v="20"/>
    <x v="10"/>
    <x v="0"/>
    <x v="1"/>
    <n v="0"/>
    <n v="0"/>
    <n v="1"/>
    <d v="1899-12-30T00:03:14"/>
    <x v="3"/>
    <x v="9"/>
    <x v="3"/>
    <x v="1"/>
    <x v="14"/>
  </r>
  <r>
    <x v="1"/>
    <n v="20"/>
    <x v="7"/>
    <x v="0"/>
    <x v="1"/>
    <n v="0"/>
    <n v="0"/>
    <n v="2"/>
    <d v="1899-12-30T00:03:14"/>
    <x v="3"/>
    <x v="9"/>
    <x v="7"/>
    <x v="3"/>
    <x v="4"/>
  </r>
  <r>
    <x v="0"/>
    <n v="12"/>
    <x v="5"/>
    <x v="0"/>
    <x v="1"/>
    <n v="5"/>
    <n v="25000000"/>
    <n v="1"/>
    <d v="1899-12-30T00:03:16"/>
    <x v="0"/>
    <x v="1"/>
    <x v="2"/>
    <x v="1"/>
    <x v="6"/>
  </r>
  <r>
    <x v="0"/>
    <n v="1"/>
    <x v="9"/>
    <x v="0"/>
    <x v="1"/>
    <n v="4"/>
    <n v="20000000"/>
    <n v="4"/>
    <d v="1899-12-30T00:03:16"/>
    <x v="2"/>
    <x v="4"/>
    <x v="3"/>
    <x v="3"/>
    <x v="13"/>
  </r>
  <r>
    <x v="0"/>
    <n v="28"/>
    <x v="9"/>
    <x v="4"/>
    <x v="0"/>
    <n v="4"/>
    <n v="15000000"/>
    <n v="2"/>
    <d v="1899-12-30T00:03:16"/>
    <x v="0"/>
    <x v="2"/>
    <x v="6"/>
    <x v="3"/>
    <x v="13"/>
  </r>
  <r>
    <x v="0"/>
    <n v="3"/>
    <x v="2"/>
    <x v="0"/>
    <x v="0"/>
    <n v="3"/>
    <n v="12000000"/>
    <n v="1"/>
    <d v="1899-12-30T00:03:16"/>
    <x v="0"/>
    <x v="2"/>
    <x v="2"/>
    <x v="1"/>
    <x v="1"/>
  </r>
  <r>
    <x v="0"/>
    <n v="28"/>
    <x v="3"/>
    <x v="3"/>
    <x v="3"/>
    <n v="2"/>
    <n v="38000000"/>
    <n v="2"/>
    <d v="1899-12-30T00:03:16"/>
    <x v="1"/>
    <x v="2"/>
    <x v="1"/>
    <x v="0"/>
    <x v="9"/>
  </r>
  <r>
    <x v="0"/>
    <n v="28"/>
    <x v="3"/>
    <x v="0"/>
    <x v="0"/>
    <n v="1"/>
    <n v="19000000"/>
    <n v="1"/>
    <d v="1899-12-30T00:03:16"/>
    <x v="1"/>
    <x v="0"/>
    <x v="6"/>
    <x v="0"/>
    <x v="7"/>
  </r>
  <r>
    <x v="0"/>
    <n v="23"/>
    <x v="3"/>
    <x v="4"/>
    <x v="2"/>
    <n v="2"/>
    <n v="10000000"/>
    <n v="2"/>
    <d v="1899-12-30T00:03:16"/>
    <x v="0"/>
    <x v="0"/>
    <x v="1"/>
    <x v="0"/>
    <x v="7"/>
  </r>
  <r>
    <x v="0"/>
    <n v="26"/>
    <x v="3"/>
    <x v="2"/>
    <x v="1"/>
    <n v="1"/>
    <n v="7000000"/>
    <n v="2"/>
    <d v="1899-12-30T00:03:16"/>
    <x v="0"/>
    <x v="2"/>
    <x v="3"/>
    <x v="1"/>
    <x v="2"/>
  </r>
  <r>
    <x v="0"/>
    <n v="1"/>
    <x v="3"/>
    <x v="3"/>
    <x v="4"/>
    <n v="3"/>
    <n v="11000000"/>
    <n v="3"/>
    <d v="1899-12-30T00:03:16"/>
    <x v="0"/>
    <x v="0"/>
    <x v="4"/>
    <x v="2"/>
    <x v="11"/>
  </r>
  <r>
    <x v="0"/>
    <n v="12"/>
    <x v="4"/>
    <x v="4"/>
    <x v="0"/>
    <n v="5"/>
    <n v="25000000"/>
    <n v="4"/>
    <d v="1899-12-30T00:03:16"/>
    <x v="0"/>
    <x v="1"/>
    <x v="5"/>
    <x v="1"/>
    <x v="2"/>
  </r>
  <r>
    <x v="0"/>
    <n v="12"/>
    <x v="5"/>
    <x v="0"/>
    <x v="1"/>
    <n v="5"/>
    <n v="25000000"/>
    <n v="1"/>
    <d v="1899-12-30T00:03:16"/>
    <x v="0"/>
    <x v="1"/>
    <x v="2"/>
    <x v="1"/>
    <x v="6"/>
  </r>
  <r>
    <x v="0"/>
    <n v="1"/>
    <x v="9"/>
    <x v="0"/>
    <x v="1"/>
    <n v="4"/>
    <n v="20000000"/>
    <n v="4"/>
    <d v="1899-12-30T00:03:16"/>
    <x v="2"/>
    <x v="4"/>
    <x v="3"/>
    <x v="3"/>
    <x v="13"/>
  </r>
  <r>
    <x v="0"/>
    <n v="28"/>
    <x v="9"/>
    <x v="4"/>
    <x v="0"/>
    <n v="4"/>
    <n v="15000000"/>
    <n v="2"/>
    <d v="1899-12-30T00:03:16"/>
    <x v="0"/>
    <x v="2"/>
    <x v="6"/>
    <x v="3"/>
    <x v="13"/>
  </r>
  <r>
    <x v="1"/>
    <n v="9"/>
    <x v="9"/>
    <x v="0"/>
    <x v="0"/>
    <n v="0"/>
    <n v="0"/>
    <n v="3"/>
    <d v="1899-12-30T00:03:16"/>
    <x v="3"/>
    <x v="9"/>
    <x v="5"/>
    <x v="0"/>
    <x v="12"/>
  </r>
  <r>
    <x v="1"/>
    <n v="17"/>
    <x v="2"/>
    <x v="1"/>
    <x v="0"/>
    <n v="0"/>
    <n v="0"/>
    <n v="2"/>
    <d v="1899-12-30T00:03:16"/>
    <x v="3"/>
    <x v="9"/>
    <x v="7"/>
    <x v="2"/>
    <x v="8"/>
  </r>
  <r>
    <x v="1"/>
    <n v="11"/>
    <x v="4"/>
    <x v="5"/>
    <x v="2"/>
    <n v="0"/>
    <n v="0"/>
    <n v="3"/>
    <d v="1899-12-30T00:03:16"/>
    <x v="3"/>
    <x v="9"/>
    <x v="4"/>
    <x v="1"/>
    <x v="1"/>
  </r>
  <r>
    <x v="1"/>
    <n v="9"/>
    <x v="9"/>
    <x v="0"/>
    <x v="0"/>
    <n v="0"/>
    <n v="0"/>
    <n v="3"/>
    <d v="1899-12-30T00:03:16"/>
    <x v="3"/>
    <x v="9"/>
    <x v="5"/>
    <x v="0"/>
    <x v="12"/>
  </r>
  <r>
    <x v="0"/>
    <n v="3"/>
    <x v="1"/>
    <x v="2"/>
    <x v="2"/>
    <n v="1"/>
    <n v="19000000"/>
    <n v="2"/>
    <d v="1899-12-30T00:03:17"/>
    <x v="1"/>
    <x v="3"/>
    <x v="5"/>
    <x v="3"/>
    <x v="4"/>
  </r>
  <r>
    <x v="0"/>
    <n v="30"/>
    <x v="1"/>
    <x v="2"/>
    <x v="1"/>
    <n v="2"/>
    <n v="12000000"/>
    <n v="2"/>
    <d v="1899-12-30T00:03:17"/>
    <x v="0"/>
    <x v="2"/>
    <x v="2"/>
    <x v="1"/>
    <x v="2"/>
  </r>
  <r>
    <x v="0"/>
    <n v="21"/>
    <x v="2"/>
    <x v="0"/>
    <x v="3"/>
    <n v="3"/>
    <n v="15000000"/>
    <n v="1"/>
    <d v="1899-12-30T00:03:17"/>
    <x v="0"/>
    <x v="2"/>
    <x v="3"/>
    <x v="2"/>
    <x v="11"/>
  </r>
  <r>
    <x v="0"/>
    <n v="31"/>
    <x v="3"/>
    <x v="3"/>
    <x v="1"/>
    <n v="3"/>
    <n v="15000000"/>
    <n v="2"/>
    <d v="1899-12-30T00:03:17"/>
    <x v="0"/>
    <x v="0"/>
    <x v="0"/>
    <x v="3"/>
    <x v="13"/>
  </r>
  <r>
    <x v="0"/>
    <n v="27"/>
    <x v="3"/>
    <x v="0"/>
    <x v="1"/>
    <n v="2"/>
    <n v="12000000"/>
    <n v="5"/>
    <d v="1899-12-30T00:03:17"/>
    <x v="0"/>
    <x v="1"/>
    <x v="6"/>
    <x v="0"/>
    <x v="0"/>
  </r>
  <r>
    <x v="0"/>
    <n v="30"/>
    <x v="4"/>
    <x v="0"/>
    <x v="1"/>
    <n v="5"/>
    <n v="20000000"/>
    <n v="2"/>
    <d v="1899-12-30T00:03:17"/>
    <x v="0"/>
    <x v="0"/>
    <x v="4"/>
    <x v="3"/>
    <x v="4"/>
  </r>
  <r>
    <x v="0"/>
    <n v="20"/>
    <x v="4"/>
    <x v="0"/>
    <x v="0"/>
    <n v="3"/>
    <n v="15000000"/>
    <n v="5"/>
    <d v="1899-12-30T00:03:17"/>
    <x v="0"/>
    <x v="2"/>
    <x v="5"/>
    <x v="0"/>
    <x v="10"/>
  </r>
  <r>
    <x v="0"/>
    <n v="4"/>
    <x v="4"/>
    <x v="3"/>
    <x v="1"/>
    <n v="1"/>
    <n v="7000000"/>
    <n v="2"/>
    <d v="1899-12-30T00:03:17"/>
    <x v="0"/>
    <x v="4"/>
    <x v="1"/>
    <x v="1"/>
    <x v="1"/>
  </r>
  <r>
    <x v="0"/>
    <n v="3"/>
    <x v="1"/>
    <x v="2"/>
    <x v="2"/>
    <n v="1"/>
    <n v="19000000"/>
    <n v="2"/>
    <d v="1899-12-30T00:03:17"/>
    <x v="1"/>
    <x v="3"/>
    <x v="5"/>
    <x v="3"/>
    <x v="4"/>
  </r>
  <r>
    <x v="0"/>
    <n v="30"/>
    <x v="1"/>
    <x v="2"/>
    <x v="1"/>
    <n v="2"/>
    <n v="12000000"/>
    <n v="2"/>
    <d v="1899-12-30T00:03:17"/>
    <x v="0"/>
    <x v="2"/>
    <x v="2"/>
    <x v="1"/>
    <x v="2"/>
  </r>
  <r>
    <x v="1"/>
    <n v="14"/>
    <x v="3"/>
    <x v="4"/>
    <x v="2"/>
    <n v="0"/>
    <n v="0"/>
    <n v="4"/>
    <d v="1899-12-30T00:03:17"/>
    <x v="3"/>
    <x v="9"/>
    <x v="1"/>
    <x v="0"/>
    <x v="7"/>
  </r>
  <r>
    <x v="1"/>
    <n v="5"/>
    <x v="3"/>
    <x v="1"/>
    <x v="1"/>
    <n v="0"/>
    <n v="0"/>
    <n v="1"/>
    <d v="1899-12-30T00:03:17"/>
    <x v="3"/>
    <x v="9"/>
    <x v="7"/>
    <x v="1"/>
    <x v="14"/>
  </r>
  <r>
    <x v="1"/>
    <n v="2"/>
    <x v="10"/>
    <x v="4"/>
    <x v="2"/>
    <n v="0"/>
    <n v="0"/>
    <n v="3"/>
    <d v="1899-12-30T00:03:17"/>
    <x v="3"/>
    <x v="9"/>
    <x v="2"/>
    <x v="0"/>
    <x v="7"/>
  </r>
  <r>
    <x v="1"/>
    <n v="30"/>
    <x v="10"/>
    <x v="3"/>
    <x v="1"/>
    <n v="0"/>
    <n v="0"/>
    <n v="2"/>
    <d v="1899-12-30T00:03:17"/>
    <x v="3"/>
    <x v="9"/>
    <x v="2"/>
    <x v="2"/>
    <x v="8"/>
  </r>
  <r>
    <x v="1"/>
    <n v="10"/>
    <x v="10"/>
    <x v="1"/>
    <x v="2"/>
    <n v="0"/>
    <n v="0"/>
    <n v="1"/>
    <d v="1899-12-30T00:03:17"/>
    <x v="3"/>
    <x v="9"/>
    <x v="3"/>
    <x v="2"/>
    <x v="3"/>
  </r>
  <r>
    <x v="0"/>
    <n v="1"/>
    <x v="5"/>
    <x v="4"/>
    <x v="1"/>
    <n v="1"/>
    <n v="7000000"/>
    <n v="3"/>
    <d v="1899-12-30T00:03:30"/>
    <x v="0"/>
    <x v="6"/>
    <x v="6"/>
    <x v="0"/>
    <x v="5"/>
  </r>
  <r>
    <x v="0"/>
    <n v="11"/>
    <x v="6"/>
    <x v="3"/>
    <x v="1"/>
    <n v="4"/>
    <n v="20000000"/>
    <n v="2"/>
    <d v="1899-12-30T00:03:30"/>
    <x v="2"/>
    <x v="2"/>
    <x v="7"/>
    <x v="1"/>
    <x v="14"/>
  </r>
  <r>
    <x v="0"/>
    <n v="25"/>
    <x v="1"/>
    <x v="0"/>
    <x v="0"/>
    <n v="3"/>
    <n v="15000000"/>
    <n v="1"/>
    <d v="1899-12-30T00:03:30"/>
    <x v="0"/>
    <x v="0"/>
    <x v="1"/>
    <x v="3"/>
    <x v="13"/>
  </r>
  <r>
    <x v="0"/>
    <n v="17"/>
    <x v="2"/>
    <x v="5"/>
    <x v="0"/>
    <n v="3"/>
    <n v="11000000"/>
    <n v="4"/>
    <d v="1899-12-30T00:03:30"/>
    <x v="0"/>
    <x v="0"/>
    <x v="1"/>
    <x v="3"/>
    <x v="13"/>
  </r>
  <r>
    <x v="0"/>
    <n v="30"/>
    <x v="2"/>
    <x v="0"/>
    <x v="1"/>
    <n v="5"/>
    <n v="25000000"/>
    <n v="3"/>
    <d v="1899-12-30T00:03:30"/>
    <x v="0"/>
    <x v="0"/>
    <x v="3"/>
    <x v="0"/>
    <x v="5"/>
  </r>
  <r>
    <x v="0"/>
    <n v="22"/>
    <x v="3"/>
    <x v="0"/>
    <x v="2"/>
    <n v="2"/>
    <n v="38000000"/>
    <n v="6"/>
    <d v="1899-12-30T00:03:30"/>
    <x v="1"/>
    <x v="2"/>
    <x v="5"/>
    <x v="0"/>
    <x v="12"/>
  </r>
  <r>
    <x v="0"/>
    <n v="7"/>
    <x v="3"/>
    <x v="0"/>
    <x v="2"/>
    <n v="2"/>
    <n v="10000000"/>
    <n v="5"/>
    <d v="1899-12-30T00:03:30"/>
    <x v="0"/>
    <x v="2"/>
    <x v="2"/>
    <x v="1"/>
    <x v="2"/>
  </r>
  <r>
    <x v="0"/>
    <n v="8"/>
    <x v="3"/>
    <x v="0"/>
    <x v="2"/>
    <n v="3"/>
    <n v="12000000"/>
    <n v="3"/>
    <d v="1899-12-30T00:03:30"/>
    <x v="0"/>
    <x v="7"/>
    <x v="2"/>
    <x v="2"/>
    <x v="8"/>
  </r>
  <r>
    <x v="0"/>
    <n v="19"/>
    <x v="3"/>
    <x v="1"/>
    <x v="4"/>
    <n v="4"/>
    <n v="20000000"/>
    <n v="1"/>
    <d v="1899-12-30T00:03:30"/>
    <x v="0"/>
    <x v="7"/>
    <x v="4"/>
    <x v="1"/>
    <x v="15"/>
  </r>
  <r>
    <x v="0"/>
    <n v="28"/>
    <x v="3"/>
    <x v="3"/>
    <x v="2"/>
    <n v="2"/>
    <n v="12000000"/>
    <n v="3"/>
    <d v="1899-12-30T00:03:30"/>
    <x v="0"/>
    <x v="5"/>
    <x v="5"/>
    <x v="2"/>
    <x v="11"/>
  </r>
  <r>
    <x v="0"/>
    <n v="5"/>
    <x v="4"/>
    <x v="0"/>
    <x v="2"/>
    <n v="1"/>
    <n v="19000000"/>
    <n v="2"/>
    <d v="1899-12-30T00:03:30"/>
    <x v="1"/>
    <x v="1"/>
    <x v="1"/>
    <x v="1"/>
    <x v="1"/>
  </r>
  <r>
    <x v="0"/>
    <n v="1"/>
    <x v="5"/>
    <x v="4"/>
    <x v="1"/>
    <n v="1"/>
    <n v="7000000"/>
    <n v="3"/>
    <d v="1899-12-30T00:03:30"/>
    <x v="0"/>
    <x v="6"/>
    <x v="6"/>
    <x v="0"/>
    <x v="5"/>
  </r>
  <r>
    <x v="0"/>
    <n v="11"/>
    <x v="6"/>
    <x v="3"/>
    <x v="1"/>
    <n v="4"/>
    <n v="20000000"/>
    <n v="2"/>
    <d v="1899-12-30T00:03:30"/>
    <x v="2"/>
    <x v="2"/>
    <x v="7"/>
    <x v="1"/>
    <x v="14"/>
  </r>
  <r>
    <x v="0"/>
    <n v="25"/>
    <x v="1"/>
    <x v="0"/>
    <x v="0"/>
    <n v="3"/>
    <n v="15000000"/>
    <n v="1"/>
    <d v="1899-12-30T00:03:30"/>
    <x v="0"/>
    <x v="0"/>
    <x v="1"/>
    <x v="3"/>
    <x v="13"/>
  </r>
  <r>
    <x v="1"/>
    <n v="12"/>
    <x v="2"/>
    <x v="2"/>
    <x v="2"/>
    <n v="0"/>
    <n v="0"/>
    <n v="1"/>
    <d v="1899-12-30T00:03:30"/>
    <x v="3"/>
    <x v="9"/>
    <x v="2"/>
    <x v="0"/>
    <x v="9"/>
  </r>
  <r>
    <x v="1"/>
    <n v="14"/>
    <x v="10"/>
    <x v="1"/>
    <x v="1"/>
    <n v="0"/>
    <n v="0"/>
    <n v="4"/>
    <d v="1899-12-30T00:03:30"/>
    <x v="3"/>
    <x v="9"/>
    <x v="2"/>
    <x v="1"/>
    <x v="2"/>
  </r>
  <r>
    <x v="0"/>
    <n v="11"/>
    <x v="6"/>
    <x v="0"/>
    <x v="4"/>
    <n v="3"/>
    <n v="15000000"/>
    <n v="1"/>
    <d v="1899-12-30T00:03:40"/>
    <x v="0"/>
    <x v="0"/>
    <x v="3"/>
    <x v="3"/>
    <x v="13"/>
  </r>
  <r>
    <x v="0"/>
    <n v="13"/>
    <x v="11"/>
    <x v="3"/>
    <x v="1"/>
    <n v="3"/>
    <n v="15000000"/>
    <n v="5"/>
    <d v="1899-12-30T00:03:40"/>
    <x v="0"/>
    <x v="5"/>
    <x v="7"/>
    <x v="2"/>
    <x v="11"/>
  </r>
  <r>
    <x v="0"/>
    <n v="10"/>
    <x v="1"/>
    <x v="0"/>
    <x v="1"/>
    <n v="2"/>
    <n v="12000000"/>
    <n v="2"/>
    <d v="1899-12-30T00:03:40"/>
    <x v="0"/>
    <x v="2"/>
    <x v="6"/>
    <x v="1"/>
    <x v="6"/>
  </r>
  <r>
    <x v="0"/>
    <n v="19"/>
    <x v="1"/>
    <x v="4"/>
    <x v="2"/>
    <n v="3"/>
    <n v="15000000"/>
    <n v="2"/>
    <d v="1899-12-30T00:03:40"/>
    <x v="0"/>
    <x v="0"/>
    <x v="4"/>
    <x v="2"/>
    <x v="11"/>
  </r>
  <r>
    <x v="0"/>
    <n v="11"/>
    <x v="2"/>
    <x v="0"/>
    <x v="1"/>
    <n v="5"/>
    <n v="21000000"/>
    <n v="5"/>
    <d v="1899-12-30T00:03:40"/>
    <x v="0"/>
    <x v="7"/>
    <x v="4"/>
    <x v="1"/>
    <x v="15"/>
  </r>
  <r>
    <x v="0"/>
    <n v="30"/>
    <x v="2"/>
    <x v="2"/>
    <x v="0"/>
    <n v="4"/>
    <n v="20000000"/>
    <n v="4"/>
    <d v="1899-12-30T00:03:40"/>
    <x v="0"/>
    <x v="6"/>
    <x v="5"/>
    <x v="1"/>
    <x v="1"/>
  </r>
  <r>
    <x v="0"/>
    <n v="30"/>
    <x v="3"/>
    <x v="1"/>
    <x v="2"/>
    <n v="2"/>
    <n v="12000000"/>
    <n v="1"/>
    <d v="1899-12-30T00:03:40"/>
    <x v="0"/>
    <x v="7"/>
    <x v="6"/>
    <x v="2"/>
    <x v="11"/>
  </r>
  <r>
    <x v="0"/>
    <n v="17"/>
    <x v="4"/>
    <x v="2"/>
    <x v="0"/>
    <n v="4"/>
    <n v="11000000"/>
    <n v="1"/>
    <d v="1899-12-30T00:03:40"/>
    <x v="2"/>
    <x v="2"/>
    <x v="4"/>
    <x v="3"/>
    <x v="13"/>
  </r>
  <r>
    <x v="0"/>
    <n v="16"/>
    <x v="4"/>
    <x v="3"/>
    <x v="4"/>
    <n v="5"/>
    <n v="25000000"/>
    <n v="1"/>
    <d v="1899-12-30T00:03:40"/>
    <x v="0"/>
    <x v="2"/>
    <x v="1"/>
    <x v="1"/>
    <x v="6"/>
  </r>
  <r>
    <x v="0"/>
    <n v="27"/>
    <x v="10"/>
    <x v="2"/>
    <x v="2"/>
    <n v="2"/>
    <n v="38000000"/>
    <n v="1"/>
    <d v="1899-12-30T00:03:40"/>
    <x v="1"/>
    <x v="0"/>
    <x v="2"/>
    <x v="0"/>
    <x v="10"/>
  </r>
  <r>
    <x v="0"/>
    <n v="11"/>
    <x v="6"/>
    <x v="0"/>
    <x v="4"/>
    <n v="3"/>
    <n v="15000000"/>
    <n v="1"/>
    <d v="1899-12-30T00:03:40"/>
    <x v="0"/>
    <x v="0"/>
    <x v="3"/>
    <x v="3"/>
    <x v="13"/>
  </r>
  <r>
    <x v="0"/>
    <n v="13"/>
    <x v="11"/>
    <x v="3"/>
    <x v="1"/>
    <n v="3"/>
    <n v="15000000"/>
    <n v="5"/>
    <d v="1899-12-30T00:03:40"/>
    <x v="0"/>
    <x v="5"/>
    <x v="7"/>
    <x v="2"/>
    <x v="11"/>
  </r>
  <r>
    <x v="0"/>
    <n v="10"/>
    <x v="1"/>
    <x v="0"/>
    <x v="1"/>
    <n v="2"/>
    <n v="12000000"/>
    <n v="2"/>
    <d v="1899-12-30T00:03:40"/>
    <x v="0"/>
    <x v="2"/>
    <x v="6"/>
    <x v="1"/>
    <x v="6"/>
  </r>
  <r>
    <x v="0"/>
    <n v="19"/>
    <x v="1"/>
    <x v="4"/>
    <x v="2"/>
    <n v="3"/>
    <n v="15000000"/>
    <n v="2"/>
    <d v="1899-12-30T00:03:40"/>
    <x v="0"/>
    <x v="0"/>
    <x v="4"/>
    <x v="2"/>
    <x v="11"/>
  </r>
  <r>
    <x v="1"/>
    <n v="23"/>
    <x v="2"/>
    <x v="2"/>
    <x v="2"/>
    <n v="0"/>
    <n v="0"/>
    <n v="1"/>
    <d v="1899-12-30T00:03:40"/>
    <x v="3"/>
    <x v="9"/>
    <x v="4"/>
    <x v="1"/>
    <x v="1"/>
  </r>
  <r>
    <x v="1"/>
    <n v="19"/>
    <x v="3"/>
    <x v="2"/>
    <x v="2"/>
    <n v="0"/>
    <n v="0"/>
    <n v="4"/>
    <d v="1899-12-30T00:03:40"/>
    <x v="3"/>
    <x v="9"/>
    <x v="5"/>
    <x v="0"/>
    <x v="10"/>
  </r>
  <r>
    <x v="1"/>
    <n v="27"/>
    <x v="4"/>
    <x v="0"/>
    <x v="2"/>
    <n v="0"/>
    <n v="0"/>
    <n v="1"/>
    <d v="1899-12-30T00:03:40"/>
    <x v="3"/>
    <x v="9"/>
    <x v="2"/>
    <x v="0"/>
    <x v="9"/>
  </r>
  <r>
    <x v="0"/>
    <n v="15"/>
    <x v="6"/>
    <x v="4"/>
    <x v="1"/>
    <n v="3"/>
    <n v="12000000"/>
    <n v="4"/>
    <d v="1899-12-30T00:04:00"/>
    <x v="0"/>
    <x v="2"/>
    <x v="2"/>
    <x v="0"/>
    <x v="7"/>
  </r>
  <r>
    <x v="0"/>
    <n v="4"/>
    <x v="11"/>
    <x v="1"/>
    <x v="1"/>
    <n v="1"/>
    <n v="19000000"/>
    <n v="2"/>
    <d v="1899-12-30T00:04:00"/>
    <x v="1"/>
    <x v="5"/>
    <x v="1"/>
    <x v="2"/>
    <x v="3"/>
  </r>
  <r>
    <x v="0"/>
    <n v="11"/>
    <x v="2"/>
    <x v="0"/>
    <x v="0"/>
    <n v="2"/>
    <n v="38000000"/>
    <n v="1"/>
    <d v="1899-12-30T00:04:00"/>
    <x v="4"/>
    <x v="4"/>
    <x v="4"/>
    <x v="1"/>
    <x v="15"/>
  </r>
  <r>
    <x v="0"/>
    <n v="23"/>
    <x v="2"/>
    <x v="2"/>
    <x v="0"/>
    <n v="1"/>
    <n v="7000000"/>
    <n v="3"/>
    <d v="1899-12-30T00:04:00"/>
    <x v="0"/>
    <x v="0"/>
    <x v="5"/>
    <x v="3"/>
    <x v="4"/>
  </r>
  <r>
    <x v="0"/>
    <n v="8"/>
    <x v="3"/>
    <x v="1"/>
    <x v="1"/>
    <n v="4"/>
    <n v="20000000"/>
    <n v="4"/>
    <d v="1899-12-30T00:04:00"/>
    <x v="2"/>
    <x v="0"/>
    <x v="0"/>
    <x v="1"/>
    <x v="2"/>
  </r>
  <r>
    <x v="0"/>
    <n v="8"/>
    <x v="3"/>
    <x v="1"/>
    <x v="0"/>
    <n v="3"/>
    <n v="15000000"/>
    <n v="1"/>
    <d v="1899-12-30T00:04:00"/>
    <x v="0"/>
    <x v="5"/>
    <x v="3"/>
    <x v="0"/>
    <x v="12"/>
  </r>
  <r>
    <x v="0"/>
    <n v="29"/>
    <x v="3"/>
    <x v="0"/>
    <x v="0"/>
    <n v="2"/>
    <n v="12000000"/>
    <n v="1"/>
    <d v="1899-12-30T00:04:00"/>
    <x v="0"/>
    <x v="8"/>
    <x v="6"/>
    <x v="0"/>
    <x v="9"/>
  </r>
  <r>
    <x v="0"/>
    <n v="25"/>
    <x v="3"/>
    <x v="2"/>
    <x v="1"/>
    <n v="5"/>
    <n v="25000000"/>
    <n v="3"/>
    <d v="1899-12-30T00:04:00"/>
    <x v="0"/>
    <x v="2"/>
    <x v="7"/>
    <x v="2"/>
    <x v="11"/>
  </r>
  <r>
    <x v="0"/>
    <n v="22"/>
    <x v="4"/>
    <x v="1"/>
    <x v="1"/>
    <n v="2"/>
    <n v="12000000"/>
    <n v="4"/>
    <d v="1899-12-30T00:04:00"/>
    <x v="0"/>
    <x v="4"/>
    <x v="1"/>
    <x v="1"/>
    <x v="6"/>
  </r>
  <r>
    <x v="0"/>
    <n v="15"/>
    <x v="6"/>
    <x v="4"/>
    <x v="1"/>
    <n v="3"/>
    <n v="12000000"/>
    <n v="4"/>
    <d v="1899-12-30T00:04:00"/>
    <x v="0"/>
    <x v="2"/>
    <x v="2"/>
    <x v="0"/>
    <x v="7"/>
  </r>
  <r>
    <x v="0"/>
    <n v="4"/>
    <x v="11"/>
    <x v="1"/>
    <x v="1"/>
    <n v="1"/>
    <n v="19000000"/>
    <n v="2"/>
    <d v="1899-12-30T00:04:00"/>
    <x v="1"/>
    <x v="5"/>
    <x v="1"/>
    <x v="2"/>
    <x v="3"/>
  </r>
  <r>
    <x v="1"/>
    <n v="25"/>
    <x v="3"/>
    <x v="2"/>
    <x v="2"/>
    <n v="0"/>
    <n v="0"/>
    <n v="5"/>
    <d v="1899-12-30T00:04:00"/>
    <x v="3"/>
    <x v="9"/>
    <x v="3"/>
    <x v="2"/>
    <x v="8"/>
  </r>
  <r>
    <x v="1"/>
    <n v="26"/>
    <x v="4"/>
    <x v="0"/>
    <x v="1"/>
    <n v="0"/>
    <n v="0"/>
    <n v="2"/>
    <d v="1899-12-30T00:04:00"/>
    <x v="3"/>
    <x v="9"/>
    <x v="5"/>
    <x v="1"/>
    <x v="1"/>
  </r>
  <r>
    <x v="1"/>
    <n v="26"/>
    <x v="4"/>
    <x v="1"/>
    <x v="1"/>
    <n v="0"/>
    <n v="0"/>
    <n v="3"/>
    <d v="1899-12-30T00:04:00"/>
    <x v="3"/>
    <x v="9"/>
    <x v="7"/>
    <x v="1"/>
    <x v="1"/>
  </r>
  <r>
    <x v="1"/>
    <n v="10"/>
    <x v="10"/>
    <x v="2"/>
    <x v="0"/>
    <n v="0"/>
    <n v="0"/>
    <n v="3"/>
    <d v="1899-12-30T00:04:00"/>
    <x v="3"/>
    <x v="9"/>
    <x v="5"/>
    <x v="3"/>
    <x v="4"/>
  </r>
  <r>
    <x v="0"/>
    <n v="16"/>
    <x v="5"/>
    <x v="2"/>
    <x v="1"/>
    <n v="2"/>
    <n v="12000000"/>
    <n v="1"/>
    <d v="1899-12-30T00:04:40"/>
    <x v="0"/>
    <x v="2"/>
    <x v="4"/>
    <x v="1"/>
    <x v="1"/>
  </r>
  <r>
    <x v="0"/>
    <n v="11"/>
    <x v="6"/>
    <x v="0"/>
    <x v="2"/>
    <n v="2"/>
    <n v="12000000"/>
    <n v="4"/>
    <d v="1899-12-30T00:04:40"/>
    <x v="0"/>
    <x v="0"/>
    <x v="5"/>
    <x v="3"/>
    <x v="4"/>
  </r>
  <r>
    <x v="0"/>
    <n v="1"/>
    <x v="8"/>
    <x v="2"/>
    <x v="1"/>
    <n v="2"/>
    <n v="12000000"/>
    <n v="2"/>
    <d v="1899-12-30T00:04:40"/>
    <x v="0"/>
    <x v="2"/>
    <x v="7"/>
    <x v="3"/>
    <x v="13"/>
  </r>
  <r>
    <x v="0"/>
    <n v="9"/>
    <x v="2"/>
    <x v="2"/>
    <x v="1"/>
    <n v="2"/>
    <n v="38000000"/>
    <n v="5"/>
    <d v="1899-12-30T00:04:40"/>
    <x v="1"/>
    <x v="0"/>
    <x v="6"/>
    <x v="1"/>
    <x v="2"/>
  </r>
  <r>
    <x v="0"/>
    <n v="11"/>
    <x v="2"/>
    <x v="2"/>
    <x v="2"/>
    <n v="2"/>
    <n v="12000000"/>
    <n v="5"/>
    <d v="1899-12-30T00:04:40"/>
    <x v="0"/>
    <x v="6"/>
    <x v="0"/>
    <x v="0"/>
    <x v="10"/>
  </r>
  <r>
    <x v="0"/>
    <n v="22"/>
    <x v="2"/>
    <x v="4"/>
    <x v="2"/>
    <n v="3"/>
    <n v="15000000"/>
    <n v="4"/>
    <d v="1899-12-30T00:04:40"/>
    <x v="0"/>
    <x v="7"/>
    <x v="2"/>
    <x v="2"/>
    <x v="11"/>
  </r>
  <r>
    <x v="0"/>
    <n v="30"/>
    <x v="2"/>
    <x v="4"/>
    <x v="1"/>
    <n v="3"/>
    <n v="15000000"/>
    <n v="3"/>
    <d v="1899-12-30T00:04:40"/>
    <x v="0"/>
    <x v="2"/>
    <x v="1"/>
    <x v="1"/>
    <x v="2"/>
  </r>
  <r>
    <x v="0"/>
    <n v="10"/>
    <x v="3"/>
    <x v="1"/>
    <x v="0"/>
    <n v="4"/>
    <n v="11000000"/>
    <n v="2"/>
    <d v="1899-12-30T00:04:40"/>
    <x v="2"/>
    <x v="0"/>
    <x v="2"/>
    <x v="1"/>
    <x v="15"/>
  </r>
  <r>
    <x v="0"/>
    <n v="24"/>
    <x v="3"/>
    <x v="0"/>
    <x v="2"/>
    <n v="4"/>
    <n v="20000000"/>
    <n v="1"/>
    <d v="1899-12-30T00:04:40"/>
    <x v="2"/>
    <x v="0"/>
    <x v="2"/>
    <x v="3"/>
    <x v="4"/>
  </r>
  <r>
    <x v="0"/>
    <n v="26"/>
    <x v="3"/>
    <x v="1"/>
    <x v="2"/>
    <n v="5"/>
    <n v="20000000"/>
    <n v="2"/>
    <d v="1899-12-30T00:04:40"/>
    <x v="0"/>
    <x v="0"/>
    <x v="2"/>
    <x v="0"/>
    <x v="5"/>
  </r>
  <r>
    <x v="0"/>
    <n v="1"/>
    <x v="3"/>
    <x v="2"/>
    <x v="3"/>
    <n v="4"/>
    <n v="20000000"/>
    <n v="2"/>
    <d v="1899-12-30T00:04:40"/>
    <x v="0"/>
    <x v="4"/>
    <x v="3"/>
    <x v="0"/>
    <x v="10"/>
  </r>
  <r>
    <x v="0"/>
    <n v="30"/>
    <x v="3"/>
    <x v="4"/>
    <x v="3"/>
    <n v="1"/>
    <n v="7000000"/>
    <n v="3"/>
    <d v="1899-12-30T00:04:40"/>
    <x v="0"/>
    <x v="5"/>
    <x v="3"/>
    <x v="2"/>
    <x v="8"/>
  </r>
  <r>
    <x v="0"/>
    <n v="8"/>
    <x v="3"/>
    <x v="2"/>
    <x v="1"/>
    <n v="5"/>
    <n v="25000000"/>
    <n v="4"/>
    <d v="1899-12-30T00:04:40"/>
    <x v="0"/>
    <x v="1"/>
    <x v="0"/>
    <x v="2"/>
    <x v="11"/>
  </r>
  <r>
    <x v="0"/>
    <n v="11"/>
    <x v="3"/>
    <x v="0"/>
    <x v="2"/>
    <n v="3"/>
    <n v="15000000"/>
    <n v="3"/>
    <d v="1899-12-30T00:04:40"/>
    <x v="0"/>
    <x v="4"/>
    <x v="1"/>
    <x v="0"/>
    <x v="10"/>
  </r>
  <r>
    <x v="0"/>
    <n v="11"/>
    <x v="3"/>
    <x v="3"/>
    <x v="2"/>
    <n v="3"/>
    <n v="15000000"/>
    <n v="1"/>
    <d v="1899-12-30T00:04:40"/>
    <x v="0"/>
    <x v="3"/>
    <x v="6"/>
    <x v="0"/>
    <x v="5"/>
  </r>
  <r>
    <x v="0"/>
    <n v="9"/>
    <x v="4"/>
    <x v="3"/>
    <x v="1"/>
    <n v="1"/>
    <n v="19000000"/>
    <n v="5"/>
    <d v="1899-12-30T00:04:40"/>
    <x v="1"/>
    <x v="2"/>
    <x v="7"/>
    <x v="2"/>
    <x v="8"/>
  </r>
  <r>
    <x v="0"/>
    <n v="22"/>
    <x v="4"/>
    <x v="2"/>
    <x v="2"/>
    <n v="1"/>
    <n v="19000000"/>
    <n v="1"/>
    <d v="1899-12-30T00:04:40"/>
    <x v="1"/>
    <x v="8"/>
    <x v="7"/>
    <x v="1"/>
    <x v="2"/>
  </r>
  <r>
    <x v="0"/>
    <n v="12"/>
    <x v="4"/>
    <x v="1"/>
    <x v="2"/>
    <n v="4"/>
    <n v="20000000"/>
    <n v="2"/>
    <d v="1899-12-30T00:04:40"/>
    <x v="0"/>
    <x v="2"/>
    <x v="3"/>
    <x v="0"/>
    <x v="7"/>
  </r>
  <r>
    <x v="0"/>
    <n v="22"/>
    <x v="4"/>
    <x v="2"/>
    <x v="2"/>
    <n v="3"/>
    <n v="15000000"/>
    <n v="1"/>
    <d v="1899-12-30T00:04:40"/>
    <x v="0"/>
    <x v="0"/>
    <x v="6"/>
    <x v="0"/>
    <x v="10"/>
  </r>
  <r>
    <x v="0"/>
    <n v="16"/>
    <x v="5"/>
    <x v="2"/>
    <x v="1"/>
    <n v="2"/>
    <n v="12000000"/>
    <n v="1"/>
    <d v="1899-12-30T00:04:40"/>
    <x v="0"/>
    <x v="2"/>
    <x v="4"/>
    <x v="1"/>
    <x v="1"/>
  </r>
  <r>
    <x v="0"/>
    <n v="11"/>
    <x v="6"/>
    <x v="0"/>
    <x v="2"/>
    <n v="2"/>
    <n v="12000000"/>
    <n v="4"/>
    <d v="1899-12-30T00:04:40"/>
    <x v="0"/>
    <x v="0"/>
    <x v="5"/>
    <x v="3"/>
    <x v="4"/>
  </r>
  <r>
    <x v="0"/>
    <n v="1"/>
    <x v="8"/>
    <x v="2"/>
    <x v="1"/>
    <n v="2"/>
    <n v="12000000"/>
    <n v="2"/>
    <d v="1899-12-30T00:04:40"/>
    <x v="0"/>
    <x v="2"/>
    <x v="7"/>
    <x v="3"/>
    <x v="13"/>
  </r>
  <r>
    <x v="1"/>
    <n v="15"/>
    <x v="7"/>
    <x v="3"/>
    <x v="0"/>
    <n v="0"/>
    <n v="0"/>
    <n v="2"/>
    <d v="1899-12-30T00:04:40"/>
    <x v="3"/>
    <x v="9"/>
    <x v="5"/>
    <x v="1"/>
    <x v="1"/>
  </r>
  <r>
    <x v="1"/>
    <n v="11"/>
    <x v="8"/>
    <x v="0"/>
    <x v="2"/>
    <n v="0"/>
    <n v="0"/>
    <n v="5"/>
    <d v="1899-12-30T00:04:40"/>
    <x v="3"/>
    <x v="9"/>
    <x v="3"/>
    <x v="3"/>
    <x v="13"/>
  </r>
  <r>
    <x v="1"/>
    <n v="14"/>
    <x v="1"/>
    <x v="1"/>
    <x v="2"/>
    <n v="0"/>
    <n v="0"/>
    <n v="4"/>
    <d v="1899-12-30T00:04:40"/>
    <x v="3"/>
    <x v="9"/>
    <x v="5"/>
    <x v="0"/>
    <x v="5"/>
  </r>
  <r>
    <x v="1"/>
    <n v="24"/>
    <x v="2"/>
    <x v="5"/>
    <x v="2"/>
    <n v="0"/>
    <n v="0"/>
    <n v="3"/>
    <d v="1899-12-30T00:04:40"/>
    <x v="3"/>
    <x v="9"/>
    <x v="0"/>
    <x v="0"/>
    <x v="10"/>
  </r>
  <r>
    <x v="1"/>
    <n v="1"/>
    <x v="3"/>
    <x v="0"/>
    <x v="2"/>
    <n v="0"/>
    <n v="0"/>
    <n v="1"/>
    <d v="1899-12-30T00:04:40"/>
    <x v="3"/>
    <x v="9"/>
    <x v="5"/>
    <x v="1"/>
    <x v="6"/>
  </r>
  <r>
    <x v="1"/>
    <n v="19"/>
    <x v="10"/>
    <x v="2"/>
    <x v="2"/>
    <n v="0"/>
    <n v="0"/>
    <n v="2"/>
    <d v="1899-12-30T00:04:40"/>
    <x v="3"/>
    <x v="9"/>
    <x v="2"/>
    <x v="3"/>
    <x v="13"/>
  </r>
  <r>
    <x v="1"/>
    <n v="15"/>
    <x v="7"/>
    <x v="3"/>
    <x v="0"/>
    <n v="0"/>
    <n v="0"/>
    <n v="2"/>
    <d v="1899-12-30T00:04:40"/>
    <x v="3"/>
    <x v="9"/>
    <x v="5"/>
    <x v="1"/>
    <x v="1"/>
  </r>
  <r>
    <x v="1"/>
    <n v="11"/>
    <x v="8"/>
    <x v="0"/>
    <x v="2"/>
    <n v="0"/>
    <n v="0"/>
    <n v="5"/>
    <d v="1899-12-30T00:04:40"/>
    <x v="3"/>
    <x v="9"/>
    <x v="3"/>
    <x v="3"/>
    <x v="13"/>
  </r>
  <r>
    <x v="0"/>
    <n v="19"/>
    <x v="1"/>
    <x v="1"/>
    <x v="3"/>
    <n v="1"/>
    <n v="7000000"/>
    <n v="5"/>
    <d v="1899-12-30T00:04:45"/>
    <x v="0"/>
    <x v="1"/>
    <x v="6"/>
    <x v="0"/>
    <x v="7"/>
  </r>
  <r>
    <x v="0"/>
    <n v="5"/>
    <x v="2"/>
    <x v="2"/>
    <x v="2"/>
    <n v="4"/>
    <n v="15000000"/>
    <n v="3"/>
    <d v="1899-12-30T00:04:45"/>
    <x v="0"/>
    <x v="0"/>
    <x v="3"/>
    <x v="3"/>
    <x v="13"/>
  </r>
  <r>
    <x v="0"/>
    <n v="11"/>
    <x v="3"/>
    <x v="0"/>
    <x v="3"/>
    <n v="2"/>
    <n v="38000000"/>
    <n v="1"/>
    <d v="1899-12-30T00:04:45"/>
    <x v="1"/>
    <x v="0"/>
    <x v="4"/>
    <x v="0"/>
    <x v="7"/>
  </r>
  <r>
    <x v="0"/>
    <n v="1"/>
    <x v="3"/>
    <x v="4"/>
    <x v="0"/>
    <n v="3"/>
    <n v="15000000"/>
    <n v="1"/>
    <d v="1899-12-30T00:04:45"/>
    <x v="0"/>
    <x v="4"/>
    <x v="2"/>
    <x v="3"/>
    <x v="4"/>
  </r>
  <r>
    <x v="0"/>
    <n v="21"/>
    <x v="3"/>
    <x v="1"/>
    <x v="0"/>
    <n v="5"/>
    <n v="20000000"/>
    <n v="5"/>
    <d v="1899-12-30T00:04:45"/>
    <x v="0"/>
    <x v="7"/>
    <x v="0"/>
    <x v="1"/>
    <x v="2"/>
  </r>
  <r>
    <x v="0"/>
    <n v="27"/>
    <x v="4"/>
    <x v="3"/>
    <x v="2"/>
    <n v="3"/>
    <n v="11000000"/>
    <n v="3"/>
    <d v="1899-12-30T00:04:45"/>
    <x v="0"/>
    <x v="7"/>
    <x v="6"/>
    <x v="2"/>
    <x v="3"/>
  </r>
  <r>
    <x v="0"/>
    <n v="28"/>
    <x v="4"/>
    <x v="3"/>
    <x v="1"/>
    <n v="2"/>
    <n v="12000000"/>
    <n v="3"/>
    <d v="1899-12-30T00:04:45"/>
    <x v="0"/>
    <x v="4"/>
    <x v="7"/>
    <x v="0"/>
    <x v="9"/>
  </r>
  <r>
    <x v="0"/>
    <n v="11"/>
    <x v="10"/>
    <x v="3"/>
    <x v="1"/>
    <n v="1"/>
    <n v="19000000"/>
    <n v="1"/>
    <d v="1899-12-30T00:04:45"/>
    <x v="1"/>
    <x v="2"/>
    <x v="2"/>
    <x v="0"/>
    <x v="12"/>
  </r>
  <r>
    <x v="0"/>
    <n v="25"/>
    <x v="10"/>
    <x v="0"/>
    <x v="1"/>
    <n v="2"/>
    <n v="12000000"/>
    <n v="1"/>
    <d v="1899-12-30T00:04:45"/>
    <x v="0"/>
    <x v="7"/>
    <x v="5"/>
    <x v="2"/>
    <x v="8"/>
  </r>
  <r>
    <x v="0"/>
    <n v="23"/>
    <x v="10"/>
    <x v="0"/>
    <x v="0"/>
    <n v="2"/>
    <n v="12000000"/>
    <n v="1"/>
    <d v="1899-12-30T00:04:45"/>
    <x v="0"/>
    <x v="8"/>
    <x v="6"/>
    <x v="1"/>
    <x v="1"/>
  </r>
  <r>
    <x v="0"/>
    <n v="19"/>
    <x v="1"/>
    <x v="1"/>
    <x v="3"/>
    <n v="1"/>
    <n v="7000000"/>
    <n v="5"/>
    <d v="1899-12-30T00:04:45"/>
    <x v="0"/>
    <x v="1"/>
    <x v="6"/>
    <x v="0"/>
    <x v="7"/>
  </r>
  <r>
    <x v="1"/>
    <n v="11"/>
    <x v="5"/>
    <x v="3"/>
    <x v="1"/>
    <n v="0"/>
    <n v="0"/>
    <n v="4"/>
    <d v="1899-12-30T00:04:45"/>
    <x v="3"/>
    <x v="9"/>
    <x v="2"/>
    <x v="2"/>
    <x v="11"/>
  </r>
  <r>
    <x v="1"/>
    <n v="19"/>
    <x v="2"/>
    <x v="0"/>
    <x v="2"/>
    <n v="0"/>
    <n v="0"/>
    <n v="6"/>
    <d v="1899-12-30T00:04:45"/>
    <x v="3"/>
    <x v="9"/>
    <x v="2"/>
    <x v="1"/>
    <x v="14"/>
  </r>
  <r>
    <x v="1"/>
    <n v="18"/>
    <x v="4"/>
    <x v="5"/>
    <x v="2"/>
    <n v="0"/>
    <n v="0"/>
    <n v="4"/>
    <d v="1899-12-30T00:04:45"/>
    <x v="3"/>
    <x v="9"/>
    <x v="7"/>
    <x v="3"/>
    <x v="13"/>
  </r>
  <r>
    <x v="1"/>
    <n v="11"/>
    <x v="5"/>
    <x v="3"/>
    <x v="1"/>
    <n v="0"/>
    <n v="0"/>
    <n v="4"/>
    <d v="1899-12-30T00:04:45"/>
    <x v="3"/>
    <x v="9"/>
    <x v="2"/>
    <x v="2"/>
    <x v="11"/>
  </r>
  <r>
    <x v="0"/>
    <n v="13"/>
    <x v="5"/>
    <x v="4"/>
    <x v="2"/>
    <n v="2"/>
    <n v="12000000"/>
    <n v="1"/>
    <d v="1899-12-30T00:04:48"/>
    <x v="0"/>
    <x v="7"/>
    <x v="2"/>
    <x v="1"/>
    <x v="1"/>
  </r>
  <r>
    <x v="0"/>
    <n v="1"/>
    <x v="8"/>
    <x v="4"/>
    <x v="1"/>
    <n v="4"/>
    <n v="20000000"/>
    <n v="4"/>
    <d v="1899-12-30T00:04:48"/>
    <x v="2"/>
    <x v="8"/>
    <x v="5"/>
    <x v="0"/>
    <x v="10"/>
  </r>
  <r>
    <x v="0"/>
    <n v="12"/>
    <x v="2"/>
    <x v="4"/>
    <x v="0"/>
    <n v="2"/>
    <n v="10000000"/>
    <n v="5"/>
    <d v="1899-12-30T00:04:48"/>
    <x v="0"/>
    <x v="3"/>
    <x v="7"/>
    <x v="3"/>
    <x v="13"/>
  </r>
  <r>
    <x v="0"/>
    <n v="13"/>
    <x v="3"/>
    <x v="0"/>
    <x v="1"/>
    <n v="1"/>
    <n v="19000000"/>
    <n v="4"/>
    <d v="1899-12-30T00:04:48"/>
    <x v="1"/>
    <x v="7"/>
    <x v="3"/>
    <x v="1"/>
    <x v="2"/>
  </r>
  <r>
    <x v="0"/>
    <n v="8"/>
    <x v="3"/>
    <x v="4"/>
    <x v="1"/>
    <n v="3"/>
    <n v="15000000"/>
    <n v="3"/>
    <d v="1899-12-30T00:04:48"/>
    <x v="0"/>
    <x v="0"/>
    <x v="4"/>
    <x v="0"/>
    <x v="5"/>
  </r>
  <r>
    <x v="0"/>
    <n v="17"/>
    <x v="4"/>
    <x v="0"/>
    <x v="2"/>
    <n v="2"/>
    <n v="12000000"/>
    <n v="3"/>
    <d v="1899-12-30T00:04:48"/>
    <x v="0"/>
    <x v="2"/>
    <x v="4"/>
    <x v="3"/>
    <x v="13"/>
  </r>
  <r>
    <x v="0"/>
    <n v="12"/>
    <x v="4"/>
    <x v="1"/>
    <x v="2"/>
    <n v="3"/>
    <n v="15000000"/>
    <n v="1"/>
    <d v="1899-12-30T00:04:48"/>
    <x v="0"/>
    <x v="4"/>
    <x v="6"/>
    <x v="1"/>
    <x v="6"/>
  </r>
  <r>
    <x v="0"/>
    <n v="16"/>
    <x v="10"/>
    <x v="5"/>
    <x v="1"/>
    <n v="5"/>
    <n v="25000000"/>
    <n v="2"/>
    <d v="1899-12-30T00:04:48"/>
    <x v="0"/>
    <x v="0"/>
    <x v="1"/>
    <x v="2"/>
    <x v="11"/>
  </r>
  <r>
    <x v="0"/>
    <n v="13"/>
    <x v="5"/>
    <x v="4"/>
    <x v="2"/>
    <n v="2"/>
    <n v="12000000"/>
    <n v="1"/>
    <d v="1899-12-30T00:04:48"/>
    <x v="0"/>
    <x v="7"/>
    <x v="2"/>
    <x v="1"/>
    <x v="1"/>
  </r>
  <r>
    <x v="0"/>
    <n v="1"/>
    <x v="8"/>
    <x v="4"/>
    <x v="1"/>
    <n v="4"/>
    <n v="20000000"/>
    <n v="4"/>
    <d v="1899-12-30T00:04:48"/>
    <x v="2"/>
    <x v="8"/>
    <x v="5"/>
    <x v="0"/>
    <x v="10"/>
  </r>
  <r>
    <x v="1"/>
    <n v="12"/>
    <x v="9"/>
    <x v="0"/>
    <x v="2"/>
    <n v="0"/>
    <n v="0"/>
    <n v="2"/>
    <d v="1899-12-30T00:04:48"/>
    <x v="3"/>
    <x v="9"/>
    <x v="0"/>
    <x v="2"/>
    <x v="3"/>
  </r>
  <r>
    <x v="1"/>
    <n v="6"/>
    <x v="2"/>
    <x v="0"/>
    <x v="1"/>
    <n v="0"/>
    <n v="0"/>
    <n v="1"/>
    <d v="1899-12-30T00:04:48"/>
    <x v="3"/>
    <x v="9"/>
    <x v="3"/>
    <x v="1"/>
    <x v="14"/>
  </r>
  <r>
    <x v="1"/>
    <n v="17"/>
    <x v="2"/>
    <x v="0"/>
    <x v="2"/>
    <n v="0"/>
    <n v="0"/>
    <n v="4"/>
    <d v="1899-12-30T00:04:48"/>
    <x v="3"/>
    <x v="9"/>
    <x v="0"/>
    <x v="0"/>
    <x v="12"/>
  </r>
  <r>
    <x v="1"/>
    <n v="11"/>
    <x v="4"/>
    <x v="4"/>
    <x v="0"/>
    <n v="0"/>
    <n v="0"/>
    <n v="2"/>
    <d v="1899-12-30T00:04:48"/>
    <x v="3"/>
    <x v="9"/>
    <x v="6"/>
    <x v="0"/>
    <x v="9"/>
  </r>
  <r>
    <x v="1"/>
    <n v="12"/>
    <x v="9"/>
    <x v="0"/>
    <x v="2"/>
    <n v="0"/>
    <n v="0"/>
    <n v="2"/>
    <d v="1899-12-30T00:04:48"/>
    <x v="3"/>
    <x v="9"/>
    <x v="0"/>
    <x v="2"/>
    <x v="3"/>
  </r>
  <r>
    <x v="0"/>
    <n v="18"/>
    <x v="6"/>
    <x v="1"/>
    <x v="2"/>
    <n v="5"/>
    <n v="20000000"/>
    <n v="1"/>
    <d v="1899-12-30T00:05:12"/>
    <x v="0"/>
    <x v="8"/>
    <x v="7"/>
    <x v="2"/>
    <x v="3"/>
  </r>
  <r>
    <x v="0"/>
    <n v="11"/>
    <x v="3"/>
    <x v="0"/>
    <x v="1"/>
    <n v="2"/>
    <n v="38000000"/>
    <n v="2"/>
    <d v="1899-12-30T00:05:12"/>
    <x v="1"/>
    <x v="1"/>
    <x v="5"/>
    <x v="3"/>
    <x v="13"/>
  </r>
  <r>
    <x v="0"/>
    <n v="23"/>
    <x v="3"/>
    <x v="0"/>
    <x v="0"/>
    <n v="1"/>
    <n v="19000000"/>
    <n v="2"/>
    <d v="1899-12-30T00:05:12"/>
    <x v="1"/>
    <x v="7"/>
    <x v="0"/>
    <x v="0"/>
    <x v="5"/>
  </r>
  <r>
    <x v="0"/>
    <n v="28"/>
    <x v="3"/>
    <x v="4"/>
    <x v="2"/>
    <n v="1"/>
    <n v="7000000"/>
    <n v="4"/>
    <d v="1899-12-30T00:05:12"/>
    <x v="0"/>
    <x v="4"/>
    <x v="5"/>
    <x v="0"/>
    <x v="9"/>
  </r>
  <r>
    <x v="0"/>
    <n v="30"/>
    <x v="3"/>
    <x v="0"/>
    <x v="1"/>
    <n v="3"/>
    <n v="12000000"/>
    <n v="1"/>
    <d v="1899-12-30T00:05:12"/>
    <x v="0"/>
    <x v="0"/>
    <x v="6"/>
    <x v="0"/>
    <x v="5"/>
  </r>
  <r>
    <x v="0"/>
    <n v="22"/>
    <x v="4"/>
    <x v="2"/>
    <x v="2"/>
    <n v="4"/>
    <n v="20000000"/>
    <n v="2"/>
    <d v="1899-12-30T00:05:12"/>
    <x v="2"/>
    <x v="0"/>
    <x v="2"/>
    <x v="1"/>
    <x v="2"/>
  </r>
  <r>
    <x v="0"/>
    <n v="1"/>
    <x v="4"/>
    <x v="2"/>
    <x v="0"/>
    <n v="5"/>
    <n v="25000000"/>
    <n v="2"/>
    <d v="1899-12-30T00:05:12"/>
    <x v="0"/>
    <x v="2"/>
    <x v="4"/>
    <x v="2"/>
    <x v="11"/>
  </r>
  <r>
    <x v="0"/>
    <n v="24"/>
    <x v="10"/>
    <x v="5"/>
    <x v="1"/>
    <n v="3"/>
    <n v="11000000"/>
    <n v="4"/>
    <d v="1899-12-30T00:05:12"/>
    <x v="0"/>
    <x v="7"/>
    <x v="3"/>
    <x v="0"/>
    <x v="7"/>
  </r>
  <r>
    <x v="0"/>
    <n v="18"/>
    <x v="6"/>
    <x v="1"/>
    <x v="2"/>
    <n v="5"/>
    <n v="20000000"/>
    <n v="1"/>
    <d v="1899-12-30T00:05:12"/>
    <x v="0"/>
    <x v="8"/>
    <x v="7"/>
    <x v="2"/>
    <x v="3"/>
  </r>
  <r>
    <x v="1"/>
    <n v="3"/>
    <x v="5"/>
    <x v="2"/>
    <x v="1"/>
    <n v="0"/>
    <n v="0"/>
    <n v="1"/>
    <d v="1899-12-30T00:05:12"/>
    <x v="3"/>
    <x v="9"/>
    <x v="1"/>
    <x v="0"/>
    <x v="7"/>
  </r>
  <r>
    <x v="1"/>
    <n v="22"/>
    <x v="2"/>
    <x v="3"/>
    <x v="4"/>
    <n v="0"/>
    <n v="0"/>
    <n v="6"/>
    <d v="1899-12-30T00:05:12"/>
    <x v="3"/>
    <x v="9"/>
    <x v="2"/>
    <x v="0"/>
    <x v="7"/>
  </r>
  <r>
    <x v="1"/>
    <n v="5"/>
    <x v="3"/>
    <x v="3"/>
    <x v="1"/>
    <n v="0"/>
    <n v="0"/>
    <n v="3"/>
    <d v="1899-12-30T00:05:12"/>
    <x v="3"/>
    <x v="9"/>
    <x v="2"/>
    <x v="1"/>
    <x v="15"/>
  </r>
  <r>
    <x v="1"/>
    <n v="20"/>
    <x v="4"/>
    <x v="2"/>
    <x v="3"/>
    <n v="0"/>
    <n v="0"/>
    <n v="3"/>
    <d v="1899-12-30T00:05:12"/>
    <x v="3"/>
    <x v="9"/>
    <x v="0"/>
    <x v="1"/>
    <x v="6"/>
  </r>
  <r>
    <x v="1"/>
    <n v="29"/>
    <x v="4"/>
    <x v="2"/>
    <x v="1"/>
    <n v="0"/>
    <n v="0"/>
    <n v="2"/>
    <d v="1899-12-30T00:05:12"/>
    <x v="3"/>
    <x v="9"/>
    <x v="6"/>
    <x v="3"/>
    <x v="13"/>
  </r>
  <r>
    <x v="1"/>
    <n v="3"/>
    <x v="5"/>
    <x v="2"/>
    <x v="1"/>
    <n v="0"/>
    <n v="0"/>
    <n v="1"/>
    <d v="1899-12-30T00:05:12"/>
    <x v="3"/>
    <x v="9"/>
    <x v="1"/>
    <x v="0"/>
    <x v="7"/>
  </r>
  <r>
    <x v="0"/>
    <n v="1"/>
    <x v="8"/>
    <x v="5"/>
    <x v="2"/>
    <n v="2"/>
    <n v="12000000"/>
    <n v="3"/>
    <d v="1899-12-30T00:05:14"/>
    <x v="0"/>
    <x v="0"/>
    <x v="3"/>
    <x v="1"/>
    <x v="1"/>
  </r>
  <r>
    <x v="0"/>
    <n v="17"/>
    <x v="1"/>
    <x v="5"/>
    <x v="2"/>
    <n v="2"/>
    <n v="12000000"/>
    <n v="4"/>
    <d v="1899-12-30T00:05:14"/>
    <x v="0"/>
    <x v="2"/>
    <x v="5"/>
    <x v="2"/>
    <x v="8"/>
  </r>
  <r>
    <x v="0"/>
    <n v="9"/>
    <x v="2"/>
    <x v="3"/>
    <x v="2"/>
    <n v="5"/>
    <n v="25000000"/>
    <n v="2"/>
    <d v="1899-12-30T00:05:14"/>
    <x v="0"/>
    <x v="3"/>
    <x v="3"/>
    <x v="0"/>
    <x v="10"/>
  </r>
  <r>
    <x v="0"/>
    <n v="29"/>
    <x v="2"/>
    <x v="0"/>
    <x v="3"/>
    <n v="1"/>
    <n v="7000000"/>
    <n v="4"/>
    <d v="1899-12-30T00:05:14"/>
    <x v="0"/>
    <x v="2"/>
    <x v="6"/>
    <x v="2"/>
    <x v="3"/>
  </r>
  <r>
    <x v="0"/>
    <n v="11"/>
    <x v="3"/>
    <x v="2"/>
    <x v="2"/>
    <n v="2"/>
    <n v="38000000"/>
    <n v="3"/>
    <d v="1899-12-30T00:05:14"/>
    <x v="1"/>
    <x v="4"/>
    <x v="5"/>
    <x v="0"/>
    <x v="5"/>
  </r>
  <r>
    <x v="0"/>
    <n v="17"/>
    <x v="3"/>
    <x v="1"/>
    <x v="0"/>
    <n v="1"/>
    <n v="19000000"/>
    <n v="2"/>
    <d v="1899-12-30T00:05:14"/>
    <x v="1"/>
    <x v="1"/>
    <x v="1"/>
    <x v="1"/>
    <x v="1"/>
  </r>
  <r>
    <x v="0"/>
    <n v="4"/>
    <x v="3"/>
    <x v="0"/>
    <x v="2"/>
    <n v="4"/>
    <n v="15000000"/>
    <n v="5"/>
    <d v="1899-12-30T00:05:14"/>
    <x v="0"/>
    <x v="2"/>
    <x v="4"/>
    <x v="0"/>
    <x v="12"/>
  </r>
  <r>
    <x v="0"/>
    <n v="1"/>
    <x v="3"/>
    <x v="3"/>
    <x v="0"/>
    <n v="3"/>
    <n v="15000000"/>
    <n v="5"/>
    <d v="1899-12-30T00:05:14"/>
    <x v="0"/>
    <x v="2"/>
    <x v="0"/>
    <x v="0"/>
    <x v="7"/>
  </r>
  <r>
    <x v="0"/>
    <n v="11"/>
    <x v="4"/>
    <x v="0"/>
    <x v="2"/>
    <n v="3"/>
    <n v="11000000"/>
    <n v="1"/>
    <d v="1899-12-30T00:05:14"/>
    <x v="0"/>
    <x v="0"/>
    <x v="3"/>
    <x v="1"/>
    <x v="1"/>
  </r>
  <r>
    <x v="0"/>
    <n v="4"/>
    <x v="4"/>
    <x v="0"/>
    <x v="1"/>
    <n v="2"/>
    <n v="12000000"/>
    <n v="1"/>
    <d v="1899-12-30T00:05:14"/>
    <x v="0"/>
    <x v="1"/>
    <x v="5"/>
    <x v="3"/>
    <x v="4"/>
  </r>
  <r>
    <x v="0"/>
    <n v="1"/>
    <x v="8"/>
    <x v="5"/>
    <x v="2"/>
    <n v="2"/>
    <n v="12000000"/>
    <n v="3"/>
    <d v="1899-12-30T00:05:14"/>
    <x v="0"/>
    <x v="0"/>
    <x v="3"/>
    <x v="1"/>
    <x v="1"/>
  </r>
  <r>
    <x v="0"/>
    <n v="17"/>
    <x v="1"/>
    <x v="5"/>
    <x v="2"/>
    <n v="2"/>
    <n v="12000000"/>
    <n v="4"/>
    <d v="1899-12-30T00:05:14"/>
    <x v="0"/>
    <x v="2"/>
    <x v="5"/>
    <x v="2"/>
    <x v="8"/>
  </r>
  <r>
    <x v="1"/>
    <n v="11"/>
    <x v="1"/>
    <x v="0"/>
    <x v="0"/>
    <n v="0"/>
    <n v="0"/>
    <n v="1"/>
    <d v="1899-12-30T00:05:14"/>
    <x v="3"/>
    <x v="9"/>
    <x v="0"/>
    <x v="1"/>
    <x v="14"/>
  </r>
  <r>
    <x v="1"/>
    <n v="12"/>
    <x v="1"/>
    <x v="4"/>
    <x v="2"/>
    <n v="0"/>
    <n v="0"/>
    <n v="1"/>
    <d v="1899-12-30T00:05:14"/>
    <x v="3"/>
    <x v="9"/>
    <x v="2"/>
    <x v="1"/>
    <x v="1"/>
  </r>
  <r>
    <x v="1"/>
    <n v="25"/>
    <x v="3"/>
    <x v="4"/>
    <x v="1"/>
    <n v="0"/>
    <n v="0"/>
    <n v="1"/>
    <d v="1899-12-30T00:05:14"/>
    <x v="3"/>
    <x v="9"/>
    <x v="7"/>
    <x v="0"/>
    <x v="5"/>
  </r>
  <r>
    <x v="0"/>
    <n v="8"/>
    <x v="5"/>
    <x v="2"/>
    <x v="0"/>
    <n v="3"/>
    <n v="15000000"/>
    <n v="5"/>
    <d v="1899-12-30T00:05:15"/>
    <x v="0"/>
    <x v="7"/>
    <x v="1"/>
    <x v="0"/>
    <x v="7"/>
  </r>
  <r>
    <x v="0"/>
    <n v="12"/>
    <x v="9"/>
    <x v="2"/>
    <x v="0"/>
    <n v="5"/>
    <n v="25000000"/>
    <n v="1"/>
    <d v="1899-12-30T00:05:15"/>
    <x v="0"/>
    <x v="8"/>
    <x v="5"/>
    <x v="1"/>
    <x v="6"/>
  </r>
  <r>
    <x v="0"/>
    <n v="30"/>
    <x v="2"/>
    <x v="2"/>
    <x v="2"/>
    <n v="4"/>
    <n v="20000000"/>
    <n v="3"/>
    <d v="1899-12-30T00:05:15"/>
    <x v="0"/>
    <x v="0"/>
    <x v="4"/>
    <x v="2"/>
    <x v="3"/>
  </r>
  <r>
    <x v="0"/>
    <n v="18"/>
    <x v="4"/>
    <x v="4"/>
    <x v="0"/>
    <n v="4"/>
    <n v="11000000"/>
    <n v="1"/>
    <d v="1899-12-30T00:05:15"/>
    <x v="2"/>
    <x v="4"/>
    <x v="6"/>
    <x v="1"/>
    <x v="6"/>
  </r>
  <r>
    <x v="0"/>
    <n v="3"/>
    <x v="4"/>
    <x v="1"/>
    <x v="2"/>
    <n v="2"/>
    <n v="12000000"/>
    <n v="4"/>
    <d v="1899-12-30T00:05:15"/>
    <x v="0"/>
    <x v="3"/>
    <x v="4"/>
    <x v="0"/>
    <x v="9"/>
  </r>
  <r>
    <x v="0"/>
    <n v="7"/>
    <x v="4"/>
    <x v="1"/>
    <x v="2"/>
    <n v="3"/>
    <n v="15000000"/>
    <n v="5"/>
    <d v="1899-12-30T00:05:15"/>
    <x v="0"/>
    <x v="7"/>
    <x v="3"/>
    <x v="1"/>
    <x v="2"/>
  </r>
  <r>
    <x v="0"/>
    <n v="19"/>
    <x v="4"/>
    <x v="4"/>
    <x v="1"/>
    <n v="3"/>
    <n v="15000000"/>
    <n v="3"/>
    <d v="1899-12-30T00:05:15"/>
    <x v="0"/>
    <x v="2"/>
    <x v="2"/>
    <x v="0"/>
    <x v="5"/>
  </r>
  <r>
    <x v="0"/>
    <n v="13"/>
    <x v="10"/>
    <x v="0"/>
    <x v="3"/>
    <n v="2"/>
    <n v="38000000"/>
    <n v="2"/>
    <d v="1899-12-30T00:05:15"/>
    <x v="1"/>
    <x v="4"/>
    <x v="0"/>
    <x v="3"/>
    <x v="13"/>
  </r>
  <r>
    <x v="0"/>
    <n v="14"/>
    <x v="10"/>
    <x v="1"/>
    <x v="0"/>
    <n v="2"/>
    <n v="12000000"/>
    <n v="2"/>
    <d v="1899-12-30T00:05:15"/>
    <x v="0"/>
    <x v="1"/>
    <x v="5"/>
    <x v="1"/>
    <x v="2"/>
  </r>
  <r>
    <x v="0"/>
    <n v="8"/>
    <x v="5"/>
    <x v="2"/>
    <x v="0"/>
    <n v="3"/>
    <n v="15000000"/>
    <n v="5"/>
    <d v="1899-12-30T00:05:15"/>
    <x v="0"/>
    <x v="7"/>
    <x v="1"/>
    <x v="0"/>
    <x v="7"/>
  </r>
  <r>
    <x v="0"/>
    <n v="12"/>
    <x v="9"/>
    <x v="2"/>
    <x v="0"/>
    <n v="5"/>
    <n v="25000000"/>
    <n v="1"/>
    <d v="1899-12-30T00:05:15"/>
    <x v="0"/>
    <x v="8"/>
    <x v="5"/>
    <x v="1"/>
    <x v="6"/>
  </r>
  <r>
    <x v="1"/>
    <n v="29"/>
    <x v="8"/>
    <x v="1"/>
    <x v="0"/>
    <n v="0"/>
    <n v="0"/>
    <n v="2"/>
    <d v="1899-12-30T00:05:15"/>
    <x v="3"/>
    <x v="9"/>
    <x v="3"/>
    <x v="2"/>
    <x v="8"/>
  </r>
  <r>
    <x v="1"/>
    <n v="5"/>
    <x v="3"/>
    <x v="2"/>
    <x v="0"/>
    <n v="0"/>
    <n v="0"/>
    <n v="5"/>
    <d v="1899-12-30T00:05:15"/>
    <x v="3"/>
    <x v="9"/>
    <x v="6"/>
    <x v="0"/>
    <x v="5"/>
  </r>
  <r>
    <x v="1"/>
    <n v="10"/>
    <x v="10"/>
    <x v="0"/>
    <x v="3"/>
    <n v="0"/>
    <n v="0"/>
    <n v="3"/>
    <d v="1899-12-30T00:05:15"/>
    <x v="3"/>
    <x v="9"/>
    <x v="1"/>
    <x v="0"/>
    <x v="0"/>
  </r>
  <r>
    <x v="1"/>
    <n v="5"/>
    <x v="10"/>
    <x v="1"/>
    <x v="2"/>
    <n v="0"/>
    <n v="0"/>
    <n v="5"/>
    <d v="1899-12-30T00:05:15"/>
    <x v="3"/>
    <x v="9"/>
    <x v="7"/>
    <x v="1"/>
    <x v="15"/>
  </r>
  <r>
    <x v="1"/>
    <n v="29"/>
    <x v="8"/>
    <x v="1"/>
    <x v="0"/>
    <n v="0"/>
    <n v="0"/>
    <n v="2"/>
    <d v="1899-12-30T00:05:15"/>
    <x v="3"/>
    <x v="9"/>
    <x v="3"/>
    <x v="2"/>
    <x v="8"/>
  </r>
  <r>
    <x v="0"/>
    <n v="18"/>
    <x v="9"/>
    <x v="0"/>
    <x v="0"/>
    <n v="5"/>
    <n v="25000000"/>
    <n v="5"/>
    <d v="1899-12-30T00:06:15"/>
    <x v="0"/>
    <x v="6"/>
    <x v="3"/>
    <x v="0"/>
    <x v="10"/>
  </r>
  <r>
    <x v="0"/>
    <n v="12"/>
    <x v="1"/>
    <x v="3"/>
    <x v="0"/>
    <n v="3"/>
    <n v="15000000"/>
    <n v="4"/>
    <d v="1899-12-30T00:06:15"/>
    <x v="0"/>
    <x v="5"/>
    <x v="1"/>
    <x v="2"/>
    <x v="3"/>
  </r>
  <r>
    <x v="0"/>
    <n v="30"/>
    <x v="2"/>
    <x v="5"/>
    <x v="2"/>
    <n v="4"/>
    <n v="20000000"/>
    <n v="5"/>
    <d v="1899-12-30T00:06:15"/>
    <x v="2"/>
    <x v="0"/>
    <x v="6"/>
    <x v="3"/>
    <x v="4"/>
  </r>
  <r>
    <x v="0"/>
    <n v="16"/>
    <x v="2"/>
    <x v="5"/>
    <x v="2"/>
    <n v="3"/>
    <n v="12000000"/>
    <n v="2"/>
    <d v="1899-12-30T00:06:15"/>
    <x v="0"/>
    <x v="2"/>
    <x v="4"/>
    <x v="3"/>
    <x v="4"/>
  </r>
  <r>
    <x v="0"/>
    <n v="28"/>
    <x v="2"/>
    <x v="3"/>
    <x v="0"/>
    <n v="2"/>
    <n v="12000000"/>
    <n v="2"/>
    <d v="1899-12-30T00:06:15"/>
    <x v="0"/>
    <x v="3"/>
    <x v="3"/>
    <x v="0"/>
    <x v="7"/>
  </r>
  <r>
    <x v="0"/>
    <n v="7"/>
    <x v="3"/>
    <x v="0"/>
    <x v="0"/>
    <n v="2"/>
    <n v="10000000"/>
    <n v="1"/>
    <d v="1899-12-30T00:06:15"/>
    <x v="0"/>
    <x v="0"/>
    <x v="2"/>
    <x v="2"/>
    <x v="8"/>
  </r>
  <r>
    <x v="0"/>
    <n v="9"/>
    <x v="3"/>
    <x v="0"/>
    <x v="0"/>
    <n v="1"/>
    <n v="7000000"/>
    <n v="4"/>
    <d v="1899-12-30T00:06:15"/>
    <x v="0"/>
    <x v="2"/>
    <x v="4"/>
    <x v="1"/>
    <x v="2"/>
  </r>
  <r>
    <x v="0"/>
    <n v="18"/>
    <x v="3"/>
    <x v="3"/>
    <x v="2"/>
    <n v="3"/>
    <n v="15000000"/>
    <n v="1"/>
    <d v="1899-12-30T00:06:15"/>
    <x v="0"/>
    <x v="7"/>
    <x v="5"/>
    <x v="1"/>
    <x v="2"/>
  </r>
  <r>
    <x v="0"/>
    <n v="4"/>
    <x v="4"/>
    <x v="0"/>
    <x v="2"/>
    <n v="2"/>
    <n v="38000000"/>
    <n v="5"/>
    <d v="1899-12-30T00:06:15"/>
    <x v="1"/>
    <x v="2"/>
    <x v="0"/>
    <x v="1"/>
    <x v="2"/>
  </r>
  <r>
    <x v="0"/>
    <n v="23"/>
    <x v="4"/>
    <x v="0"/>
    <x v="2"/>
    <n v="2"/>
    <n v="12000000"/>
    <n v="2"/>
    <d v="1899-12-30T00:06:15"/>
    <x v="0"/>
    <x v="4"/>
    <x v="5"/>
    <x v="1"/>
    <x v="15"/>
  </r>
  <r>
    <x v="0"/>
    <n v="31"/>
    <x v="10"/>
    <x v="2"/>
    <x v="1"/>
    <n v="1"/>
    <n v="19000000"/>
    <n v="3"/>
    <d v="1899-12-30T00:06:15"/>
    <x v="1"/>
    <x v="1"/>
    <x v="2"/>
    <x v="0"/>
    <x v="7"/>
  </r>
  <r>
    <x v="0"/>
    <n v="18"/>
    <x v="9"/>
    <x v="0"/>
    <x v="0"/>
    <n v="5"/>
    <n v="25000000"/>
    <n v="5"/>
    <d v="1899-12-30T00:06:15"/>
    <x v="0"/>
    <x v="6"/>
    <x v="3"/>
    <x v="0"/>
    <x v="10"/>
  </r>
  <r>
    <x v="1"/>
    <n v="15"/>
    <x v="2"/>
    <x v="2"/>
    <x v="2"/>
    <n v="0"/>
    <n v="0"/>
    <n v="1"/>
    <d v="1899-12-30T00:06:15"/>
    <x v="3"/>
    <x v="9"/>
    <x v="5"/>
    <x v="0"/>
    <x v="7"/>
  </r>
  <r>
    <x v="1"/>
    <n v="15"/>
    <x v="10"/>
    <x v="1"/>
    <x v="2"/>
    <n v="0"/>
    <n v="0"/>
    <n v="1"/>
    <d v="1899-12-30T00:06:15"/>
    <x v="3"/>
    <x v="9"/>
    <x v="7"/>
    <x v="0"/>
    <x v="5"/>
  </r>
  <r>
    <x v="0"/>
    <n v="1"/>
    <x v="8"/>
    <x v="0"/>
    <x v="2"/>
    <n v="5"/>
    <n v="25000000"/>
    <n v="1"/>
    <d v="1899-12-30T00:06:18"/>
    <x v="0"/>
    <x v="0"/>
    <x v="7"/>
    <x v="0"/>
    <x v="9"/>
  </r>
  <r>
    <x v="0"/>
    <n v="7"/>
    <x v="11"/>
    <x v="3"/>
    <x v="2"/>
    <n v="1"/>
    <n v="19000000"/>
    <n v="6"/>
    <d v="1899-12-30T00:06:18"/>
    <x v="1"/>
    <x v="2"/>
    <x v="0"/>
    <x v="0"/>
    <x v="0"/>
  </r>
  <r>
    <x v="0"/>
    <n v="27"/>
    <x v="2"/>
    <x v="2"/>
    <x v="1"/>
    <n v="2"/>
    <n v="38000000"/>
    <n v="3"/>
    <d v="1899-12-30T00:06:18"/>
    <x v="1"/>
    <x v="7"/>
    <x v="3"/>
    <x v="1"/>
    <x v="2"/>
  </r>
  <r>
    <x v="0"/>
    <n v="12"/>
    <x v="2"/>
    <x v="0"/>
    <x v="1"/>
    <n v="1"/>
    <n v="7000000"/>
    <n v="1"/>
    <d v="1899-12-30T00:06:18"/>
    <x v="0"/>
    <x v="7"/>
    <x v="7"/>
    <x v="1"/>
    <x v="15"/>
  </r>
  <r>
    <x v="0"/>
    <n v="11"/>
    <x v="3"/>
    <x v="0"/>
    <x v="1"/>
    <n v="2"/>
    <n v="12000000"/>
    <n v="3"/>
    <d v="1899-12-30T00:06:18"/>
    <x v="0"/>
    <x v="6"/>
    <x v="3"/>
    <x v="3"/>
    <x v="4"/>
  </r>
  <r>
    <x v="0"/>
    <n v="29"/>
    <x v="3"/>
    <x v="0"/>
    <x v="2"/>
    <n v="3"/>
    <n v="12000000"/>
    <n v="5"/>
    <d v="1899-12-30T00:06:18"/>
    <x v="0"/>
    <x v="8"/>
    <x v="3"/>
    <x v="3"/>
    <x v="4"/>
  </r>
  <r>
    <x v="0"/>
    <n v="31"/>
    <x v="3"/>
    <x v="3"/>
    <x v="2"/>
    <n v="3"/>
    <n v="15000000"/>
    <n v="1"/>
    <d v="1899-12-30T00:06:18"/>
    <x v="0"/>
    <x v="3"/>
    <x v="7"/>
    <x v="1"/>
    <x v="2"/>
  </r>
  <r>
    <x v="0"/>
    <n v="22"/>
    <x v="4"/>
    <x v="2"/>
    <x v="1"/>
    <n v="2"/>
    <n v="12000000"/>
    <n v="6"/>
    <d v="1899-12-30T00:06:18"/>
    <x v="0"/>
    <x v="0"/>
    <x v="3"/>
    <x v="2"/>
    <x v="11"/>
  </r>
  <r>
    <x v="0"/>
    <n v="1"/>
    <x v="4"/>
    <x v="4"/>
    <x v="2"/>
    <n v="3"/>
    <n v="15000000"/>
    <n v="3"/>
    <d v="1899-12-30T00:06:18"/>
    <x v="0"/>
    <x v="2"/>
    <x v="5"/>
    <x v="1"/>
    <x v="6"/>
  </r>
  <r>
    <x v="0"/>
    <n v="25"/>
    <x v="10"/>
    <x v="2"/>
    <x v="1"/>
    <n v="4"/>
    <n v="20000000"/>
    <n v="4"/>
    <d v="1899-12-30T00:06:18"/>
    <x v="2"/>
    <x v="7"/>
    <x v="2"/>
    <x v="0"/>
    <x v="7"/>
  </r>
  <r>
    <x v="0"/>
    <n v="1"/>
    <x v="8"/>
    <x v="0"/>
    <x v="2"/>
    <n v="5"/>
    <n v="25000000"/>
    <n v="1"/>
    <d v="1899-12-30T00:06:18"/>
    <x v="0"/>
    <x v="0"/>
    <x v="7"/>
    <x v="0"/>
    <x v="9"/>
  </r>
  <r>
    <x v="0"/>
    <n v="7"/>
    <x v="11"/>
    <x v="3"/>
    <x v="2"/>
    <n v="1"/>
    <n v="19000000"/>
    <n v="6"/>
    <d v="1899-12-30T00:06:18"/>
    <x v="1"/>
    <x v="2"/>
    <x v="0"/>
    <x v="0"/>
    <x v="0"/>
  </r>
  <r>
    <x v="1"/>
    <n v="7"/>
    <x v="3"/>
    <x v="2"/>
    <x v="1"/>
    <n v="0"/>
    <n v="0"/>
    <n v="1"/>
    <d v="1899-12-30T00:06:18"/>
    <x v="3"/>
    <x v="9"/>
    <x v="2"/>
    <x v="0"/>
    <x v="10"/>
  </r>
  <r>
    <x v="1"/>
    <n v="16"/>
    <x v="4"/>
    <x v="0"/>
    <x v="0"/>
    <n v="0"/>
    <n v="0"/>
    <n v="1"/>
    <d v="1899-12-30T00:06:18"/>
    <x v="3"/>
    <x v="9"/>
    <x v="6"/>
    <x v="2"/>
    <x v="8"/>
  </r>
  <r>
    <x v="1"/>
    <n v="11"/>
    <x v="10"/>
    <x v="2"/>
    <x v="1"/>
    <n v="0"/>
    <n v="0"/>
    <n v="2"/>
    <d v="1899-12-30T00:06:18"/>
    <x v="3"/>
    <x v="9"/>
    <x v="4"/>
    <x v="1"/>
    <x v="1"/>
  </r>
  <r>
    <x v="0"/>
    <n v="17"/>
    <x v="6"/>
    <x v="3"/>
    <x v="2"/>
    <n v="4"/>
    <n v="15000000"/>
    <n v="2"/>
    <d v="1899-12-30T00:06:20"/>
    <x v="0"/>
    <x v="8"/>
    <x v="2"/>
    <x v="2"/>
    <x v="11"/>
  </r>
  <r>
    <x v="0"/>
    <n v="27"/>
    <x v="3"/>
    <x v="2"/>
    <x v="2"/>
    <n v="1"/>
    <n v="19000000"/>
    <n v="2"/>
    <d v="1899-12-30T00:06:20"/>
    <x v="1"/>
    <x v="0"/>
    <x v="3"/>
    <x v="1"/>
    <x v="1"/>
  </r>
  <r>
    <x v="0"/>
    <n v="22"/>
    <x v="3"/>
    <x v="0"/>
    <x v="1"/>
    <n v="2"/>
    <n v="38000000"/>
    <n v="1"/>
    <d v="1899-12-30T00:06:20"/>
    <x v="1"/>
    <x v="7"/>
    <x v="7"/>
    <x v="3"/>
    <x v="13"/>
  </r>
  <r>
    <x v="0"/>
    <n v="31"/>
    <x v="3"/>
    <x v="2"/>
    <x v="1"/>
    <n v="4"/>
    <n v="20000000"/>
    <n v="1"/>
    <d v="1899-12-30T00:06:20"/>
    <x v="2"/>
    <x v="6"/>
    <x v="5"/>
    <x v="0"/>
    <x v="9"/>
  </r>
  <r>
    <x v="0"/>
    <n v="10"/>
    <x v="3"/>
    <x v="0"/>
    <x v="1"/>
    <n v="5"/>
    <n v="25000000"/>
    <n v="3"/>
    <d v="1899-12-30T00:06:20"/>
    <x v="0"/>
    <x v="2"/>
    <x v="2"/>
    <x v="1"/>
    <x v="1"/>
  </r>
  <r>
    <x v="0"/>
    <n v="29"/>
    <x v="3"/>
    <x v="0"/>
    <x v="1"/>
    <n v="2"/>
    <n v="10000000"/>
    <n v="1"/>
    <d v="1899-12-30T00:06:20"/>
    <x v="0"/>
    <x v="2"/>
    <x v="7"/>
    <x v="1"/>
    <x v="1"/>
  </r>
  <r>
    <x v="0"/>
    <n v="22"/>
    <x v="4"/>
    <x v="2"/>
    <x v="1"/>
    <n v="3"/>
    <n v="15000000"/>
    <n v="5"/>
    <d v="1899-12-30T00:06:20"/>
    <x v="0"/>
    <x v="0"/>
    <x v="6"/>
    <x v="0"/>
    <x v="0"/>
  </r>
  <r>
    <x v="0"/>
    <n v="17"/>
    <x v="10"/>
    <x v="5"/>
    <x v="3"/>
    <n v="3"/>
    <n v="12000000"/>
    <n v="1"/>
    <d v="1899-12-30T00:06:20"/>
    <x v="0"/>
    <x v="7"/>
    <x v="6"/>
    <x v="0"/>
    <x v="10"/>
  </r>
  <r>
    <x v="0"/>
    <n v="17"/>
    <x v="6"/>
    <x v="3"/>
    <x v="2"/>
    <n v="4"/>
    <n v="15000000"/>
    <n v="2"/>
    <d v="1899-12-30T00:06:20"/>
    <x v="0"/>
    <x v="8"/>
    <x v="2"/>
    <x v="2"/>
    <x v="11"/>
  </r>
  <r>
    <x v="1"/>
    <n v="13"/>
    <x v="2"/>
    <x v="2"/>
    <x v="1"/>
    <n v="0"/>
    <n v="0"/>
    <n v="1"/>
    <d v="1899-12-30T00:06:20"/>
    <x v="3"/>
    <x v="9"/>
    <x v="0"/>
    <x v="3"/>
    <x v="4"/>
  </r>
  <r>
    <x v="1"/>
    <n v="5"/>
    <x v="3"/>
    <x v="4"/>
    <x v="2"/>
    <n v="0"/>
    <n v="0"/>
    <n v="5"/>
    <d v="1899-12-30T00:06:20"/>
    <x v="3"/>
    <x v="9"/>
    <x v="4"/>
    <x v="1"/>
    <x v="1"/>
  </r>
  <r>
    <x v="1"/>
    <n v="19"/>
    <x v="4"/>
    <x v="2"/>
    <x v="0"/>
    <n v="0"/>
    <n v="0"/>
    <n v="2"/>
    <d v="1899-12-30T00:06:20"/>
    <x v="3"/>
    <x v="9"/>
    <x v="2"/>
    <x v="1"/>
    <x v="1"/>
  </r>
  <r>
    <x v="1"/>
    <n v="28"/>
    <x v="4"/>
    <x v="2"/>
    <x v="1"/>
    <n v="0"/>
    <n v="0"/>
    <n v="4"/>
    <d v="1899-12-30T00:06:20"/>
    <x v="3"/>
    <x v="9"/>
    <x v="5"/>
    <x v="3"/>
    <x v="4"/>
  </r>
  <r>
    <x v="1"/>
    <n v="10"/>
    <x v="10"/>
    <x v="4"/>
    <x v="2"/>
    <n v="0"/>
    <n v="0"/>
    <n v="5"/>
    <d v="1899-12-30T00:06:20"/>
    <x v="3"/>
    <x v="9"/>
    <x v="6"/>
    <x v="0"/>
    <x v="9"/>
  </r>
  <r>
    <x v="0"/>
    <n v="1"/>
    <x v="0"/>
    <x v="3"/>
    <x v="4"/>
    <n v="2"/>
    <n v="12000000"/>
    <n v="1"/>
    <d v="1899-12-30T00:06:30"/>
    <x v="0"/>
    <x v="5"/>
    <x v="1"/>
    <x v="3"/>
    <x v="4"/>
  </r>
  <r>
    <x v="0"/>
    <n v="1"/>
    <x v="0"/>
    <x v="1"/>
    <x v="1"/>
    <n v="2"/>
    <n v="12000000"/>
    <n v="1"/>
    <d v="1899-12-30T00:06:30"/>
    <x v="0"/>
    <x v="4"/>
    <x v="6"/>
    <x v="1"/>
    <x v="1"/>
  </r>
  <r>
    <x v="0"/>
    <n v="1"/>
    <x v="0"/>
    <x v="2"/>
    <x v="2"/>
    <n v="5"/>
    <n v="25000000"/>
    <n v="2"/>
    <d v="1899-12-30T00:06:30"/>
    <x v="0"/>
    <x v="5"/>
    <x v="6"/>
    <x v="0"/>
    <x v="7"/>
  </r>
  <r>
    <x v="0"/>
    <n v="12"/>
    <x v="9"/>
    <x v="5"/>
    <x v="2"/>
    <n v="4"/>
    <n v="11000000"/>
    <n v="1"/>
    <d v="1899-12-30T00:06:30"/>
    <x v="2"/>
    <x v="1"/>
    <x v="2"/>
    <x v="1"/>
    <x v="1"/>
  </r>
  <r>
    <x v="0"/>
    <n v="27"/>
    <x v="1"/>
    <x v="3"/>
    <x v="1"/>
    <n v="3"/>
    <n v="15000000"/>
    <n v="4"/>
    <d v="1899-12-30T00:06:30"/>
    <x v="0"/>
    <x v="4"/>
    <x v="5"/>
    <x v="0"/>
    <x v="10"/>
  </r>
  <r>
    <x v="0"/>
    <n v="16"/>
    <x v="1"/>
    <x v="5"/>
    <x v="1"/>
    <n v="5"/>
    <n v="20000000"/>
    <n v="3"/>
    <d v="1899-12-30T00:06:30"/>
    <x v="0"/>
    <x v="6"/>
    <x v="7"/>
    <x v="0"/>
    <x v="5"/>
  </r>
  <r>
    <x v="0"/>
    <n v="24"/>
    <x v="2"/>
    <x v="0"/>
    <x v="0"/>
    <n v="3"/>
    <n v="15000000"/>
    <n v="5"/>
    <d v="1899-12-30T00:06:30"/>
    <x v="0"/>
    <x v="0"/>
    <x v="2"/>
    <x v="1"/>
    <x v="6"/>
  </r>
  <r>
    <x v="0"/>
    <n v="30"/>
    <x v="2"/>
    <x v="4"/>
    <x v="2"/>
    <n v="2"/>
    <n v="12000000"/>
    <n v="4"/>
    <d v="1899-12-30T00:06:30"/>
    <x v="0"/>
    <x v="2"/>
    <x v="2"/>
    <x v="0"/>
    <x v="5"/>
  </r>
  <r>
    <x v="0"/>
    <n v="11"/>
    <x v="2"/>
    <x v="0"/>
    <x v="1"/>
    <n v="5"/>
    <n v="21000000"/>
    <n v="1"/>
    <d v="1899-12-30T00:06:30"/>
    <x v="0"/>
    <x v="2"/>
    <x v="7"/>
    <x v="2"/>
    <x v="11"/>
  </r>
  <r>
    <x v="0"/>
    <n v="8"/>
    <x v="3"/>
    <x v="1"/>
    <x v="1"/>
    <n v="1"/>
    <n v="19000000"/>
    <n v="3"/>
    <d v="1899-12-30T00:06:30"/>
    <x v="1"/>
    <x v="2"/>
    <x v="3"/>
    <x v="1"/>
    <x v="2"/>
  </r>
  <r>
    <x v="0"/>
    <n v="26"/>
    <x v="3"/>
    <x v="0"/>
    <x v="0"/>
    <n v="2"/>
    <n v="38000000"/>
    <n v="4"/>
    <d v="1899-12-30T00:06:30"/>
    <x v="1"/>
    <x v="0"/>
    <x v="3"/>
    <x v="3"/>
    <x v="13"/>
  </r>
  <r>
    <x v="0"/>
    <n v="10"/>
    <x v="3"/>
    <x v="0"/>
    <x v="1"/>
    <n v="4"/>
    <n v="11000000"/>
    <n v="5"/>
    <d v="1899-12-30T00:06:30"/>
    <x v="2"/>
    <x v="3"/>
    <x v="5"/>
    <x v="3"/>
    <x v="4"/>
  </r>
  <r>
    <x v="0"/>
    <n v="31"/>
    <x v="3"/>
    <x v="3"/>
    <x v="2"/>
    <n v="5"/>
    <n v="21000000"/>
    <n v="5"/>
    <d v="1899-12-30T00:06:30"/>
    <x v="0"/>
    <x v="4"/>
    <x v="0"/>
    <x v="1"/>
    <x v="1"/>
  </r>
  <r>
    <x v="0"/>
    <n v="11"/>
    <x v="3"/>
    <x v="2"/>
    <x v="0"/>
    <n v="5"/>
    <n v="25000000"/>
    <n v="2"/>
    <d v="1899-12-30T00:06:30"/>
    <x v="0"/>
    <x v="4"/>
    <x v="3"/>
    <x v="0"/>
    <x v="7"/>
  </r>
  <r>
    <x v="0"/>
    <n v="5"/>
    <x v="3"/>
    <x v="1"/>
    <x v="1"/>
    <n v="4"/>
    <n v="20000000"/>
    <n v="4"/>
    <d v="1899-12-30T00:06:30"/>
    <x v="0"/>
    <x v="8"/>
    <x v="0"/>
    <x v="0"/>
    <x v="10"/>
  </r>
  <r>
    <x v="0"/>
    <n v="28"/>
    <x v="3"/>
    <x v="4"/>
    <x v="0"/>
    <n v="1"/>
    <n v="7000000"/>
    <n v="5"/>
    <d v="1899-12-30T00:06:30"/>
    <x v="0"/>
    <x v="0"/>
    <x v="5"/>
    <x v="2"/>
    <x v="8"/>
  </r>
  <r>
    <x v="0"/>
    <n v="4"/>
    <x v="4"/>
    <x v="1"/>
    <x v="1"/>
    <n v="2"/>
    <n v="38000000"/>
    <n v="4"/>
    <d v="1899-12-30T00:06:30"/>
    <x v="1"/>
    <x v="8"/>
    <x v="0"/>
    <x v="1"/>
    <x v="2"/>
  </r>
  <r>
    <x v="0"/>
    <n v="15"/>
    <x v="4"/>
    <x v="1"/>
    <x v="3"/>
    <n v="1"/>
    <n v="19000000"/>
    <n v="7"/>
    <d v="1899-12-30T00:06:30"/>
    <x v="1"/>
    <x v="5"/>
    <x v="7"/>
    <x v="2"/>
    <x v="8"/>
  </r>
  <r>
    <x v="0"/>
    <n v="22"/>
    <x v="4"/>
    <x v="4"/>
    <x v="2"/>
    <n v="4"/>
    <n v="20000000"/>
    <n v="3"/>
    <d v="1899-12-30T00:06:30"/>
    <x v="2"/>
    <x v="7"/>
    <x v="6"/>
    <x v="1"/>
    <x v="6"/>
  </r>
  <r>
    <x v="0"/>
    <n v="3"/>
    <x v="4"/>
    <x v="1"/>
    <x v="2"/>
    <n v="2"/>
    <n v="12000000"/>
    <n v="2"/>
    <d v="1899-12-30T00:06:30"/>
    <x v="0"/>
    <x v="0"/>
    <x v="1"/>
    <x v="0"/>
    <x v="10"/>
  </r>
  <r>
    <x v="0"/>
    <n v="15"/>
    <x v="4"/>
    <x v="0"/>
    <x v="1"/>
    <n v="2"/>
    <n v="12000000"/>
    <n v="3"/>
    <d v="1899-12-30T00:06:30"/>
    <x v="0"/>
    <x v="3"/>
    <x v="2"/>
    <x v="0"/>
    <x v="7"/>
  </r>
  <r>
    <x v="0"/>
    <n v="3"/>
    <x v="4"/>
    <x v="0"/>
    <x v="0"/>
    <n v="2"/>
    <n v="12000000"/>
    <n v="3"/>
    <d v="1899-12-30T00:06:30"/>
    <x v="0"/>
    <x v="2"/>
    <x v="3"/>
    <x v="1"/>
    <x v="2"/>
  </r>
  <r>
    <x v="0"/>
    <n v="11"/>
    <x v="4"/>
    <x v="4"/>
    <x v="3"/>
    <n v="3"/>
    <n v="15000000"/>
    <n v="3"/>
    <d v="1899-12-30T00:06:30"/>
    <x v="0"/>
    <x v="8"/>
    <x v="3"/>
    <x v="2"/>
    <x v="8"/>
  </r>
  <r>
    <x v="0"/>
    <n v="22"/>
    <x v="4"/>
    <x v="5"/>
    <x v="2"/>
    <n v="3"/>
    <n v="15000000"/>
    <n v="4"/>
    <d v="1899-12-30T00:06:30"/>
    <x v="0"/>
    <x v="0"/>
    <x v="3"/>
    <x v="0"/>
    <x v="9"/>
  </r>
  <r>
    <x v="0"/>
    <n v="20"/>
    <x v="4"/>
    <x v="0"/>
    <x v="2"/>
    <n v="3"/>
    <n v="15000000"/>
    <n v="6"/>
    <d v="1899-12-30T00:06:30"/>
    <x v="0"/>
    <x v="3"/>
    <x v="0"/>
    <x v="3"/>
    <x v="13"/>
  </r>
  <r>
    <x v="0"/>
    <n v="30"/>
    <x v="4"/>
    <x v="5"/>
    <x v="2"/>
    <n v="1"/>
    <n v="7000000"/>
    <n v="3"/>
    <d v="1899-12-30T00:06:30"/>
    <x v="0"/>
    <x v="0"/>
    <x v="6"/>
    <x v="1"/>
    <x v="2"/>
  </r>
  <r>
    <x v="0"/>
    <n v="2"/>
    <x v="10"/>
    <x v="1"/>
    <x v="2"/>
    <n v="3"/>
    <n v="12000000"/>
    <n v="3"/>
    <d v="1899-12-30T00:06:30"/>
    <x v="0"/>
    <x v="4"/>
    <x v="2"/>
    <x v="1"/>
    <x v="2"/>
  </r>
  <r>
    <x v="0"/>
    <n v="17"/>
    <x v="10"/>
    <x v="0"/>
    <x v="2"/>
    <n v="3"/>
    <n v="11000000"/>
    <n v="4"/>
    <d v="1899-12-30T00:06:30"/>
    <x v="0"/>
    <x v="5"/>
    <x v="5"/>
    <x v="0"/>
    <x v="5"/>
  </r>
  <r>
    <x v="0"/>
    <n v="24"/>
    <x v="10"/>
    <x v="2"/>
    <x v="0"/>
    <n v="5"/>
    <n v="25000000"/>
    <n v="6"/>
    <d v="1899-12-30T00:06:30"/>
    <x v="0"/>
    <x v="3"/>
    <x v="7"/>
    <x v="0"/>
    <x v="9"/>
  </r>
  <r>
    <x v="0"/>
    <n v="28"/>
    <x v="10"/>
    <x v="5"/>
    <x v="2"/>
    <n v="4"/>
    <n v="20000000"/>
    <n v="2"/>
    <d v="1899-12-30T00:06:30"/>
    <x v="0"/>
    <x v="4"/>
    <x v="7"/>
    <x v="1"/>
    <x v="2"/>
  </r>
  <r>
    <x v="0"/>
    <n v="1"/>
    <x v="0"/>
    <x v="3"/>
    <x v="4"/>
    <n v="2"/>
    <n v="12000000"/>
    <n v="1"/>
    <d v="1899-12-30T00:06:30"/>
    <x v="0"/>
    <x v="5"/>
    <x v="1"/>
    <x v="3"/>
    <x v="4"/>
  </r>
  <r>
    <x v="0"/>
    <n v="1"/>
    <x v="0"/>
    <x v="1"/>
    <x v="1"/>
    <n v="2"/>
    <n v="12000000"/>
    <n v="1"/>
    <d v="1899-12-30T00:06:30"/>
    <x v="0"/>
    <x v="4"/>
    <x v="6"/>
    <x v="1"/>
    <x v="1"/>
  </r>
  <r>
    <x v="0"/>
    <n v="1"/>
    <x v="0"/>
    <x v="2"/>
    <x v="2"/>
    <n v="5"/>
    <n v="25000000"/>
    <n v="2"/>
    <d v="1899-12-30T00:06:30"/>
    <x v="0"/>
    <x v="5"/>
    <x v="6"/>
    <x v="0"/>
    <x v="7"/>
  </r>
  <r>
    <x v="0"/>
    <n v="12"/>
    <x v="9"/>
    <x v="5"/>
    <x v="2"/>
    <n v="4"/>
    <n v="11000000"/>
    <n v="1"/>
    <d v="1899-12-30T00:06:30"/>
    <x v="2"/>
    <x v="1"/>
    <x v="2"/>
    <x v="1"/>
    <x v="1"/>
  </r>
  <r>
    <x v="1"/>
    <n v="19"/>
    <x v="7"/>
    <x v="0"/>
    <x v="1"/>
    <n v="0"/>
    <n v="0"/>
    <n v="3"/>
    <d v="1899-12-30T00:06:30"/>
    <x v="3"/>
    <x v="9"/>
    <x v="1"/>
    <x v="3"/>
    <x v="4"/>
  </r>
  <r>
    <x v="1"/>
    <n v="3"/>
    <x v="11"/>
    <x v="0"/>
    <x v="1"/>
    <n v="0"/>
    <n v="0"/>
    <n v="1"/>
    <d v="1899-12-30T00:06:30"/>
    <x v="3"/>
    <x v="9"/>
    <x v="6"/>
    <x v="1"/>
    <x v="2"/>
  </r>
  <r>
    <x v="1"/>
    <n v="23"/>
    <x v="2"/>
    <x v="3"/>
    <x v="1"/>
    <n v="0"/>
    <n v="0"/>
    <n v="3"/>
    <d v="1899-12-30T00:06:30"/>
    <x v="3"/>
    <x v="9"/>
    <x v="7"/>
    <x v="0"/>
    <x v="5"/>
  </r>
  <r>
    <x v="1"/>
    <n v="5"/>
    <x v="3"/>
    <x v="0"/>
    <x v="0"/>
    <n v="0"/>
    <n v="0"/>
    <n v="1"/>
    <d v="1899-12-30T00:06:30"/>
    <x v="3"/>
    <x v="9"/>
    <x v="2"/>
    <x v="0"/>
    <x v="9"/>
  </r>
  <r>
    <x v="1"/>
    <n v="10"/>
    <x v="3"/>
    <x v="4"/>
    <x v="1"/>
    <n v="0"/>
    <n v="0"/>
    <n v="6"/>
    <d v="1899-12-30T00:06:30"/>
    <x v="3"/>
    <x v="9"/>
    <x v="5"/>
    <x v="2"/>
    <x v="11"/>
  </r>
  <r>
    <x v="1"/>
    <n v="24"/>
    <x v="3"/>
    <x v="4"/>
    <x v="2"/>
    <n v="0"/>
    <n v="0"/>
    <n v="3"/>
    <d v="1899-12-30T00:06:30"/>
    <x v="3"/>
    <x v="9"/>
    <x v="1"/>
    <x v="3"/>
    <x v="13"/>
  </r>
  <r>
    <x v="1"/>
    <n v="29"/>
    <x v="10"/>
    <x v="3"/>
    <x v="2"/>
    <n v="0"/>
    <n v="0"/>
    <n v="3"/>
    <d v="1899-12-30T00:06:30"/>
    <x v="3"/>
    <x v="9"/>
    <x v="5"/>
    <x v="1"/>
    <x v="1"/>
  </r>
  <r>
    <x v="1"/>
    <n v="30"/>
    <x v="10"/>
    <x v="1"/>
    <x v="4"/>
    <n v="0"/>
    <n v="0"/>
    <n v="1"/>
    <d v="1899-12-30T00:06:30"/>
    <x v="3"/>
    <x v="9"/>
    <x v="1"/>
    <x v="0"/>
    <x v="0"/>
  </r>
  <r>
    <x v="1"/>
    <n v="21"/>
    <x v="10"/>
    <x v="0"/>
    <x v="1"/>
    <n v="0"/>
    <n v="0"/>
    <n v="2"/>
    <d v="1899-12-30T00:06:30"/>
    <x v="3"/>
    <x v="9"/>
    <x v="6"/>
    <x v="1"/>
    <x v="1"/>
  </r>
  <r>
    <x v="1"/>
    <n v="19"/>
    <x v="7"/>
    <x v="0"/>
    <x v="1"/>
    <n v="0"/>
    <n v="0"/>
    <n v="3"/>
    <d v="1899-12-30T00:06:30"/>
    <x v="3"/>
    <x v="9"/>
    <x v="1"/>
    <x v="3"/>
    <x v="4"/>
  </r>
  <r>
    <x v="1"/>
    <n v="3"/>
    <x v="11"/>
    <x v="0"/>
    <x v="1"/>
    <n v="0"/>
    <n v="0"/>
    <n v="1"/>
    <d v="1899-12-30T00:06:30"/>
    <x v="3"/>
    <x v="9"/>
    <x v="6"/>
    <x v="1"/>
    <x v="2"/>
  </r>
  <r>
    <x v="0"/>
    <n v="19"/>
    <x v="6"/>
    <x v="1"/>
    <x v="3"/>
    <n v="2"/>
    <n v="12000000"/>
    <n v="3"/>
    <d v="1899-12-30T00:07:10"/>
    <x v="0"/>
    <x v="1"/>
    <x v="6"/>
    <x v="1"/>
    <x v="6"/>
  </r>
  <r>
    <x v="0"/>
    <n v="22"/>
    <x v="2"/>
    <x v="5"/>
    <x v="0"/>
    <n v="4"/>
    <n v="15000000"/>
    <n v="2"/>
    <d v="1899-12-30T00:07:10"/>
    <x v="0"/>
    <x v="3"/>
    <x v="5"/>
    <x v="2"/>
    <x v="8"/>
  </r>
  <r>
    <x v="0"/>
    <n v="25"/>
    <x v="3"/>
    <x v="0"/>
    <x v="2"/>
    <n v="1"/>
    <n v="19000000"/>
    <n v="4"/>
    <d v="1899-12-30T00:07:10"/>
    <x v="1"/>
    <x v="8"/>
    <x v="2"/>
    <x v="3"/>
    <x v="4"/>
  </r>
  <r>
    <x v="0"/>
    <n v="31"/>
    <x v="3"/>
    <x v="0"/>
    <x v="0"/>
    <n v="3"/>
    <n v="11000000"/>
    <n v="1"/>
    <d v="1899-12-30T00:07:10"/>
    <x v="0"/>
    <x v="4"/>
    <x v="3"/>
    <x v="1"/>
    <x v="1"/>
  </r>
  <r>
    <x v="0"/>
    <n v="29"/>
    <x v="3"/>
    <x v="4"/>
    <x v="1"/>
    <n v="2"/>
    <n v="12000000"/>
    <n v="3"/>
    <d v="1899-12-30T00:07:10"/>
    <x v="0"/>
    <x v="4"/>
    <x v="4"/>
    <x v="1"/>
    <x v="1"/>
  </r>
  <r>
    <x v="0"/>
    <n v="2"/>
    <x v="4"/>
    <x v="4"/>
    <x v="4"/>
    <n v="2"/>
    <n v="38000000"/>
    <n v="1"/>
    <d v="1899-12-30T00:07:10"/>
    <x v="1"/>
    <x v="0"/>
    <x v="2"/>
    <x v="2"/>
    <x v="8"/>
  </r>
  <r>
    <x v="0"/>
    <n v="22"/>
    <x v="4"/>
    <x v="5"/>
    <x v="1"/>
    <n v="5"/>
    <n v="25000000"/>
    <n v="3"/>
    <d v="1899-12-30T00:07:10"/>
    <x v="0"/>
    <x v="7"/>
    <x v="6"/>
    <x v="1"/>
    <x v="6"/>
  </r>
  <r>
    <x v="0"/>
    <n v="29"/>
    <x v="10"/>
    <x v="0"/>
    <x v="1"/>
    <n v="1"/>
    <n v="7000000"/>
    <n v="1"/>
    <d v="1899-12-30T00:07:10"/>
    <x v="0"/>
    <x v="3"/>
    <x v="2"/>
    <x v="0"/>
    <x v="9"/>
  </r>
  <r>
    <x v="0"/>
    <n v="19"/>
    <x v="6"/>
    <x v="1"/>
    <x v="3"/>
    <n v="2"/>
    <n v="12000000"/>
    <n v="3"/>
    <d v="1899-12-30T00:07:10"/>
    <x v="0"/>
    <x v="1"/>
    <x v="6"/>
    <x v="1"/>
    <x v="6"/>
  </r>
  <r>
    <x v="1"/>
    <n v="28"/>
    <x v="2"/>
    <x v="3"/>
    <x v="2"/>
    <n v="0"/>
    <n v="0"/>
    <n v="1"/>
    <d v="1899-12-30T00:07:10"/>
    <x v="3"/>
    <x v="9"/>
    <x v="7"/>
    <x v="0"/>
    <x v="12"/>
  </r>
  <r>
    <x v="1"/>
    <n v="5"/>
    <x v="3"/>
    <x v="3"/>
    <x v="2"/>
    <n v="0"/>
    <n v="0"/>
    <n v="2"/>
    <d v="1899-12-30T00:07:10"/>
    <x v="3"/>
    <x v="9"/>
    <x v="0"/>
    <x v="0"/>
    <x v="7"/>
  </r>
  <r>
    <x v="1"/>
    <n v="29"/>
    <x v="3"/>
    <x v="2"/>
    <x v="3"/>
    <n v="0"/>
    <n v="0"/>
    <n v="5"/>
    <d v="1899-12-30T00:07:10"/>
    <x v="3"/>
    <x v="9"/>
    <x v="1"/>
    <x v="3"/>
    <x v="4"/>
  </r>
  <r>
    <x v="1"/>
    <n v="30"/>
    <x v="4"/>
    <x v="2"/>
    <x v="2"/>
    <n v="0"/>
    <n v="0"/>
    <n v="1"/>
    <d v="1899-12-30T00:07:10"/>
    <x v="3"/>
    <x v="9"/>
    <x v="3"/>
    <x v="0"/>
    <x v="12"/>
  </r>
  <r>
    <x v="1"/>
    <n v="15"/>
    <x v="4"/>
    <x v="4"/>
    <x v="2"/>
    <n v="0"/>
    <n v="0"/>
    <n v="4"/>
    <d v="1899-12-30T00:07:10"/>
    <x v="3"/>
    <x v="9"/>
    <x v="7"/>
    <x v="0"/>
    <x v="12"/>
  </r>
  <r>
    <x v="0"/>
    <n v="14"/>
    <x v="5"/>
    <x v="2"/>
    <x v="0"/>
    <n v="5"/>
    <n v="20000000"/>
    <n v="6"/>
    <d v="1899-12-30T00:07:14"/>
    <x v="0"/>
    <x v="5"/>
    <x v="3"/>
    <x v="0"/>
    <x v="7"/>
  </r>
  <r>
    <x v="0"/>
    <n v="11"/>
    <x v="6"/>
    <x v="0"/>
    <x v="1"/>
    <n v="1"/>
    <n v="19000000"/>
    <n v="3"/>
    <d v="1899-12-30T00:07:14"/>
    <x v="1"/>
    <x v="4"/>
    <x v="6"/>
    <x v="1"/>
    <x v="1"/>
  </r>
  <r>
    <x v="0"/>
    <n v="13"/>
    <x v="8"/>
    <x v="2"/>
    <x v="2"/>
    <n v="2"/>
    <n v="12000000"/>
    <n v="1"/>
    <d v="1899-12-30T00:07:14"/>
    <x v="0"/>
    <x v="4"/>
    <x v="7"/>
    <x v="1"/>
    <x v="1"/>
  </r>
  <r>
    <x v="0"/>
    <n v="28"/>
    <x v="1"/>
    <x v="2"/>
    <x v="2"/>
    <n v="2"/>
    <n v="38000000"/>
    <n v="5"/>
    <d v="1899-12-30T00:07:14"/>
    <x v="1"/>
    <x v="7"/>
    <x v="7"/>
    <x v="0"/>
    <x v="5"/>
  </r>
  <r>
    <x v="0"/>
    <n v="30"/>
    <x v="2"/>
    <x v="2"/>
    <x v="0"/>
    <n v="1"/>
    <n v="7000000"/>
    <n v="1"/>
    <d v="1899-12-30T00:07:14"/>
    <x v="0"/>
    <x v="3"/>
    <x v="2"/>
    <x v="2"/>
    <x v="8"/>
  </r>
  <r>
    <x v="0"/>
    <n v="20"/>
    <x v="2"/>
    <x v="2"/>
    <x v="0"/>
    <n v="2"/>
    <n v="12000000"/>
    <n v="2"/>
    <d v="1899-12-30T00:07:14"/>
    <x v="0"/>
    <x v="0"/>
    <x v="5"/>
    <x v="0"/>
    <x v="5"/>
  </r>
  <r>
    <x v="0"/>
    <n v="22"/>
    <x v="3"/>
    <x v="0"/>
    <x v="0"/>
    <n v="2"/>
    <n v="12000000"/>
    <n v="2"/>
    <d v="1899-12-30T00:07:14"/>
    <x v="0"/>
    <x v="2"/>
    <x v="1"/>
    <x v="1"/>
    <x v="6"/>
  </r>
  <r>
    <x v="0"/>
    <n v="17"/>
    <x v="4"/>
    <x v="3"/>
    <x v="3"/>
    <n v="3"/>
    <n v="15000000"/>
    <n v="2"/>
    <d v="1899-12-30T00:07:14"/>
    <x v="0"/>
    <x v="1"/>
    <x v="1"/>
    <x v="0"/>
    <x v="12"/>
  </r>
  <r>
    <x v="0"/>
    <n v="20"/>
    <x v="4"/>
    <x v="3"/>
    <x v="2"/>
    <n v="3"/>
    <n v="11000000"/>
    <n v="2"/>
    <d v="1899-12-30T00:07:14"/>
    <x v="0"/>
    <x v="4"/>
    <x v="2"/>
    <x v="1"/>
    <x v="1"/>
  </r>
  <r>
    <x v="0"/>
    <n v="22"/>
    <x v="4"/>
    <x v="0"/>
    <x v="4"/>
    <n v="5"/>
    <n v="25000000"/>
    <n v="4"/>
    <d v="1899-12-30T00:07:14"/>
    <x v="0"/>
    <x v="1"/>
    <x v="0"/>
    <x v="1"/>
    <x v="6"/>
  </r>
  <r>
    <x v="0"/>
    <n v="3"/>
    <x v="4"/>
    <x v="2"/>
    <x v="0"/>
    <n v="4"/>
    <n v="15000000"/>
    <n v="3"/>
    <d v="1899-12-30T00:07:14"/>
    <x v="0"/>
    <x v="8"/>
    <x v="7"/>
    <x v="0"/>
    <x v="5"/>
  </r>
  <r>
    <x v="0"/>
    <n v="14"/>
    <x v="5"/>
    <x v="2"/>
    <x v="0"/>
    <n v="5"/>
    <n v="20000000"/>
    <n v="6"/>
    <d v="1899-12-30T00:07:14"/>
    <x v="0"/>
    <x v="5"/>
    <x v="3"/>
    <x v="0"/>
    <x v="7"/>
  </r>
  <r>
    <x v="0"/>
    <n v="11"/>
    <x v="6"/>
    <x v="0"/>
    <x v="1"/>
    <n v="1"/>
    <n v="19000000"/>
    <n v="3"/>
    <d v="1899-12-30T00:07:14"/>
    <x v="1"/>
    <x v="4"/>
    <x v="6"/>
    <x v="1"/>
    <x v="1"/>
  </r>
  <r>
    <x v="0"/>
    <n v="13"/>
    <x v="8"/>
    <x v="2"/>
    <x v="2"/>
    <n v="2"/>
    <n v="12000000"/>
    <n v="1"/>
    <d v="1899-12-30T00:07:14"/>
    <x v="0"/>
    <x v="4"/>
    <x v="7"/>
    <x v="1"/>
    <x v="1"/>
  </r>
  <r>
    <x v="0"/>
    <n v="28"/>
    <x v="1"/>
    <x v="2"/>
    <x v="2"/>
    <n v="2"/>
    <n v="38000000"/>
    <n v="5"/>
    <d v="1899-12-30T00:07:14"/>
    <x v="1"/>
    <x v="7"/>
    <x v="7"/>
    <x v="0"/>
    <x v="5"/>
  </r>
  <r>
    <x v="1"/>
    <n v="13"/>
    <x v="7"/>
    <x v="4"/>
    <x v="2"/>
    <n v="0"/>
    <n v="0"/>
    <n v="2"/>
    <d v="1899-12-30T00:07:14"/>
    <x v="3"/>
    <x v="9"/>
    <x v="6"/>
    <x v="2"/>
    <x v="11"/>
  </r>
  <r>
    <x v="1"/>
    <n v="11"/>
    <x v="4"/>
    <x v="2"/>
    <x v="1"/>
    <n v="0"/>
    <n v="0"/>
    <n v="2"/>
    <d v="1899-12-30T00:07:14"/>
    <x v="3"/>
    <x v="9"/>
    <x v="3"/>
    <x v="3"/>
    <x v="4"/>
  </r>
  <r>
    <x v="1"/>
    <n v="13"/>
    <x v="7"/>
    <x v="4"/>
    <x v="2"/>
    <n v="0"/>
    <n v="0"/>
    <n v="2"/>
    <d v="1899-12-30T00:07:14"/>
    <x v="3"/>
    <x v="9"/>
    <x v="6"/>
    <x v="2"/>
    <x v="11"/>
  </r>
  <r>
    <x v="0"/>
    <n v="11"/>
    <x v="5"/>
    <x v="0"/>
    <x v="2"/>
    <n v="2"/>
    <n v="38000000"/>
    <n v="4"/>
    <d v="1899-12-30T00:07:30"/>
    <x v="1"/>
    <x v="5"/>
    <x v="7"/>
    <x v="3"/>
    <x v="13"/>
  </r>
  <r>
    <x v="0"/>
    <n v="6"/>
    <x v="5"/>
    <x v="2"/>
    <x v="2"/>
    <n v="5"/>
    <n v="20000000"/>
    <n v="3"/>
    <d v="1899-12-30T00:07:30"/>
    <x v="0"/>
    <x v="2"/>
    <x v="1"/>
    <x v="1"/>
    <x v="1"/>
  </r>
  <r>
    <x v="0"/>
    <n v="1"/>
    <x v="0"/>
    <x v="0"/>
    <x v="3"/>
    <n v="2"/>
    <n v="12000000"/>
    <n v="1"/>
    <d v="1899-12-30T00:07:30"/>
    <x v="0"/>
    <x v="0"/>
    <x v="1"/>
    <x v="2"/>
    <x v="11"/>
  </r>
  <r>
    <x v="0"/>
    <n v="10"/>
    <x v="8"/>
    <x v="3"/>
    <x v="0"/>
    <n v="2"/>
    <n v="38000000"/>
    <n v="2"/>
    <d v="1899-12-30T00:07:30"/>
    <x v="4"/>
    <x v="5"/>
    <x v="5"/>
    <x v="1"/>
    <x v="6"/>
  </r>
  <r>
    <x v="0"/>
    <n v="1"/>
    <x v="8"/>
    <x v="5"/>
    <x v="2"/>
    <n v="3"/>
    <n v="15000000"/>
    <n v="1"/>
    <d v="1899-12-30T00:07:30"/>
    <x v="0"/>
    <x v="7"/>
    <x v="5"/>
    <x v="0"/>
    <x v="9"/>
  </r>
  <r>
    <x v="0"/>
    <n v="30"/>
    <x v="2"/>
    <x v="2"/>
    <x v="2"/>
    <n v="1"/>
    <n v="7000000"/>
    <n v="2"/>
    <d v="1899-12-30T00:07:30"/>
    <x v="0"/>
    <x v="2"/>
    <x v="5"/>
    <x v="0"/>
    <x v="10"/>
  </r>
  <r>
    <x v="0"/>
    <n v="27"/>
    <x v="2"/>
    <x v="0"/>
    <x v="1"/>
    <n v="1"/>
    <n v="7000000"/>
    <n v="1"/>
    <d v="1899-12-30T00:07:30"/>
    <x v="0"/>
    <x v="6"/>
    <x v="7"/>
    <x v="3"/>
    <x v="13"/>
  </r>
  <r>
    <x v="0"/>
    <n v="15"/>
    <x v="3"/>
    <x v="2"/>
    <x v="0"/>
    <n v="1"/>
    <n v="19000000"/>
    <n v="2"/>
    <d v="1899-12-30T00:07:30"/>
    <x v="1"/>
    <x v="0"/>
    <x v="2"/>
    <x v="2"/>
    <x v="11"/>
  </r>
  <r>
    <x v="0"/>
    <n v="5"/>
    <x v="3"/>
    <x v="0"/>
    <x v="2"/>
    <n v="4"/>
    <n v="15000000"/>
    <n v="6"/>
    <d v="1899-12-30T00:07:30"/>
    <x v="0"/>
    <x v="6"/>
    <x v="2"/>
    <x v="3"/>
    <x v="4"/>
  </r>
  <r>
    <x v="0"/>
    <n v="6"/>
    <x v="3"/>
    <x v="4"/>
    <x v="1"/>
    <n v="5"/>
    <n v="20000000"/>
    <n v="6"/>
    <d v="1899-12-30T00:07:30"/>
    <x v="0"/>
    <x v="2"/>
    <x v="2"/>
    <x v="0"/>
    <x v="9"/>
  </r>
  <r>
    <x v="0"/>
    <n v="12"/>
    <x v="3"/>
    <x v="5"/>
    <x v="0"/>
    <n v="2"/>
    <n v="12000000"/>
    <n v="2"/>
    <d v="1899-12-30T00:07:30"/>
    <x v="0"/>
    <x v="0"/>
    <x v="4"/>
    <x v="2"/>
    <x v="8"/>
  </r>
  <r>
    <x v="0"/>
    <n v="28"/>
    <x v="3"/>
    <x v="1"/>
    <x v="1"/>
    <n v="2"/>
    <n v="12000000"/>
    <n v="2"/>
    <d v="1899-12-30T00:07:30"/>
    <x v="0"/>
    <x v="0"/>
    <x v="0"/>
    <x v="0"/>
    <x v="0"/>
  </r>
  <r>
    <x v="0"/>
    <n v="8"/>
    <x v="3"/>
    <x v="0"/>
    <x v="1"/>
    <n v="2"/>
    <n v="12000000"/>
    <n v="3"/>
    <d v="1899-12-30T00:07:30"/>
    <x v="0"/>
    <x v="2"/>
    <x v="3"/>
    <x v="1"/>
    <x v="15"/>
  </r>
  <r>
    <x v="0"/>
    <n v="7"/>
    <x v="3"/>
    <x v="3"/>
    <x v="2"/>
    <n v="2"/>
    <n v="12000000"/>
    <n v="3"/>
    <d v="1899-12-30T00:07:30"/>
    <x v="0"/>
    <x v="7"/>
    <x v="4"/>
    <x v="0"/>
    <x v="10"/>
  </r>
  <r>
    <x v="0"/>
    <n v="9"/>
    <x v="3"/>
    <x v="4"/>
    <x v="2"/>
    <n v="3"/>
    <n v="15000000"/>
    <n v="1"/>
    <d v="1899-12-30T00:07:30"/>
    <x v="0"/>
    <x v="2"/>
    <x v="6"/>
    <x v="3"/>
    <x v="4"/>
  </r>
  <r>
    <x v="0"/>
    <n v="16"/>
    <x v="4"/>
    <x v="1"/>
    <x v="1"/>
    <n v="1"/>
    <n v="19000000"/>
    <n v="1"/>
    <d v="1899-12-30T00:07:30"/>
    <x v="1"/>
    <x v="0"/>
    <x v="3"/>
    <x v="1"/>
    <x v="2"/>
  </r>
  <r>
    <x v="0"/>
    <n v="22"/>
    <x v="4"/>
    <x v="1"/>
    <x v="1"/>
    <n v="3"/>
    <n v="11000000"/>
    <n v="3"/>
    <d v="1899-12-30T00:07:30"/>
    <x v="0"/>
    <x v="0"/>
    <x v="2"/>
    <x v="2"/>
    <x v="11"/>
  </r>
  <r>
    <x v="0"/>
    <n v="5"/>
    <x v="4"/>
    <x v="0"/>
    <x v="2"/>
    <n v="3"/>
    <n v="15000000"/>
    <n v="2"/>
    <d v="1899-12-30T00:07:30"/>
    <x v="0"/>
    <x v="8"/>
    <x v="4"/>
    <x v="3"/>
    <x v="13"/>
  </r>
  <r>
    <x v="0"/>
    <n v="29"/>
    <x v="4"/>
    <x v="3"/>
    <x v="2"/>
    <n v="3"/>
    <n v="15000000"/>
    <n v="4"/>
    <d v="1899-12-30T00:07:30"/>
    <x v="0"/>
    <x v="0"/>
    <x v="1"/>
    <x v="0"/>
    <x v="10"/>
  </r>
  <r>
    <x v="0"/>
    <n v="12"/>
    <x v="4"/>
    <x v="0"/>
    <x v="3"/>
    <n v="4"/>
    <n v="15000000"/>
    <n v="2"/>
    <d v="1899-12-30T00:07:30"/>
    <x v="0"/>
    <x v="0"/>
    <x v="6"/>
    <x v="0"/>
    <x v="5"/>
  </r>
  <r>
    <x v="0"/>
    <n v="11"/>
    <x v="5"/>
    <x v="0"/>
    <x v="2"/>
    <n v="2"/>
    <n v="38000000"/>
    <n v="4"/>
    <d v="1899-12-30T00:07:30"/>
    <x v="1"/>
    <x v="5"/>
    <x v="7"/>
    <x v="3"/>
    <x v="13"/>
  </r>
  <r>
    <x v="0"/>
    <n v="6"/>
    <x v="5"/>
    <x v="2"/>
    <x v="2"/>
    <n v="5"/>
    <n v="20000000"/>
    <n v="3"/>
    <d v="1899-12-30T00:07:30"/>
    <x v="0"/>
    <x v="2"/>
    <x v="1"/>
    <x v="1"/>
    <x v="1"/>
  </r>
  <r>
    <x v="0"/>
    <n v="1"/>
    <x v="0"/>
    <x v="0"/>
    <x v="3"/>
    <n v="2"/>
    <n v="12000000"/>
    <n v="1"/>
    <d v="1899-12-30T00:07:30"/>
    <x v="0"/>
    <x v="0"/>
    <x v="1"/>
    <x v="2"/>
    <x v="11"/>
  </r>
  <r>
    <x v="0"/>
    <n v="10"/>
    <x v="8"/>
    <x v="3"/>
    <x v="0"/>
    <n v="2"/>
    <n v="38000000"/>
    <n v="2"/>
    <d v="1899-12-30T00:07:30"/>
    <x v="4"/>
    <x v="5"/>
    <x v="5"/>
    <x v="1"/>
    <x v="6"/>
  </r>
  <r>
    <x v="0"/>
    <n v="1"/>
    <x v="8"/>
    <x v="5"/>
    <x v="2"/>
    <n v="3"/>
    <n v="15000000"/>
    <n v="1"/>
    <d v="1899-12-30T00:07:30"/>
    <x v="0"/>
    <x v="7"/>
    <x v="5"/>
    <x v="0"/>
    <x v="9"/>
  </r>
  <r>
    <x v="1"/>
    <n v="7"/>
    <x v="11"/>
    <x v="1"/>
    <x v="0"/>
    <n v="0"/>
    <n v="0"/>
    <n v="3"/>
    <d v="1899-12-30T00:07:30"/>
    <x v="3"/>
    <x v="9"/>
    <x v="7"/>
    <x v="2"/>
    <x v="11"/>
  </r>
  <r>
    <x v="1"/>
    <n v="12"/>
    <x v="1"/>
    <x v="4"/>
    <x v="1"/>
    <n v="0"/>
    <n v="0"/>
    <n v="2"/>
    <d v="1899-12-30T00:07:30"/>
    <x v="3"/>
    <x v="9"/>
    <x v="2"/>
    <x v="1"/>
    <x v="2"/>
  </r>
  <r>
    <x v="1"/>
    <n v="1"/>
    <x v="2"/>
    <x v="2"/>
    <x v="2"/>
    <n v="0"/>
    <n v="0"/>
    <n v="4"/>
    <d v="1899-12-30T00:07:30"/>
    <x v="3"/>
    <x v="9"/>
    <x v="2"/>
    <x v="0"/>
    <x v="10"/>
  </r>
  <r>
    <x v="1"/>
    <n v="29"/>
    <x v="2"/>
    <x v="3"/>
    <x v="2"/>
    <n v="0"/>
    <n v="0"/>
    <n v="2"/>
    <d v="1899-12-30T00:07:30"/>
    <x v="3"/>
    <x v="9"/>
    <x v="4"/>
    <x v="1"/>
    <x v="6"/>
  </r>
  <r>
    <x v="1"/>
    <n v="26"/>
    <x v="3"/>
    <x v="3"/>
    <x v="0"/>
    <n v="0"/>
    <n v="0"/>
    <n v="3"/>
    <d v="1899-12-30T00:07:30"/>
    <x v="3"/>
    <x v="9"/>
    <x v="2"/>
    <x v="0"/>
    <x v="5"/>
  </r>
  <r>
    <x v="1"/>
    <n v="30"/>
    <x v="10"/>
    <x v="4"/>
    <x v="0"/>
    <n v="0"/>
    <n v="0"/>
    <n v="7"/>
    <d v="1899-12-30T00:07:30"/>
    <x v="3"/>
    <x v="9"/>
    <x v="5"/>
    <x v="1"/>
    <x v="6"/>
  </r>
  <r>
    <x v="1"/>
    <n v="7"/>
    <x v="11"/>
    <x v="1"/>
    <x v="0"/>
    <n v="0"/>
    <n v="0"/>
    <n v="3"/>
    <d v="1899-12-30T00:07:30"/>
    <x v="3"/>
    <x v="9"/>
    <x v="7"/>
    <x v="2"/>
    <x v="11"/>
  </r>
  <r>
    <x v="0"/>
    <n v="16"/>
    <x v="6"/>
    <x v="3"/>
    <x v="1"/>
    <n v="3"/>
    <n v="11000000"/>
    <n v="3"/>
    <d v="1899-12-30T00:08:00"/>
    <x v="0"/>
    <x v="1"/>
    <x v="2"/>
    <x v="0"/>
    <x v="5"/>
  </r>
  <r>
    <x v="0"/>
    <n v="13"/>
    <x v="2"/>
    <x v="5"/>
    <x v="1"/>
    <n v="2"/>
    <n v="10000000"/>
    <n v="2"/>
    <d v="1899-12-30T00:08:00"/>
    <x v="0"/>
    <x v="0"/>
    <x v="3"/>
    <x v="0"/>
    <x v="5"/>
  </r>
  <r>
    <x v="0"/>
    <n v="16"/>
    <x v="2"/>
    <x v="0"/>
    <x v="2"/>
    <n v="2"/>
    <n v="12000000"/>
    <n v="2"/>
    <d v="1899-12-30T00:08:00"/>
    <x v="0"/>
    <x v="4"/>
    <x v="7"/>
    <x v="1"/>
    <x v="1"/>
  </r>
  <r>
    <x v="0"/>
    <n v="26"/>
    <x v="3"/>
    <x v="2"/>
    <x v="2"/>
    <n v="2"/>
    <n v="38000000"/>
    <n v="5"/>
    <d v="1899-12-30T00:08:00"/>
    <x v="1"/>
    <x v="2"/>
    <x v="6"/>
    <x v="1"/>
    <x v="2"/>
  </r>
  <r>
    <x v="0"/>
    <n v="9"/>
    <x v="3"/>
    <x v="1"/>
    <x v="2"/>
    <n v="4"/>
    <n v="20000000"/>
    <n v="1"/>
    <d v="1899-12-30T00:08:00"/>
    <x v="2"/>
    <x v="2"/>
    <x v="5"/>
    <x v="1"/>
    <x v="14"/>
  </r>
  <r>
    <x v="0"/>
    <n v="28"/>
    <x v="3"/>
    <x v="1"/>
    <x v="2"/>
    <n v="1"/>
    <n v="7000000"/>
    <n v="2"/>
    <d v="1899-12-30T00:08:00"/>
    <x v="0"/>
    <x v="2"/>
    <x v="6"/>
    <x v="1"/>
    <x v="6"/>
  </r>
  <r>
    <x v="0"/>
    <n v="30"/>
    <x v="3"/>
    <x v="2"/>
    <x v="0"/>
    <n v="3"/>
    <n v="15000000"/>
    <n v="4"/>
    <d v="1899-12-30T00:08:00"/>
    <x v="0"/>
    <x v="1"/>
    <x v="3"/>
    <x v="0"/>
    <x v="10"/>
  </r>
  <r>
    <x v="0"/>
    <n v="5"/>
    <x v="4"/>
    <x v="1"/>
    <x v="0"/>
    <n v="5"/>
    <n v="25000000"/>
    <n v="2"/>
    <d v="1899-12-30T00:08:00"/>
    <x v="0"/>
    <x v="0"/>
    <x v="1"/>
    <x v="3"/>
    <x v="4"/>
  </r>
  <r>
    <x v="0"/>
    <n v="16"/>
    <x v="6"/>
    <x v="3"/>
    <x v="1"/>
    <n v="3"/>
    <n v="11000000"/>
    <n v="3"/>
    <d v="1899-12-30T00:08:00"/>
    <x v="0"/>
    <x v="1"/>
    <x v="2"/>
    <x v="0"/>
    <x v="5"/>
  </r>
  <r>
    <x v="1"/>
    <n v="12"/>
    <x v="2"/>
    <x v="2"/>
    <x v="2"/>
    <n v="0"/>
    <n v="0"/>
    <n v="3"/>
    <d v="1899-12-30T00:08:00"/>
    <x v="3"/>
    <x v="9"/>
    <x v="2"/>
    <x v="3"/>
    <x v="13"/>
  </r>
  <r>
    <x v="1"/>
    <n v="1"/>
    <x v="3"/>
    <x v="4"/>
    <x v="2"/>
    <n v="0"/>
    <n v="0"/>
    <n v="1"/>
    <d v="1899-12-30T00:08:00"/>
    <x v="3"/>
    <x v="9"/>
    <x v="2"/>
    <x v="3"/>
    <x v="13"/>
  </r>
  <r>
    <x v="1"/>
    <n v="5"/>
    <x v="3"/>
    <x v="4"/>
    <x v="3"/>
    <n v="0"/>
    <n v="0"/>
    <n v="4"/>
    <d v="1899-12-30T00:08:00"/>
    <x v="3"/>
    <x v="9"/>
    <x v="5"/>
    <x v="2"/>
    <x v="11"/>
  </r>
  <r>
    <x v="1"/>
    <n v="27"/>
    <x v="4"/>
    <x v="0"/>
    <x v="0"/>
    <n v="0"/>
    <n v="0"/>
    <n v="1"/>
    <d v="1899-12-30T00:08:00"/>
    <x v="3"/>
    <x v="9"/>
    <x v="2"/>
    <x v="1"/>
    <x v="6"/>
  </r>
  <r>
    <x v="1"/>
    <n v="16"/>
    <x v="4"/>
    <x v="0"/>
    <x v="0"/>
    <n v="0"/>
    <n v="0"/>
    <n v="1"/>
    <d v="1899-12-30T00:08:00"/>
    <x v="3"/>
    <x v="9"/>
    <x v="4"/>
    <x v="0"/>
    <x v="0"/>
  </r>
  <r>
    <x v="0"/>
    <n v="11"/>
    <x v="6"/>
    <x v="2"/>
    <x v="2"/>
    <n v="4"/>
    <n v="20000000"/>
    <n v="1"/>
    <d v="1899-12-30T00:08:10"/>
    <x v="0"/>
    <x v="7"/>
    <x v="0"/>
    <x v="0"/>
    <x v="9"/>
  </r>
  <r>
    <x v="0"/>
    <n v="1"/>
    <x v="8"/>
    <x v="3"/>
    <x v="1"/>
    <n v="2"/>
    <n v="12000000"/>
    <n v="5"/>
    <d v="1899-12-30T00:08:10"/>
    <x v="0"/>
    <x v="3"/>
    <x v="4"/>
    <x v="3"/>
    <x v="4"/>
  </r>
  <r>
    <x v="0"/>
    <n v="10"/>
    <x v="2"/>
    <x v="3"/>
    <x v="2"/>
    <n v="2"/>
    <n v="38000000"/>
    <n v="2"/>
    <d v="1899-12-30T00:08:10"/>
    <x v="4"/>
    <x v="5"/>
    <x v="6"/>
    <x v="0"/>
    <x v="10"/>
  </r>
  <r>
    <x v="0"/>
    <n v="11"/>
    <x v="2"/>
    <x v="0"/>
    <x v="1"/>
    <n v="2"/>
    <n v="12000000"/>
    <n v="4"/>
    <d v="1899-12-30T00:08:10"/>
    <x v="0"/>
    <x v="4"/>
    <x v="2"/>
    <x v="1"/>
    <x v="2"/>
  </r>
  <r>
    <x v="0"/>
    <n v="12"/>
    <x v="2"/>
    <x v="3"/>
    <x v="0"/>
    <n v="3"/>
    <n v="15000000"/>
    <n v="4"/>
    <d v="1899-12-30T00:08:10"/>
    <x v="0"/>
    <x v="1"/>
    <x v="2"/>
    <x v="1"/>
    <x v="2"/>
  </r>
  <r>
    <x v="0"/>
    <n v="27"/>
    <x v="3"/>
    <x v="2"/>
    <x v="3"/>
    <n v="1"/>
    <n v="19000000"/>
    <n v="1"/>
    <d v="1899-12-30T00:08:10"/>
    <x v="1"/>
    <x v="0"/>
    <x v="3"/>
    <x v="0"/>
    <x v="5"/>
  </r>
  <r>
    <x v="0"/>
    <n v="30"/>
    <x v="3"/>
    <x v="3"/>
    <x v="2"/>
    <n v="4"/>
    <n v="11000000"/>
    <n v="3"/>
    <d v="1899-12-30T00:08:10"/>
    <x v="2"/>
    <x v="4"/>
    <x v="5"/>
    <x v="1"/>
    <x v="1"/>
  </r>
  <r>
    <x v="0"/>
    <n v="27"/>
    <x v="3"/>
    <x v="1"/>
    <x v="0"/>
    <n v="5"/>
    <n v="25000000"/>
    <n v="2"/>
    <d v="1899-12-30T00:08:10"/>
    <x v="0"/>
    <x v="4"/>
    <x v="4"/>
    <x v="1"/>
    <x v="6"/>
  </r>
  <r>
    <x v="0"/>
    <n v="9"/>
    <x v="3"/>
    <x v="0"/>
    <x v="2"/>
    <n v="3"/>
    <n v="15000000"/>
    <n v="4"/>
    <d v="1899-12-30T00:08:10"/>
    <x v="0"/>
    <x v="7"/>
    <x v="3"/>
    <x v="3"/>
    <x v="13"/>
  </r>
  <r>
    <x v="0"/>
    <n v="22"/>
    <x v="4"/>
    <x v="5"/>
    <x v="2"/>
    <n v="3"/>
    <n v="15000000"/>
    <n v="1"/>
    <d v="1899-12-30T00:08:10"/>
    <x v="0"/>
    <x v="2"/>
    <x v="6"/>
    <x v="3"/>
    <x v="4"/>
  </r>
  <r>
    <x v="0"/>
    <n v="23"/>
    <x v="10"/>
    <x v="3"/>
    <x v="2"/>
    <n v="5"/>
    <n v="21000000"/>
    <n v="1"/>
    <d v="1899-12-30T00:08:10"/>
    <x v="0"/>
    <x v="8"/>
    <x v="1"/>
    <x v="0"/>
    <x v="5"/>
  </r>
  <r>
    <x v="0"/>
    <n v="11"/>
    <x v="6"/>
    <x v="2"/>
    <x v="2"/>
    <n v="4"/>
    <n v="20000000"/>
    <n v="1"/>
    <d v="1899-12-30T00:08:10"/>
    <x v="0"/>
    <x v="7"/>
    <x v="0"/>
    <x v="0"/>
    <x v="9"/>
  </r>
  <r>
    <x v="0"/>
    <n v="1"/>
    <x v="8"/>
    <x v="3"/>
    <x v="1"/>
    <n v="2"/>
    <n v="12000000"/>
    <n v="5"/>
    <d v="1899-12-30T00:08:10"/>
    <x v="0"/>
    <x v="3"/>
    <x v="4"/>
    <x v="3"/>
    <x v="4"/>
  </r>
  <r>
    <x v="1"/>
    <n v="18"/>
    <x v="7"/>
    <x v="0"/>
    <x v="2"/>
    <n v="0"/>
    <n v="0"/>
    <n v="1"/>
    <d v="1899-12-30T00:08:10"/>
    <x v="3"/>
    <x v="9"/>
    <x v="0"/>
    <x v="1"/>
    <x v="2"/>
  </r>
  <r>
    <x v="1"/>
    <n v="2"/>
    <x v="11"/>
    <x v="0"/>
    <x v="1"/>
    <n v="0"/>
    <n v="0"/>
    <n v="4"/>
    <d v="1899-12-30T00:08:10"/>
    <x v="3"/>
    <x v="9"/>
    <x v="7"/>
    <x v="2"/>
    <x v="8"/>
  </r>
  <r>
    <x v="1"/>
    <n v="18"/>
    <x v="7"/>
    <x v="0"/>
    <x v="2"/>
    <n v="0"/>
    <n v="0"/>
    <n v="1"/>
    <d v="1899-12-30T00:08:10"/>
    <x v="3"/>
    <x v="9"/>
    <x v="0"/>
    <x v="1"/>
    <x v="2"/>
  </r>
  <r>
    <x v="1"/>
    <n v="2"/>
    <x v="11"/>
    <x v="0"/>
    <x v="1"/>
    <n v="0"/>
    <n v="0"/>
    <n v="4"/>
    <d v="1899-12-30T00:08:10"/>
    <x v="3"/>
    <x v="9"/>
    <x v="7"/>
    <x v="2"/>
    <x v="8"/>
  </r>
  <r>
    <x v="0"/>
    <n v="13"/>
    <x v="5"/>
    <x v="0"/>
    <x v="2"/>
    <n v="4"/>
    <n v="15000000"/>
    <n v="5"/>
    <d v="1899-12-30T00:08:12"/>
    <x v="0"/>
    <x v="3"/>
    <x v="6"/>
    <x v="1"/>
    <x v="6"/>
  </r>
  <r>
    <x v="0"/>
    <n v="11"/>
    <x v="6"/>
    <x v="1"/>
    <x v="0"/>
    <n v="2"/>
    <n v="38000000"/>
    <n v="2"/>
    <d v="1899-12-30T00:08:12"/>
    <x v="1"/>
    <x v="0"/>
    <x v="1"/>
    <x v="0"/>
    <x v="9"/>
  </r>
  <r>
    <x v="0"/>
    <n v="12"/>
    <x v="8"/>
    <x v="0"/>
    <x v="2"/>
    <n v="1"/>
    <n v="7000000"/>
    <n v="1"/>
    <d v="1899-12-30T00:08:12"/>
    <x v="0"/>
    <x v="4"/>
    <x v="0"/>
    <x v="2"/>
    <x v="11"/>
  </r>
  <r>
    <x v="0"/>
    <n v="27"/>
    <x v="1"/>
    <x v="2"/>
    <x v="4"/>
    <n v="5"/>
    <n v="25000000"/>
    <n v="4"/>
    <d v="1899-12-30T00:08:12"/>
    <x v="0"/>
    <x v="7"/>
    <x v="7"/>
    <x v="0"/>
    <x v="10"/>
  </r>
  <r>
    <x v="0"/>
    <n v="30"/>
    <x v="2"/>
    <x v="2"/>
    <x v="2"/>
    <n v="1"/>
    <n v="19000000"/>
    <n v="5"/>
    <d v="1899-12-30T00:08:12"/>
    <x v="1"/>
    <x v="7"/>
    <x v="4"/>
    <x v="0"/>
    <x v="10"/>
  </r>
  <r>
    <x v="0"/>
    <n v="19"/>
    <x v="2"/>
    <x v="2"/>
    <x v="4"/>
    <n v="5"/>
    <n v="20000000"/>
    <n v="5"/>
    <d v="1899-12-30T00:08:12"/>
    <x v="0"/>
    <x v="4"/>
    <x v="3"/>
    <x v="0"/>
    <x v="7"/>
  </r>
  <r>
    <x v="0"/>
    <n v="12"/>
    <x v="2"/>
    <x v="0"/>
    <x v="2"/>
    <n v="3"/>
    <n v="11000000"/>
    <n v="5"/>
    <d v="1899-12-30T00:08:12"/>
    <x v="0"/>
    <x v="8"/>
    <x v="1"/>
    <x v="3"/>
    <x v="13"/>
  </r>
  <r>
    <x v="0"/>
    <n v="21"/>
    <x v="3"/>
    <x v="0"/>
    <x v="1"/>
    <n v="2"/>
    <n v="12000000"/>
    <n v="1"/>
    <d v="1899-12-30T00:08:12"/>
    <x v="0"/>
    <x v="5"/>
    <x v="0"/>
    <x v="1"/>
    <x v="14"/>
  </r>
  <r>
    <x v="0"/>
    <n v="17"/>
    <x v="4"/>
    <x v="3"/>
    <x v="2"/>
    <n v="2"/>
    <n v="12000000"/>
    <n v="4"/>
    <d v="1899-12-30T00:08:12"/>
    <x v="0"/>
    <x v="8"/>
    <x v="0"/>
    <x v="3"/>
    <x v="4"/>
  </r>
  <r>
    <x v="0"/>
    <n v="15"/>
    <x v="10"/>
    <x v="1"/>
    <x v="4"/>
    <n v="4"/>
    <n v="20000000"/>
    <n v="2"/>
    <d v="1899-12-30T00:08:12"/>
    <x v="2"/>
    <x v="2"/>
    <x v="5"/>
    <x v="1"/>
    <x v="6"/>
  </r>
  <r>
    <x v="0"/>
    <n v="1"/>
    <x v="10"/>
    <x v="3"/>
    <x v="2"/>
    <n v="3"/>
    <n v="12000000"/>
    <n v="4"/>
    <d v="1899-12-30T00:08:12"/>
    <x v="0"/>
    <x v="0"/>
    <x v="5"/>
    <x v="2"/>
    <x v="8"/>
  </r>
  <r>
    <x v="0"/>
    <n v="13"/>
    <x v="5"/>
    <x v="0"/>
    <x v="2"/>
    <n v="4"/>
    <n v="15000000"/>
    <n v="5"/>
    <d v="1899-12-30T00:08:12"/>
    <x v="0"/>
    <x v="3"/>
    <x v="6"/>
    <x v="1"/>
    <x v="6"/>
  </r>
  <r>
    <x v="0"/>
    <n v="11"/>
    <x v="6"/>
    <x v="1"/>
    <x v="0"/>
    <n v="2"/>
    <n v="38000000"/>
    <n v="2"/>
    <d v="1899-12-30T00:08:12"/>
    <x v="1"/>
    <x v="0"/>
    <x v="1"/>
    <x v="0"/>
    <x v="9"/>
  </r>
  <r>
    <x v="0"/>
    <n v="12"/>
    <x v="8"/>
    <x v="0"/>
    <x v="2"/>
    <n v="1"/>
    <n v="7000000"/>
    <n v="1"/>
    <d v="1899-12-30T00:08:12"/>
    <x v="0"/>
    <x v="4"/>
    <x v="0"/>
    <x v="2"/>
    <x v="11"/>
  </r>
  <r>
    <x v="0"/>
    <n v="27"/>
    <x v="1"/>
    <x v="2"/>
    <x v="4"/>
    <n v="5"/>
    <n v="25000000"/>
    <n v="4"/>
    <d v="1899-12-30T00:08:12"/>
    <x v="0"/>
    <x v="7"/>
    <x v="7"/>
    <x v="0"/>
    <x v="10"/>
  </r>
  <r>
    <x v="1"/>
    <n v="12"/>
    <x v="7"/>
    <x v="4"/>
    <x v="1"/>
    <n v="0"/>
    <n v="0"/>
    <n v="3"/>
    <d v="1899-12-30T00:08:12"/>
    <x v="3"/>
    <x v="9"/>
    <x v="7"/>
    <x v="2"/>
    <x v="8"/>
  </r>
  <r>
    <x v="1"/>
    <n v="25"/>
    <x v="4"/>
    <x v="0"/>
    <x v="2"/>
    <n v="0"/>
    <n v="0"/>
    <n v="1"/>
    <d v="1899-12-30T00:08:12"/>
    <x v="3"/>
    <x v="9"/>
    <x v="6"/>
    <x v="3"/>
    <x v="13"/>
  </r>
  <r>
    <x v="1"/>
    <n v="12"/>
    <x v="7"/>
    <x v="4"/>
    <x v="1"/>
    <n v="0"/>
    <n v="0"/>
    <n v="3"/>
    <d v="1899-12-30T00:08:12"/>
    <x v="3"/>
    <x v="9"/>
    <x v="7"/>
    <x v="2"/>
    <x v="8"/>
  </r>
  <r>
    <x v="0"/>
    <n v="12"/>
    <x v="1"/>
    <x v="0"/>
    <x v="2"/>
    <n v="3"/>
    <n v="15000000"/>
    <n v="1"/>
    <d v="1899-12-30T00:08:20"/>
    <x v="0"/>
    <x v="3"/>
    <x v="4"/>
    <x v="1"/>
    <x v="1"/>
  </r>
  <r>
    <x v="0"/>
    <n v="30"/>
    <x v="2"/>
    <x v="1"/>
    <x v="2"/>
    <n v="2"/>
    <n v="12000000"/>
    <n v="2"/>
    <d v="1899-12-30T00:08:20"/>
    <x v="0"/>
    <x v="8"/>
    <x v="2"/>
    <x v="2"/>
    <x v="8"/>
  </r>
  <r>
    <x v="0"/>
    <n v="6"/>
    <x v="2"/>
    <x v="2"/>
    <x v="2"/>
    <n v="5"/>
    <n v="20000000"/>
    <n v="2"/>
    <d v="1899-12-30T00:08:20"/>
    <x v="0"/>
    <x v="4"/>
    <x v="5"/>
    <x v="0"/>
    <x v="7"/>
  </r>
  <r>
    <x v="0"/>
    <n v="21"/>
    <x v="3"/>
    <x v="1"/>
    <x v="1"/>
    <n v="1"/>
    <n v="7000000"/>
    <n v="2"/>
    <d v="1899-12-30T00:08:20"/>
    <x v="0"/>
    <x v="0"/>
    <x v="2"/>
    <x v="1"/>
    <x v="15"/>
  </r>
  <r>
    <x v="0"/>
    <n v="22"/>
    <x v="3"/>
    <x v="4"/>
    <x v="1"/>
    <n v="3"/>
    <n v="15000000"/>
    <n v="5"/>
    <d v="1899-12-30T00:08:20"/>
    <x v="0"/>
    <x v="4"/>
    <x v="6"/>
    <x v="0"/>
    <x v="12"/>
  </r>
  <r>
    <x v="0"/>
    <n v="12"/>
    <x v="3"/>
    <x v="1"/>
    <x v="2"/>
    <n v="4"/>
    <n v="15000000"/>
    <n v="4"/>
    <d v="1899-12-30T00:08:20"/>
    <x v="0"/>
    <x v="7"/>
    <x v="3"/>
    <x v="1"/>
    <x v="6"/>
  </r>
  <r>
    <x v="0"/>
    <n v="23"/>
    <x v="4"/>
    <x v="1"/>
    <x v="1"/>
    <n v="2"/>
    <n v="12000000"/>
    <n v="1"/>
    <d v="1899-12-30T00:08:20"/>
    <x v="0"/>
    <x v="3"/>
    <x v="1"/>
    <x v="0"/>
    <x v="5"/>
  </r>
  <r>
    <x v="0"/>
    <n v="29"/>
    <x v="4"/>
    <x v="3"/>
    <x v="0"/>
    <n v="2"/>
    <n v="12000000"/>
    <n v="2"/>
    <d v="1899-12-30T00:08:20"/>
    <x v="0"/>
    <x v="4"/>
    <x v="6"/>
    <x v="0"/>
    <x v="7"/>
  </r>
  <r>
    <x v="0"/>
    <n v="21"/>
    <x v="10"/>
    <x v="0"/>
    <x v="2"/>
    <n v="1"/>
    <n v="19000000"/>
    <n v="2"/>
    <d v="1899-12-30T00:08:20"/>
    <x v="1"/>
    <x v="7"/>
    <x v="2"/>
    <x v="0"/>
    <x v="12"/>
  </r>
  <r>
    <x v="0"/>
    <n v="24"/>
    <x v="10"/>
    <x v="0"/>
    <x v="1"/>
    <n v="3"/>
    <n v="15000000"/>
    <n v="1"/>
    <d v="1899-12-30T00:08:20"/>
    <x v="0"/>
    <x v="1"/>
    <x v="3"/>
    <x v="1"/>
    <x v="1"/>
  </r>
  <r>
    <x v="1"/>
    <n v="20"/>
    <x v="2"/>
    <x v="0"/>
    <x v="2"/>
    <n v="0"/>
    <n v="0"/>
    <n v="1"/>
    <d v="1899-12-30T00:08:20"/>
    <x v="3"/>
    <x v="9"/>
    <x v="6"/>
    <x v="1"/>
    <x v="6"/>
  </r>
  <r>
    <x v="1"/>
    <n v="8"/>
    <x v="3"/>
    <x v="3"/>
    <x v="2"/>
    <n v="0"/>
    <n v="0"/>
    <n v="5"/>
    <d v="1899-12-30T00:08:20"/>
    <x v="3"/>
    <x v="9"/>
    <x v="0"/>
    <x v="2"/>
    <x v="8"/>
  </r>
  <r>
    <x v="1"/>
    <n v="31"/>
    <x v="10"/>
    <x v="0"/>
    <x v="2"/>
    <n v="0"/>
    <n v="0"/>
    <n v="1"/>
    <d v="1899-12-30T00:08:20"/>
    <x v="3"/>
    <x v="9"/>
    <x v="7"/>
    <x v="3"/>
    <x v="4"/>
  </r>
  <r>
    <x v="0"/>
    <n v="30"/>
    <x v="1"/>
    <x v="1"/>
    <x v="0"/>
    <n v="2"/>
    <n v="38000000"/>
    <n v="2"/>
    <d v="1899-12-30T00:08:40"/>
    <x v="1"/>
    <x v="7"/>
    <x v="0"/>
    <x v="1"/>
    <x v="2"/>
  </r>
  <r>
    <x v="0"/>
    <n v="28"/>
    <x v="2"/>
    <x v="0"/>
    <x v="2"/>
    <n v="2"/>
    <n v="12000000"/>
    <n v="2"/>
    <d v="1899-12-30T00:08:40"/>
    <x v="0"/>
    <x v="2"/>
    <x v="2"/>
    <x v="3"/>
    <x v="13"/>
  </r>
  <r>
    <x v="0"/>
    <n v="28"/>
    <x v="2"/>
    <x v="3"/>
    <x v="1"/>
    <n v="3"/>
    <n v="15000000"/>
    <n v="2"/>
    <d v="1899-12-30T00:08:40"/>
    <x v="0"/>
    <x v="0"/>
    <x v="2"/>
    <x v="3"/>
    <x v="13"/>
  </r>
  <r>
    <x v="0"/>
    <n v="30"/>
    <x v="2"/>
    <x v="5"/>
    <x v="1"/>
    <n v="3"/>
    <n v="15000000"/>
    <n v="4"/>
    <d v="1899-12-30T00:08:40"/>
    <x v="0"/>
    <x v="7"/>
    <x v="3"/>
    <x v="1"/>
    <x v="1"/>
  </r>
  <r>
    <x v="0"/>
    <n v="30"/>
    <x v="2"/>
    <x v="2"/>
    <x v="0"/>
    <n v="2"/>
    <n v="12000000"/>
    <n v="2"/>
    <d v="1899-12-30T00:08:40"/>
    <x v="0"/>
    <x v="7"/>
    <x v="5"/>
    <x v="1"/>
    <x v="1"/>
  </r>
  <r>
    <x v="0"/>
    <n v="6"/>
    <x v="2"/>
    <x v="5"/>
    <x v="1"/>
    <n v="3"/>
    <n v="15000000"/>
    <n v="4"/>
    <d v="1899-12-30T00:08:40"/>
    <x v="0"/>
    <x v="4"/>
    <x v="6"/>
    <x v="1"/>
    <x v="1"/>
  </r>
  <r>
    <x v="0"/>
    <n v="27"/>
    <x v="3"/>
    <x v="0"/>
    <x v="1"/>
    <n v="4"/>
    <n v="20000000"/>
    <n v="5"/>
    <d v="1899-12-30T00:08:40"/>
    <x v="2"/>
    <x v="7"/>
    <x v="7"/>
    <x v="1"/>
    <x v="6"/>
  </r>
  <r>
    <x v="0"/>
    <n v="11"/>
    <x v="3"/>
    <x v="4"/>
    <x v="0"/>
    <n v="1"/>
    <n v="7000000"/>
    <n v="1"/>
    <d v="1899-12-30T00:08:40"/>
    <x v="0"/>
    <x v="0"/>
    <x v="2"/>
    <x v="2"/>
    <x v="8"/>
  </r>
  <r>
    <x v="0"/>
    <n v="29"/>
    <x v="3"/>
    <x v="3"/>
    <x v="2"/>
    <n v="2"/>
    <n v="12000000"/>
    <n v="2"/>
    <d v="1899-12-30T00:08:40"/>
    <x v="0"/>
    <x v="3"/>
    <x v="2"/>
    <x v="0"/>
    <x v="5"/>
  </r>
  <r>
    <x v="0"/>
    <n v="7"/>
    <x v="3"/>
    <x v="3"/>
    <x v="0"/>
    <n v="2"/>
    <n v="12000000"/>
    <n v="7"/>
    <d v="1899-12-30T00:08:40"/>
    <x v="0"/>
    <x v="0"/>
    <x v="0"/>
    <x v="2"/>
    <x v="11"/>
  </r>
  <r>
    <x v="0"/>
    <n v="8"/>
    <x v="3"/>
    <x v="0"/>
    <x v="2"/>
    <n v="3"/>
    <n v="15000000"/>
    <n v="2"/>
    <d v="1899-12-30T00:08:40"/>
    <x v="0"/>
    <x v="1"/>
    <x v="5"/>
    <x v="1"/>
    <x v="14"/>
  </r>
  <r>
    <x v="0"/>
    <n v="11"/>
    <x v="3"/>
    <x v="1"/>
    <x v="4"/>
    <n v="4"/>
    <n v="20000000"/>
    <n v="5"/>
    <d v="1899-12-30T00:08:40"/>
    <x v="0"/>
    <x v="4"/>
    <x v="7"/>
    <x v="2"/>
    <x v="8"/>
  </r>
  <r>
    <x v="0"/>
    <n v="22"/>
    <x v="4"/>
    <x v="1"/>
    <x v="0"/>
    <n v="1"/>
    <n v="19000000"/>
    <n v="1"/>
    <d v="1899-12-30T00:08:40"/>
    <x v="1"/>
    <x v="2"/>
    <x v="4"/>
    <x v="1"/>
    <x v="1"/>
  </r>
  <r>
    <x v="0"/>
    <n v="6"/>
    <x v="4"/>
    <x v="0"/>
    <x v="2"/>
    <n v="4"/>
    <n v="20000000"/>
    <n v="1"/>
    <d v="1899-12-30T00:08:40"/>
    <x v="2"/>
    <x v="8"/>
    <x v="2"/>
    <x v="0"/>
    <x v="12"/>
  </r>
  <r>
    <x v="0"/>
    <n v="1"/>
    <x v="4"/>
    <x v="2"/>
    <x v="0"/>
    <n v="2"/>
    <n v="12000000"/>
    <n v="1"/>
    <d v="1899-12-30T00:08:40"/>
    <x v="0"/>
    <x v="2"/>
    <x v="2"/>
    <x v="0"/>
    <x v="7"/>
  </r>
  <r>
    <x v="0"/>
    <n v="14"/>
    <x v="4"/>
    <x v="3"/>
    <x v="2"/>
    <n v="5"/>
    <n v="25000000"/>
    <n v="1"/>
    <d v="1899-12-30T00:08:40"/>
    <x v="0"/>
    <x v="6"/>
    <x v="2"/>
    <x v="1"/>
    <x v="2"/>
  </r>
  <r>
    <x v="0"/>
    <n v="10"/>
    <x v="4"/>
    <x v="0"/>
    <x v="1"/>
    <n v="1"/>
    <n v="7000000"/>
    <n v="2"/>
    <d v="1899-12-30T00:08:40"/>
    <x v="0"/>
    <x v="8"/>
    <x v="6"/>
    <x v="0"/>
    <x v="12"/>
  </r>
  <r>
    <x v="0"/>
    <n v="13"/>
    <x v="10"/>
    <x v="2"/>
    <x v="2"/>
    <n v="1"/>
    <n v="19000000"/>
    <n v="2"/>
    <d v="1899-12-30T00:08:40"/>
    <x v="1"/>
    <x v="0"/>
    <x v="7"/>
    <x v="0"/>
    <x v="5"/>
  </r>
  <r>
    <x v="0"/>
    <n v="16"/>
    <x v="10"/>
    <x v="0"/>
    <x v="0"/>
    <n v="5"/>
    <n v="20000000"/>
    <n v="4"/>
    <d v="1899-12-30T00:08:40"/>
    <x v="0"/>
    <x v="7"/>
    <x v="3"/>
    <x v="1"/>
    <x v="6"/>
  </r>
  <r>
    <x v="0"/>
    <n v="17"/>
    <x v="10"/>
    <x v="2"/>
    <x v="2"/>
    <n v="5"/>
    <n v="21000000"/>
    <n v="6"/>
    <d v="1899-12-30T00:08:40"/>
    <x v="0"/>
    <x v="2"/>
    <x v="3"/>
    <x v="3"/>
    <x v="4"/>
  </r>
  <r>
    <x v="0"/>
    <n v="30"/>
    <x v="1"/>
    <x v="1"/>
    <x v="0"/>
    <n v="2"/>
    <n v="38000000"/>
    <n v="2"/>
    <d v="1899-12-30T00:08:40"/>
    <x v="1"/>
    <x v="7"/>
    <x v="0"/>
    <x v="1"/>
    <x v="2"/>
  </r>
  <r>
    <x v="1"/>
    <n v="5"/>
    <x v="5"/>
    <x v="0"/>
    <x v="3"/>
    <n v="0"/>
    <n v="0"/>
    <n v="4"/>
    <d v="1899-12-30T00:08:40"/>
    <x v="3"/>
    <x v="9"/>
    <x v="6"/>
    <x v="1"/>
    <x v="1"/>
  </r>
  <r>
    <x v="1"/>
    <n v="10"/>
    <x v="11"/>
    <x v="3"/>
    <x v="1"/>
    <n v="0"/>
    <n v="0"/>
    <n v="3"/>
    <d v="1899-12-30T00:08:40"/>
    <x v="3"/>
    <x v="9"/>
    <x v="7"/>
    <x v="3"/>
    <x v="4"/>
  </r>
  <r>
    <x v="1"/>
    <n v="12"/>
    <x v="1"/>
    <x v="3"/>
    <x v="3"/>
    <n v="0"/>
    <n v="0"/>
    <n v="1"/>
    <d v="1899-12-30T00:08:40"/>
    <x v="3"/>
    <x v="9"/>
    <x v="2"/>
    <x v="0"/>
    <x v="12"/>
  </r>
  <r>
    <x v="1"/>
    <n v="30"/>
    <x v="2"/>
    <x v="3"/>
    <x v="1"/>
    <n v="0"/>
    <n v="0"/>
    <n v="2"/>
    <d v="1899-12-30T00:08:40"/>
    <x v="3"/>
    <x v="9"/>
    <x v="7"/>
    <x v="0"/>
    <x v="5"/>
  </r>
  <r>
    <x v="1"/>
    <n v="30"/>
    <x v="10"/>
    <x v="0"/>
    <x v="2"/>
    <n v="0"/>
    <n v="0"/>
    <n v="5"/>
    <d v="1899-12-30T00:08:40"/>
    <x v="3"/>
    <x v="9"/>
    <x v="2"/>
    <x v="2"/>
    <x v="8"/>
  </r>
  <r>
    <x v="1"/>
    <n v="30"/>
    <x v="10"/>
    <x v="4"/>
    <x v="0"/>
    <n v="0"/>
    <n v="0"/>
    <n v="3"/>
    <d v="1899-12-30T00:08:40"/>
    <x v="3"/>
    <x v="9"/>
    <x v="4"/>
    <x v="3"/>
    <x v="13"/>
  </r>
  <r>
    <x v="1"/>
    <n v="5"/>
    <x v="5"/>
    <x v="0"/>
    <x v="3"/>
    <n v="0"/>
    <n v="0"/>
    <n v="4"/>
    <d v="1899-12-30T00:08:40"/>
    <x v="3"/>
    <x v="9"/>
    <x v="6"/>
    <x v="1"/>
    <x v="1"/>
  </r>
  <r>
    <x v="1"/>
    <n v="10"/>
    <x v="11"/>
    <x v="3"/>
    <x v="1"/>
    <n v="0"/>
    <n v="0"/>
    <n v="3"/>
    <d v="1899-12-30T00:08:40"/>
    <x v="3"/>
    <x v="9"/>
    <x v="7"/>
    <x v="3"/>
    <x v="4"/>
  </r>
  <r>
    <x v="0"/>
    <n v="26"/>
    <x v="1"/>
    <x v="1"/>
    <x v="2"/>
    <n v="3"/>
    <n v="15000000"/>
    <n v="2"/>
    <d v="1899-12-30T00:09:00"/>
    <x v="0"/>
    <x v="3"/>
    <x v="0"/>
    <x v="0"/>
    <x v="10"/>
  </r>
  <r>
    <x v="0"/>
    <n v="27"/>
    <x v="2"/>
    <x v="2"/>
    <x v="1"/>
    <n v="3"/>
    <n v="15000000"/>
    <n v="4"/>
    <d v="1899-12-30T00:09:00"/>
    <x v="0"/>
    <x v="7"/>
    <x v="4"/>
    <x v="1"/>
    <x v="2"/>
  </r>
  <r>
    <x v="0"/>
    <n v="30"/>
    <x v="2"/>
    <x v="5"/>
    <x v="3"/>
    <n v="3"/>
    <n v="15000000"/>
    <n v="2"/>
    <d v="1899-12-30T00:09:00"/>
    <x v="0"/>
    <x v="0"/>
    <x v="5"/>
    <x v="2"/>
    <x v="11"/>
  </r>
  <r>
    <x v="0"/>
    <n v="5"/>
    <x v="3"/>
    <x v="2"/>
    <x v="2"/>
    <n v="1"/>
    <n v="7000000"/>
    <n v="4"/>
    <d v="1899-12-30T00:09:00"/>
    <x v="0"/>
    <x v="2"/>
    <x v="2"/>
    <x v="0"/>
    <x v="12"/>
  </r>
  <r>
    <x v="0"/>
    <n v="28"/>
    <x v="3"/>
    <x v="0"/>
    <x v="2"/>
    <n v="5"/>
    <n v="20000000"/>
    <n v="2"/>
    <d v="1899-12-30T00:09:00"/>
    <x v="0"/>
    <x v="7"/>
    <x v="1"/>
    <x v="1"/>
    <x v="6"/>
  </r>
  <r>
    <x v="0"/>
    <n v="7"/>
    <x v="3"/>
    <x v="0"/>
    <x v="2"/>
    <n v="2"/>
    <n v="12000000"/>
    <n v="2"/>
    <d v="1899-12-30T00:09:00"/>
    <x v="0"/>
    <x v="0"/>
    <x v="6"/>
    <x v="0"/>
    <x v="10"/>
  </r>
  <r>
    <x v="0"/>
    <n v="20"/>
    <x v="4"/>
    <x v="0"/>
    <x v="2"/>
    <n v="4"/>
    <n v="20000000"/>
    <n v="2"/>
    <d v="1899-12-30T00:09:00"/>
    <x v="2"/>
    <x v="4"/>
    <x v="7"/>
    <x v="1"/>
    <x v="2"/>
  </r>
  <r>
    <x v="0"/>
    <n v="15"/>
    <x v="4"/>
    <x v="5"/>
    <x v="1"/>
    <n v="2"/>
    <n v="12000000"/>
    <n v="3"/>
    <d v="1899-12-30T00:09:00"/>
    <x v="0"/>
    <x v="8"/>
    <x v="3"/>
    <x v="0"/>
    <x v="12"/>
  </r>
  <r>
    <x v="0"/>
    <n v="18"/>
    <x v="4"/>
    <x v="0"/>
    <x v="1"/>
    <n v="2"/>
    <n v="12000000"/>
    <n v="1"/>
    <d v="1899-12-30T00:09:00"/>
    <x v="0"/>
    <x v="7"/>
    <x v="4"/>
    <x v="1"/>
    <x v="6"/>
  </r>
  <r>
    <x v="0"/>
    <n v="3"/>
    <x v="4"/>
    <x v="3"/>
    <x v="0"/>
    <n v="4"/>
    <n v="20000000"/>
    <n v="1"/>
    <d v="1899-12-30T00:09:00"/>
    <x v="0"/>
    <x v="4"/>
    <x v="5"/>
    <x v="0"/>
    <x v="7"/>
  </r>
  <r>
    <x v="1"/>
    <n v="11"/>
    <x v="7"/>
    <x v="0"/>
    <x v="0"/>
    <n v="0"/>
    <n v="0"/>
    <n v="1"/>
    <d v="1899-12-30T00:09:00"/>
    <x v="3"/>
    <x v="9"/>
    <x v="2"/>
    <x v="1"/>
    <x v="6"/>
  </r>
  <r>
    <x v="1"/>
    <n v="30"/>
    <x v="10"/>
    <x v="3"/>
    <x v="0"/>
    <n v="0"/>
    <n v="0"/>
    <n v="3"/>
    <d v="1899-12-30T00:09:00"/>
    <x v="3"/>
    <x v="9"/>
    <x v="2"/>
    <x v="3"/>
    <x v="13"/>
  </r>
  <r>
    <x v="1"/>
    <n v="27"/>
    <x v="10"/>
    <x v="4"/>
    <x v="2"/>
    <n v="0"/>
    <n v="0"/>
    <n v="1"/>
    <d v="1899-12-30T00:09:00"/>
    <x v="3"/>
    <x v="9"/>
    <x v="6"/>
    <x v="2"/>
    <x v="3"/>
  </r>
  <r>
    <x v="1"/>
    <n v="11"/>
    <x v="7"/>
    <x v="0"/>
    <x v="0"/>
    <n v="0"/>
    <n v="0"/>
    <n v="1"/>
    <d v="1899-12-30T00:09:00"/>
    <x v="3"/>
    <x v="9"/>
    <x v="2"/>
    <x v="1"/>
    <x v="6"/>
  </r>
  <r>
    <x v="0"/>
    <n v="31"/>
    <x v="8"/>
    <x v="4"/>
    <x v="2"/>
    <n v="2"/>
    <n v="12000000"/>
    <n v="4"/>
    <d v="1899-12-30T00:09:12"/>
    <x v="0"/>
    <x v="7"/>
    <x v="2"/>
    <x v="1"/>
    <x v="1"/>
  </r>
  <r>
    <x v="0"/>
    <n v="7"/>
    <x v="2"/>
    <x v="0"/>
    <x v="3"/>
    <n v="4"/>
    <n v="11000000"/>
    <n v="5"/>
    <d v="1899-12-30T00:09:12"/>
    <x v="2"/>
    <x v="4"/>
    <x v="3"/>
    <x v="1"/>
    <x v="6"/>
  </r>
  <r>
    <x v="0"/>
    <n v="21"/>
    <x v="3"/>
    <x v="0"/>
    <x v="4"/>
    <n v="4"/>
    <n v="20000000"/>
    <n v="2"/>
    <d v="1899-12-30T00:09:12"/>
    <x v="0"/>
    <x v="3"/>
    <x v="2"/>
    <x v="1"/>
    <x v="6"/>
  </r>
  <r>
    <x v="0"/>
    <n v="8"/>
    <x v="3"/>
    <x v="0"/>
    <x v="4"/>
    <n v="3"/>
    <n v="15000000"/>
    <n v="1"/>
    <d v="1899-12-30T00:09:12"/>
    <x v="0"/>
    <x v="8"/>
    <x v="4"/>
    <x v="0"/>
    <x v="7"/>
  </r>
  <r>
    <x v="0"/>
    <n v="8"/>
    <x v="3"/>
    <x v="3"/>
    <x v="2"/>
    <n v="2"/>
    <n v="12000000"/>
    <n v="4"/>
    <d v="1899-12-30T00:09:12"/>
    <x v="0"/>
    <x v="4"/>
    <x v="1"/>
    <x v="2"/>
    <x v="8"/>
  </r>
  <r>
    <x v="0"/>
    <n v="22"/>
    <x v="4"/>
    <x v="1"/>
    <x v="0"/>
    <n v="1"/>
    <n v="7000000"/>
    <n v="1"/>
    <d v="1899-12-30T00:09:12"/>
    <x v="0"/>
    <x v="2"/>
    <x v="7"/>
    <x v="3"/>
    <x v="13"/>
  </r>
  <r>
    <x v="0"/>
    <n v="25"/>
    <x v="4"/>
    <x v="0"/>
    <x v="2"/>
    <n v="3"/>
    <n v="15000000"/>
    <n v="3"/>
    <d v="1899-12-30T00:09:12"/>
    <x v="0"/>
    <x v="0"/>
    <x v="2"/>
    <x v="0"/>
    <x v="5"/>
  </r>
  <r>
    <x v="0"/>
    <n v="7"/>
    <x v="4"/>
    <x v="0"/>
    <x v="2"/>
    <n v="5"/>
    <n v="25000000"/>
    <n v="3"/>
    <d v="1899-12-30T00:09:12"/>
    <x v="0"/>
    <x v="1"/>
    <x v="0"/>
    <x v="0"/>
    <x v="9"/>
  </r>
  <r>
    <x v="0"/>
    <n v="1"/>
    <x v="10"/>
    <x v="1"/>
    <x v="3"/>
    <n v="5"/>
    <n v="25000000"/>
    <n v="3"/>
    <d v="1899-12-30T00:09:12"/>
    <x v="0"/>
    <x v="4"/>
    <x v="2"/>
    <x v="2"/>
    <x v="11"/>
  </r>
  <r>
    <x v="0"/>
    <n v="17"/>
    <x v="10"/>
    <x v="0"/>
    <x v="2"/>
    <n v="2"/>
    <n v="12000000"/>
    <n v="2"/>
    <d v="1899-12-30T00:09:12"/>
    <x v="0"/>
    <x v="7"/>
    <x v="5"/>
    <x v="1"/>
    <x v="6"/>
  </r>
  <r>
    <x v="0"/>
    <n v="31"/>
    <x v="8"/>
    <x v="4"/>
    <x v="2"/>
    <n v="2"/>
    <n v="12000000"/>
    <n v="4"/>
    <d v="1899-12-30T00:09:12"/>
    <x v="0"/>
    <x v="7"/>
    <x v="2"/>
    <x v="1"/>
    <x v="1"/>
  </r>
  <r>
    <x v="1"/>
    <n v="12"/>
    <x v="1"/>
    <x v="3"/>
    <x v="1"/>
    <n v="0"/>
    <n v="0"/>
    <n v="3"/>
    <d v="1899-12-30T00:09:12"/>
    <x v="3"/>
    <x v="9"/>
    <x v="6"/>
    <x v="3"/>
    <x v="13"/>
  </r>
  <r>
    <x v="1"/>
    <n v="17"/>
    <x v="4"/>
    <x v="1"/>
    <x v="1"/>
    <n v="0"/>
    <n v="0"/>
    <n v="1"/>
    <d v="1899-12-30T00:09:12"/>
    <x v="3"/>
    <x v="9"/>
    <x v="6"/>
    <x v="2"/>
    <x v="8"/>
  </r>
  <r>
    <x v="1"/>
    <n v="14"/>
    <x v="10"/>
    <x v="1"/>
    <x v="2"/>
    <n v="0"/>
    <n v="0"/>
    <n v="4"/>
    <d v="1899-12-30T00:09:12"/>
    <x v="3"/>
    <x v="9"/>
    <x v="7"/>
    <x v="1"/>
    <x v="2"/>
  </r>
  <r>
    <x v="0"/>
    <n v="11"/>
    <x v="5"/>
    <x v="2"/>
    <x v="1"/>
    <n v="2"/>
    <n v="38000000"/>
    <n v="1"/>
    <d v="1899-12-30T00:09:15"/>
    <x v="1"/>
    <x v="2"/>
    <x v="7"/>
    <x v="3"/>
    <x v="13"/>
  </r>
  <r>
    <x v="0"/>
    <n v="11"/>
    <x v="6"/>
    <x v="0"/>
    <x v="2"/>
    <n v="5"/>
    <n v="25000000"/>
    <n v="1"/>
    <d v="1899-12-30T00:09:15"/>
    <x v="0"/>
    <x v="2"/>
    <x v="7"/>
    <x v="0"/>
    <x v="5"/>
  </r>
  <r>
    <x v="0"/>
    <n v="1"/>
    <x v="9"/>
    <x v="4"/>
    <x v="1"/>
    <n v="2"/>
    <n v="12000000"/>
    <n v="1"/>
    <d v="1899-12-30T00:09:15"/>
    <x v="0"/>
    <x v="2"/>
    <x v="5"/>
    <x v="1"/>
    <x v="6"/>
  </r>
  <r>
    <x v="0"/>
    <n v="29"/>
    <x v="1"/>
    <x v="1"/>
    <x v="0"/>
    <n v="5"/>
    <n v="21000000"/>
    <n v="5"/>
    <d v="1899-12-30T00:09:15"/>
    <x v="0"/>
    <x v="0"/>
    <x v="2"/>
    <x v="2"/>
    <x v="8"/>
  </r>
  <r>
    <x v="0"/>
    <n v="30"/>
    <x v="2"/>
    <x v="2"/>
    <x v="1"/>
    <n v="2"/>
    <n v="12000000"/>
    <n v="4"/>
    <d v="1899-12-30T00:09:15"/>
    <x v="0"/>
    <x v="0"/>
    <x v="3"/>
    <x v="0"/>
    <x v="12"/>
  </r>
  <r>
    <x v="0"/>
    <n v="25"/>
    <x v="3"/>
    <x v="0"/>
    <x v="0"/>
    <n v="1"/>
    <n v="19000000"/>
    <n v="3"/>
    <d v="1899-12-30T00:09:15"/>
    <x v="1"/>
    <x v="1"/>
    <x v="2"/>
    <x v="1"/>
    <x v="1"/>
  </r>
  <r>
    <x v="0"/>
    <n v="10"/>
    <x v="3"/>
    <x v="0"/>
    <x v="0"/>
    <n v="4"/>
    <n v="11000000"/>
    <n v="5"/>
    <d v="1899-12-30T00:09:15"/>
    <x v="2"/>
    <x v="2"/>
    <x v="6"/>
    <x v="1"/>
    <x v="1"/>
  </r>
  <r>
    <x v="0"/>
    <n v="28"/>
    <x v="3"/>
    <x v="4"/>
    <x v="2"/>
    <n v="1"/>
    <n v="7000000"/>
    <n v="1"/>
    <d v="1899-12-30T00:09:15"/>
    <x v="0"/>
    <x v="7"/>
    <x v="4"/>
    <x v="0"/>
    <x v="12"/>
  </r>
  <r>
    <x v="0"/>
    <n v="13"/>
    <x v="4"/>
    <x v="3"/>
    <x v="1"/>
    <n v="4"/>
    <n v="20000000"/>
    <n v="5"/>
    <d v="1899-12-30T00:09:15"/>
    <x v="0"/>
    <x v="1"/>
    <x v="2"/>
    <x v="1"/>
    <x v="2"/>
  </r>
  <r>
    <x v="0"/>
    <n v="3"/>
    <x v="4"/>
    <x v="0"/>
    <x v="2"/>
    <n v="3"/>
    <n v="15000000"/>
    <n v="2"/>
    <d v="1899-12-30T00:09:15"/>
    <x v="0"/>
    <x v="7"/>
    <x v="1"/>
    <x v="2"/>
    <x v="8"/>
  </r>
  <r>
    <x v="0"/>
    <n v="11"/>
    <x v="5"/>
    <x v="2"/>
    <x v="1"/>
    <n v="2"/>
    <n v="38000000"/>
    <n v="1"/>
    <d v="1899-12-30T00:09:15"/>
    <x v="1"/>
    <x v="2"/>
    <x v="7"/>
    <x v="3"/>
    <x v="13"/>
  </r>
  <r>
    <x v="0"/>
    <n v="11"/>
    <x v="6"/>
    <x v="0"/>
    <x v="2"/>
    <n v="5"/>
    <n v="25000000"/>
    <n v="1"/>
    <d v="1899-12-30T00:09:15"/>
    <x v="0"/>
    <x v="2"/>
    <x v="7"/>
    <x v="0"/>
    <x v="5"/>
  </r>
  <r>
    <x v="0"/>
    <n v="1"/>
    <x v="9"/>
    <x v="4"/>
    <x v="1"/>
    <n v="2"/>
    <n v="12000000"/>
    <n v="1"/>
    <d v="1899-12-30T00:09:15"/>
    <x v="0"/>
    <x v="2"/>
    <x v="5"/>
    <x v="1"/>
    <x v="6"/>
  </r>
  <r>
    <x v="0"/>
    <n v="29"/>
    <x v="1"/>
    <x v="1"/>
    <x v="0"/>
    <n v="5"/>
    <n v="21000000"/>
    <n v="5"/>
    <d v="1899-12-30T00:09:15"/>
    <x v="0"/>
    <x v="0"/>
    <x v="2"/>
    <x v="2"/>
    <x v="8"/>
  </r>
  <r>
    <x v="1"/>
    <n v="13"/>
    <x v="5"/>
    <x v="0"/>
    <x v="3"/>
    <n v="0"/>
    <n v="0"/>
    <n v="2"/>
    <d v="1899-12-30T00:09:15"/>
    <x v="3"/>
    <x v="9"/>
    <x v="5"/>
    <x v="3"/>
    <x v="13"/>
  </r>
  <r>
    <x v="1"/>
    <n v="29"/>
    <x v="2"/>
    <x v="1"/>
    <x v="1"/>
    <n v="0"/>
    <n v="0"/>
    <n v="2"/>
    <d v="1899-12-30T00:09:15"/>
    <x v="3"/>
    <x v="9"/>
    <x v="5"/>
    <x v="1"/>
    <x v="1"/>
  </r>
  <r>
    <x v="1"/>
    <n v="30"/>
    <x v="10"/>
    <x v="1"/>
    <x v="2"/>
    <n v="0"/>
    <n v="0"/>
    <n v="4"/>
    <d v="1899-12-30T00:09:15"/>
    <x v="3"/>
    <x v="9"/>
    <x v="2"/>
    <x v="2"/>
    <x v="11"/>
  </r>
  <r>
    <x v="1"/>
    <n v="13"/>
    <x v="5"/>
    <x v="0"/>
    <x v="3"/>
    <n v="0"/>
    <n v="0"/>
    <n v="2"/>
    <d v="1899-12-30T00:09:15"/>
    <x v="3"/>
    <x v="9"/>
    <x v="5"/>
    <x v="3"/>
    <x v="13"/>
  </r>
  <r>
    <x v="0"/>
    <n v="12"/>
    <x v="5"/>
    <x v="2"/>
    <x v="2"/>
    <n v="2"/>
    <n v="12000000"/>
    <n v="3"/>
    <d v="1899-12-30T00:09:36"/>
    <x v="0"/>
    <x v="0"/>
    <x v="2"/>
    <x v="2"/>
    <x v="8"/>
  </r>
  <r>
    <x v="0"/>
    <n v="1"/>
    <x v="11"/>
    <x v="1"/>
    <x v="2"/>
    <n v="5"/>
    <n v="25000000"/>
    <n v="1"/>
    <d v="1899-12-30T00:09:36"/>
    <x v="0"/>
    <x v="2"/>
    <x v="5"/>
    <x v="1"/>
    <x v="2"/>
  </r>
  <r>
    <x v="0"/>
    <n v="11"/>
    <x v="2"/>
    <x v="4"/>
    <x v="4"/>
    <n v="1"/>
    <n v="7000000"/>
    <n v="2"/>
    <d v="1899-12-30T00:09:36"/>
    <x v="0"/>
    <x v="7"/>
    <x v="7"/>
    <x v="3"/>
    <x v="13"/>
  </r>
  <r>
    <x v="0"/>
    <n v="12"/>
    <x v="3"/>
    <x v="0"/>
    <x v="2"/>
    <n v="2"/>
    <n v="38000000"/>
    <n v="3"/>
    <d v="1899-12-30T00:09:36"/>
    <x v="1"/>
    <x v="7"/>
    <x v="6"/>
    <x v="1"/>
    <x v="6"/>
  </r>
  <r>
    <x v="0"/>
    <n v="28"/>
    <x v="3"/>
    <x v="4"/>
    <x v="0"/>
    <n v="3"/>
    <n v="15000000"/>
    <n v="1"/>
    <d v="1899-12-30T00:09:36"/>
    <x v="0"/>
    <x v="1"/>
    <x v="3"/>
    <x v="0"/>
    <x v="5"/>
  </r>
  <r>
    <x v="0"/>
    <n v="8"/>
    <x v="3"/>
    <x v="2"/>
    <x v="3"/>
    <n v="2"/>
    <n v="12000000"/>
    <n v="4"/>
    <d v="1899-12-30T00:09:36"/>
    <x v="0"/>
    <x v="2"/>
    <x v="7"/>
    <x v="1"/>
    <x v="2"/>
  </r>
  <r>
    <x v="0"/>
    <n v="11"/>
    <x v="4"/>
    <x v="1"/>
    <x v="0"/>
    <n v="2"/>
    <n v="12000000"/>
    <n v="1"/>
    <d v="1899-12-30T00:09:36"/>
    <x v="0"/>
    <x v="4"/>
    <x v="5"/>
    <x v="1"/>
    <x v="1"/>
  </r>
  <r>
    <x v="0"/>
    <n v="22"/>
    <x v="4"/>
    <x v="2"/>
    <x v="0"/>
    <n v="4"/>
    <n v="20000000"/>
    <n v="4"/>
    <d v="1899-12-30T00:09:36"/>
    <x v="0"/>
    <x v="0"/>
    <x v="4"/>
    <x v="0"/>
    <x v="5"/>
  </r>
  <r>
    <x v="0"/>
    <n v="12"/>
    <x v="5"/>
    <x v="2"/>
    <x v="2"/>
    <n v="2"/>
    <n v="12000000"/>
    <n v="3"/>
    <d v="1899-12-30T00:09:36"/>
    <x v="0"/>
    <x v="0"/>
    <x v="2"/>
    <x v="2"/>
    <x v="8"/>
  </r>
  <r>
    <x v="0"/>
    <n v="1"/>
    <x v="11"/>
    <x v="1"/>
    <x v="2"/>
    <n v="5"/>
    <n v="25000000"/>
    <n v="1"/>
    <d v="1899-12-30T00:09:36"/>
    <x v="0"/>
    <x v="2"/>
    <x v="5"/>
    <x v="1"/>
    <x v="2"/>
  </r>
  <r>
    <x v="1"/>
    <n v="27"/>
    <x v="2"/>
    <x v="0"/>
    <x v="0"/>
    <n v="0"/>
    <n v="0"/>
    <n v="1"/>
    <d v="1899-12-30T00:09:36"/>
    <x v="3"/>
    <x v="9"/>
    <x v="3"/>
    <x v="2"/>
    <x v="11"/>
  </r>
  <r>
    <x v="1"/>
    <n v="3"/>
    <x v="3"/>
    <x v="0"/>
    <x v="2"/>
    <n v="0"/>
    <n v="0"/>
    <n v="1"/>
    <d v="1899-12-30T00:09:36"/>
    <x v="3"/>
    <x v="9"/>
    <x v="2"/>
    <x v="0"/>
    <x v="9"/>
  </r>
  <r>
    <x v="1"/>
    <n v="11"/>
    <x v="4"/>
    <x v="0"/>
    <x v="0"/>
    <n v="0"/>
    <n v="0"/>
    <n v="3"/>
    <d v="1899-12-30T00:09:36"/>
    <x v="3"/>
    <x v="9"/>
    <x v="4"/>
    <x v="0"/>
    <x v="5"/>
  </r>
  <r>
    <x v="1"/>
    <n v="10"/>
    <x v="4"/>
    <x v="2"/>
    <x v="1"/>
    <n v="0"/>
    <n v="0"/>
    <n v="5"/>
    <d v="1899-12-30T00:09:36"/>
    <x v="3"/>
    <x v="9"/>
    <x v="7"/>
    <x v="0"/>
    <x v="10"/>
  </r>
  <r>
    <x v="0"/>
    <n v="12"/>
    <x v="9"/>
    <x v="1"/>
    <x v="2"/>
    <n v="3"/>
    <n v="15000000"/>
    <n v="3"/>
    <d v="1899-12-30T00:10:10"/>
    <x v="0"/>
    <x v="8"/>
    <x v="6"/>
    <x v="2"/>
    <x v="11"/>
  </r>
  <r>
    <x v="0"/>
    <n v="13"/>
    <x v="1"/>
    <x v="0"/>
    <x v="2"/>
    <n v="3"/>
    <n v="15000000"/>
    <n v="1"/>
    <d v="1899-12-30T00:10:10"/>
    <x v="0"/>
    <x v="5"/>
    <x v="3"/>
    <x v="1"/>
    <x v="2"/>
  </r>
  <r>
    <x v="0"/>
    <n v="11"/>
    <x v="1"/>
    <x v="4"/>
    <x v="0"/>
    <n v="1"/>
    <n v="7000000"/>
    <n v="3"/>
    <d v="1899-12-30T00:10:10"/>
    <x v="0"/>
    <x v="7"/>
    <x v="0"/>
    <x v="0"/>
    <x v="5"/>
  </r>
  <r>
    <x v="0"/>
    <n v="7"/>
    <x v="2"/>
    <x v="2"/>
    <x v="2"/>
    <n v="2"/>
    <n v="12000000"/>
    <n v="4"/>
    <d v="1899-12-30T00:10:10"/>
    <x v="0"/>
    <x v="4"/>
    <x v="4"/>
    <x v="0"/>
    <x v="9"/>
  </r>
  <r>
    <x v="0"/>
    <n v="9"/>
    <x v="2"/>
    <x v="1"/>
    <x v="1"/>
    <n v="3"/>
    <n v="15000000"/>
    <n v="4"/>
    <d v="1899-12-30T00:10:10"/>
    <x v="0"/>
    <x v="0"/>
    <x v="3"/>
    <x v="2"/>
    <x v="8"/>
  </r>
  <r>
    <x v="0"/>
    <n v="24"/>
    <x v="2"/>
    <x v="1"/>
    <x v="3"/>
    <n v="2"/>
    <n v="12000000"/>
    <n v="2"/>
    <d v="1899-12-30T00:10:10"/>
    <x v="0"/>
    <x v="4"/>
    <x v="7"/>
    <x v="1"/>
    <x v="6"/>
  </r>
  <r>
    <x v="0"/>
    <n v="28"/>
    <x v="3"/>
    <x v="3"/>
    <x v="2"/>
    <n v="4"/>
    <n v="20000000"/>
    <n v="1"/>
    <d v="1899-12-30T00:10:10"/>
    <x v="0"/>
    <x v="0"/>
    <x v="2"/>
    <x v="0"/>
    <x v="9"/>
  </r>
  <r>
    <x v="0"/>
    <n v="25"/>
    <x v="3"/>
    <x v="1"/>
    <x v="4"/>
    <n v="5"/>
    <n v="20000000"/>
    <n v="5"/>
    <d v="1899-12-30T00:10:10"/>
    <x v="0"/>
    <x v="3"/>
    <x v="5"/>
    <x v="1"/>
    <x v="2"/>
  </r>
  <r>
    <x v="0"/>
    <n v="29"/>
    <x v="3"/>
    <x v="1"/>
    <x v="1"/>
    <n v="2"/>
    <n v="12000000"/>
    <n v="2"/>
    <d v="1899-12-30T00:10:10"/>
    <x v="0"/>
    <x v="5"/>
    <x v="7"/>
    <x v="1"/>
    <x v="1"/>
  </r>
  <r>
    <x v="0"/>
    <n v="25"/>
    <x v="10"/>
    <x v="0"/>
    <x v="1"/>
    <n v="4"/>
    <n v="20000000"/>
    <n v="1"/>
    <d v="1899-12-30T00:10:10"/>
    <x v="2"/>
    <x v="6"/>
    <x v="5"/>
    <x v="3"/>
    <x v="13"/>
  </r>
  <r>
    <x v="0"/>
    <n v="12"/>
    <x v="9"/>
    <x v="1"/>
    <x v="2"/>
    <n v="3"/>
    <n v="15000000"/>
    <n v="3"/>
    <d v="1899-12-30T00:10:10"/>
    <x v="0"/>
    <x v="8"/>
    <x v="6"/>
    <x v="2"/>
    <x v="11"/>
  </r>
  <r>
    <x v="0"/>
    <n v="13"/>
    <x v="1"/>
    <x v="0"/>
    <x v="2"/>
    <n v="3"/>
    <n v="15000000"/>
    <n v="1"/>
    <d v="1899-12-30T00:10:10"/>
    <x v="0"/>
    <x v="5"/>
    <x v="3"/>
    <x v="1"/>
    <x v="2"/>
  </r>
  <r>
    <x v="1"/>
    <n v="21"/>
    <x v="2"/>
    <x v="0"/>
    <x v="2"/>
    <n v="0"/>
    <n v="0"/>
    <n v="2"/>
    <d v="1899-12-30T00:10:10"/>
    <x v="3"/>
    <x v="9"/>
    <x v="3"/>
    <x v="0"/>
    <x v="12"/>
  </r>
  <r>
    <x v="1"/>
    <n v="25"/>
    <x v="4"/>
    <x v="1"/>
    <x v="2"/>
    <n v="0"/>
    <n v="0"/>
    <n v="2"/>
    <d v="1899-12-30T00:10:10"/>
    <x v="3"/>
    <x v="9"/>
    <x v="1"/>
    <x v="1"/>
    <x v="6"/>
  </r>
  <r>
    <x v="1"/>
    <n v="11"/>
    <x v="4"/>
    <x v="2"/>
    <x v="4"/>
    <n v="0"/>
    <n v="0"/>
    <n v="2"/>
    <d v="1899-12-30T00:10:10"/>
    <x v="3"/>
    <x v="9"/>
    <x v="6"/>
    <x v="0"/>
    <x v="5"/>
  </r>
  <r>
    <x v="0"/>
    <n v="1"/>
    <x v="0"/>
    <x v="1"/>
    <x v="1"/>
    <n v="5"/>
    <n v="25000000"/>
    <n v="1"/>
    <d v="1899-12-30T00:11:20"/>
    <x v="0"/>
    <x v="0"/>
    <x v="5"/>
    <x v="3"/>
    <x v="4"/>
  </r>
  <r>
    <x v="0"/>
    <n v="11"/>
    <x v="0"/>
    <x v="4"/>
    <x v="1"/>
    <n v="3"/>
    <n v="15000000"/>
    <n v="2"/>
    <d v="1899-12-30T00:11:20"/>
    <x v="0"/>
    <x v="3"/>
    <x v="6"/>
    <x v="2"/>
    <x v="11"/>
  </r>
  <r>
    <x v="0"/>
    <n v="4"/>
    <x v="8"/>
    <x v="1"/>
    <x v="2"/>
    <n v="4"/>
    <n v="20000000"/>
    <n v="1"/>
    <d v="1899-12-30T00:11:20"/>
    <x v="2"/>
    <x v="7"/>
    <x v="2"/>
    <x v="1"/>
    <x v="14"/>
  </r>
  <r>
    <x v="0"/>
    <n v="30"/>
    <x v="2"/>
    <x v="1"/>
    <x v="2"/>
    <n v="2"/>
    <n v="10000000"/>
    <n v="1"/>
    <d v="1899-12-30T00:11:20"/>
    <x v="0"/>
    <x v="7"/>
    <x v="0"/>
    <x v="0"/>
    <x v="0"/>
  </r>
  <r>
    <x v="0"/>
    <n v="14"/>
    <x v="3"/>
    <x v="0"/>
    <x v="1"/>
    <n v="1"/>
    <n v="19000000"/>
    <n v="2"/>
    <d v="1899-12-30T00:11:20"/>
    <x v="1"/>
    <x v="2"/>
    <x v="6"/>
    <x v="3"/>
    <x v="4"/>
  </r>
  <r>
    <x v="0"/>
    <n v="19"/>
    <x v="3"/>
    <x v="1"/>
    <x v="1"/>
    <n v="1"/>
    <n v="7000000"/>
    <n v="4"/>
    <d v="1899-12-30T00:11:20"/>
    <x v="0"/>
    <x v="1"/>
    <x v="3"/>
    <x v="1"/>
    <x v="14"/>
  </r>
  <r>
    <x v="0"/>
    <n v="3"/>
    <x v="3"/>
    <x v="0"/>
    <x v="3"/>
    <n v="3"/>
    <n v="12000000"/>
    <n v="2"/>
    <d v="1899-12-30T00:11:20"/>
    <x v="0"/>
    <x v="4"/>
    <x v="7"/>
    <x v="1"/>
    <x v="1"/>
  </r>
  <r>
    <x v="0"/>
    <n v="3"/>
    <x v="4"/>
    <x v="2"/>
    <x v="1"/>
    <n v="2"/>
    <n v="38000000"/>
    <n v="2"/>
    <d v="1899-12-30T00:11:20"/>
    <x v="1"/>
    <x v="8"/>
    <x v="3"/>
    <x v="1"/>
    <x v="2"/>
  </r>
  <r>
    <x v="0"/>
    <n v="12"/>
    <x v="4"/>
    <x v="4"/>
    <x v="2"/>
    <n v="3"/>
    <n v="15000000"/>
    <n v="1"/>
    <d v="1899-12-30T00:11:20"/>
    <x v="0"/>
    <x v="2"/>
    <x v="7"/>
    <x v="0"/>
    <x v="7"/>
  </r>
  <r>
    <x v="0"/>
    <n v="22"/>
    <x v="4"/>
    <x v="0"/>
    <x v="4"/>
    <n v="2"/>
    <n v="12000000"/>
    <n v="3"/>
    <d v="1899-12-30T00:11:20"/>
    <x v="0"/>
    <x v="0"/>
    <x v="4"/>
    <x v="0"/>
    <x v="10"/>
  </r>
  <r>
    <x v="0"/>
    <n v="1"/>
    <x v="0"/>
    <x v="1"/>
    <x v="1"/>
    <n v="5"/>
    <n v="25000000"/>
    <n v="1"/>
    <d v="1899-12-30T00:11:20"/>
    <x v="0"/>
    <x v="0"/>
    <x v="5"/>
    <x v="3"/>
    <x v="4"/>
  </r>
  <r>
    <x v="0"/>
    <n v="11"/>
    <x v="0"/>
    <x v="4"/>
    <x v="1"/>
    <n v="3"/>
    <n v="15000000"/>
    <n v="2"/>
    <d v="1899-12-30T00:11:20"/>
    <x v="0"/>
    <x v="3"/>
    <x v="6"/>
    <x v="2"/>
    <x v="11"/>
  </r>
  <r>
    <x v="0"/>
    <n v="4"/>
    <x v="8"/>
    <x v="1"/>
    <x v="2"/>
    <n v="4"/>
    <n v="20000000"/>
    <n v="1"/>
    <d v="1899-12-30T00:11:20"/>
    <x v="2"/>
    <x v="7"/>
    <x v="2"/>
    <x v="1"/>
    <x v="14"/>
  </r>
  <r>
    <x v="1"/>
    <n v="5"/>
    <x v="3"/>
    <x v="0"/>
    <x v="2"/>
    <n v="0"/>
    <n v="0"/>
    <n v="3"/>
    <d v="1899-12-30T00:11:20"/>
    <x v="3"/>
    <x v="9"/>
    <x v="2"/>
    <x v="1"/>
    <x v="2"/>
  </r>
  <r>
    <x v="1"/>
    <n v="10"/>
    <x v="10"/>
    <x v="0"/>
    <x v="1"/>
    <n v="0"/>
    <n v="0"/>
    <n v="2"/>
    <d v="1899-12-30T00:11:20"/>
    <x v="3"/>
    <x v="9"/>
    <x v="4"/>
    <x v="3"/>
    <x v="4"/>
  </r>
  <r>
    <x v="1"/>
    <n v="10"/>
    <x v="10"/>
    <x v="4"/>
    <x v="2"/>
    <n v="0"/>
    <n v="0"/>
    <n v="2"/>
    <d v="1899-12-30T00:11:20"/>
    <x v="3"/>
    <x v="9"/>
    <x v="0"/>
    <x v="0"/>
    <x v="7"/>
  </r>
  <r>
    <x v="0"/>
    <n v="17"/>
    <x v="5"/>
    <x v="1"/>
    <x v="2"/>
    <n v="2"/>
    <n v="38000000"/>
    <n v="4"/>
    <d v="1899-12-30T00:12:45"/>
    <x v="1"/>
    <x v="2"/>
    <x v="3"/>
    <x v="1"/>
    <x v="2"/>
  </r>
  <r>
    <x v="0"/>
    <n v="2"/>
    <x v="8"/>
    <x v="0"/>
    <x v="2"/>
    <n v="5"/>
    <n v="25000000"/>
    <n v="1"/>
    <d v="1899-12-30T00:12:45"/>
    <x v="0"/>
    <x v="0"/>
    <x v="7"/>
    <x v="0"/>
    <x v="0"/>
  </r>
  <r>
    <x v="0"/>
    <n v="5"/>
    <x v="1"/>
    <x v="0"/>
    <x v="0"/>
    <n v="4"/>
    <n v="20000000"/>
    <n v="3"/>
    <d v="1899-12-30T00:12:45"/>
    <x v="2"/>
    <x v="5"/>
    <x v="3"/>
    <x v="0"/>
    <x v="12"/>
  </r>
  <r>
    <x v="0"/>
    <n v="11"/>
    <x v="1"/>
    <x v="1"/>
    <x v="1"/>
    <n v="1"/>
    <n v="7000000"/>
    <n v="6"/>
    <d v="1899-12-30T00:12:45"/>
    <x v="0"/>
    <x v="2"/>
    <x v="1"/>
    <x v="1"/>
    <x v="14"/>
  </r>
  <r>
    <x v="0"/>
    <n v="28"/>
    <x v="2"/>
    <x v="2"/>
    <x v="2"/>
    <n v="3"/>
    <n v="11000000"/>
    <n v="2"/>
    <d v="1899-12-30T00:12:45"/>
    <x v="0"/>
    <x v="2"/>
    <x v="1"/>
    <x v="0"/>
    <x v="0"/>
  </r>
  <r>
    <x v="0"/>
    <n v="16"/>
    <x v="2"/>
    <x v="1"/>
    <x v="1"/>
    <n v="5"/>
    <n v="20000000"/>
    <n v="5"/>
    <d v="1899-12-30T00:12:45"/>
    <x v="0"/>
    <x v="0"/>
    <x v="4"/>
    <x v="2"/>
    <x v="11"/>
  </r>
  <r>
    <x v="0"/>
    <n v="30"/>
    <x v="2"/>
    <x v="4"/>
    <x v="0"/>
    <n v="2"/>
    <n v="10000000"/>
    <n v="1"/>
    <d v="1899-12-30T00:12:45"/>
    <x v="0"/>
    <x v="0"/>
    <x v="6"/>
    <x v="3"/>
    <x v="13"/>
  </r>
  <r>
    <x v="0"/>
    <n v="8"/>
    <x v="3"/>
    <x v="1"/>
    <x v="2"/>
    <n v="1"/>
    <n v="19000000"/>
    <n v="4"/>
    <d v="1899-12-30T00:12:45"/>
    <x v="1"/>
    <x v="0"/>
    <x v="5"/>
    <x v="3"/>
    <x v="13"/>
  </r>
  <r>
    <x v="0"/>
    <n v="17"/>
    <x v="5"/>
    <x v="1"/>
    <x v="2"/>
    <n v="2"/>
    <n v="38000000"/>
    <n v="4"/>
    <d v="1899-12-30T00:12:45"/>
    <x v="1"/>
    <x v="2"/>
    <x v="3"/>
    <x v="1"/>
    <x v="2"/>
  </r>
  <r>
    <x v="0"/>
    <n v="2"/>
    <x v="8"/>
    <x v="0"/>
    <x v="2"/>
    <n v="5"/>
    <n v="25000000"/>
    <n v="1"/>
    <d v="1899-12-30T00:12:45"/>
    <x v="0"/>
    <x v="0"/>
    <x v="7"/>
    <x v="0"/>
    <x v="0"/>
  </r>
  <r>
    <x v="0"/>
    <n v="5"/>
    <x v="1"/>
    <x v="0"/>
    <x v="0"/>
    <n v="4"/>
    <n v="20000000"/>
    <n v="3"/>
    <d v="1899-12-30T00:12:45"/>
    <x v="2"/>
    <x v="5"/>
    <x v="3"/>
    <x v="0"/>
    <x v="12"/>
  </r>
  <r>
    <x v="1"/>
    <n v="22"/>
    <x v="2"/>
    <x v="3"/>
    <x v="1"/>
    <n v="0"/>
    <n v="0"/>
    <n v="3"/>
    <d v="1899-12-30T00:12:45"/>
    <x v="3"/>
    <x v="9"/>
    <x v="2"/>
    <x v="1"/>
    <x v="2"/>
  </r>
  <r>
    <x v="1"/>
    <n v="25"/>
    <x v="3"/>
    <x v="3"/>
    <x v="1"/>
    <n v="0"/>
    <n v="0"/>
    <n v="5"/>
    <d v="1899-12-30T00:12:45"/>
    <x v="3"/>
    <x v="9"/>
    <x v="5"/>
    <x v="0"/>
    <x v="0"/>
  </r>
  <r>
    <x v="1"/>
    <n v="16"/>
    <x v="4"/>
    <x v="0"/>
    <x v="2"/>
    <n v="0"/>
    <n v="0"/>
    <n v="3"/>
    <d v="1899-12-30T00:12:45"/>
    <x v="3"/>
    <x v="9"/>
    <x v="3"/>
    <x v="3"/>
    <x v="13"/>
  </r>
  <r>
    <x v="1"/>
    <n v="30"/>
    <x v="4"/>
    <x v="2"/>
    <x v="2"/>
    <n v="0"/>
    <n v="0"/>
    <n v="5"/>
    <d v="1899-12-30T00:12:45"/>
    <x v="3"/>
    <x v="9"/>
    <x v="6"/>
    <x v="1"/>
    <x v="6"/>
  </r>
  <r>
    <x v="1"/>
    <n v="1"/>
    <x v="10"/>
    <x v="1"/>
    <x v="0"/>
    <n v="0"/>
    <n v="0"/>
    <n v="2"/>
    <d v="1899-12-30T00:12:45"/>
    <x v="3"/>
    <x v="9"/>
    <x v="1"/>
    <x v="1"/>
    <x v="1"/>
  </r>
  <r>
    <x v="0"/>
    <n v="13"/>
    <x v="6"/>
    <x v="2"/>
    <x v="0"/>
    <n v="1"/>
    <n v="7000000"/>
    <n v="6"/>
    <d v="1899-12-30T00:12:55"/>
    <x v="0"/>
    <x v="5"/>
    <x v="3"/>
    <x v="3"/>
    <x v="4"/>
  </r>
  <r>
    <x v="0"/>
    <n v="10"/>
    <x v="0"/>
    <x v="4"/>
    <x v="0"/>
    <n v="3"/>
    <n v="15000000"/>
    <n v="1"/>
    <d v="1899-12-30T00:12:55"/>
    <x v="0"/>
    <x v="7"/>
    <x v="2"/>
    <x v="0"/>
    <x v="9"/>
  </r>
  <r>
    <x v="0"/>
    <n v="9"/>
    <x v="11"/>
    <x v="0"/>
    <x v="2"/>
    <n v="4"/>
    <n v="11000000"/>
    <n v="1"/>
    <d v="1899-12-30T00:12:55"/>
    <x v="2"/>
    <x v="0"/>
    <x v="3"/>
    <x v="0"/>
    <x v="10"/>
  </r>
  <r>
    <x v="0"/>
    <n v="21"/>
    <x v="2"/>
    <x v="0"/>
    <x v="1"/>
    <n v="2"/>
    <n v="38000000"/>
    <n v="3"/>
    <d v="1899-12-30T00:12:55"/>
    <x v="1"/>
    <x v="4"/>
    <x v="1"/>
    <x v="1"/>
    <x v="6"/>
  </r>
  <r>
    <x v="0"/>
    <n v="30"/>
    <x v="2"/>
    <x v="3"/>
    <x v="2"/>
    <n v="3"/>
    <n v="15000000"/>
    <n v="5"/>
    <d v="1899-12-30T00:12:55"/>
    <x v="0"/>
    <x v="0"/>
    <x v="7"/>
    <x v="1"/>
    <x v="15"/>
  </r>
  <r>
    <x v="0"/>
    <n v="13"/>
    <x v="3"/>
    <x v="0"/>
    <x v="2"/>
    <n v="2"/>
    <n v="38000000"/>
    <n v="1"/>
    <d v="1899-12-30T00:12:55"/>
    <x v="1"/>
    <x v="6"/>
    <x v="7"/>
    <x v="3"/>
    <x v="13"/>
  </r>
  <r>
    <x v="0"/>
    <n v="2"/>
    <x v="3"/>
    <x v="0"/>
    <x v="1"/>
    <n v="2"/>
    <n v="10000000"/>
    <n v="5"/>
    <d v="1899-12-30T00:12:55"/>
    <x v="0"/>
    <x v="0"/>
    <x v="2"/>
    <x v="0"/>
    <x v="7"/>
  </r>
  <r>
    <x v="0"/>
    <n v="4"/>
    <x v="3"/>
    <x v="1"/>
    <x v="1"/>
    <n v="4"/>
    <n v="20000000"/>
    <n v="2"/>
    <d v="1899-12-30T00:12:55"/>
    <x v="0"/>
    <x v="2"/>
    <x v="2"/>
    <x v="2"/>
    <x v="8"/>
  </r>
  <r>
    <x v="0"/>
    <n v="6"/>
    <x v="3"/>
    <x v="3"/>
    <x v="3"/>
    <n v="2"/>
    <n v="12000000"/>
    <n v="2"/>
    <d v="1899-12-30T00:12:55"/>
    <x v="0"/>
    <x v="7"/>
    <x v="2"/>
    <x v="1"/>
    <x v="1"/>
  </r>
  <r>
    <x v="0"/>
    <n v="23"/>
    <x v="3"/>
    <x v="5"/>
    <x v="0"/>
    <n v="3"/>
    <n v="15000000"/>
    <n v="1"/>
    <d v="1899-12-30T00:12:55"/>
    <x v="0"/>
    <x v="3"/>
    <x v="7"/>
    <x v="0"/>
    <x v="12"/>
  </r>
  <r>
    <x v="0"/>
    <n v="8"/>
    <x v="3"/>
    <x v="3"/>
    <x v="2"/>
    <n v="2"/>
    <n v="12000000"/>
    <n v="2"/>
    <d v="1899-12-30T00:12:55"/>
    <x v="0"/>
    <x v="4"/>
    <x v="4"/>
    <x v="0"/>
    <x v="0"/>
  </r>
  <r>
    <x v="0"/>
    <n v="1"/>
    <x v="3"/>
    <x v="1"/>
    <x v="1"/>
    <n v="2"/>
    <n v="12000000"/>
    <n v="2"/>
    <d v="1899-12-30T00:12:55"/>
    <x v="0"/>
    <x v="0"/>
    <x v="5"/>
    <x v="1"/>
    <x v="1"/>
  </r>
  <r>
    <x v="0"/>
    <n v="20"/>
    <x v="3"/>
    <x v="3"/>
    <x v="1"/>
    <n v="5"/>
    <n v="21000000"/>
    <n v="2"/>
    <d v="1899-12-30T00:12:55"/>
    <x v="0"/>
    <x v="7"/>
    <x v="5"/>
    <x v="0"/>
    <x v="7"/>
  </r>
  <r>
    <x v="0"/>
    <n v="11"/>
    <x v="4"/>
    <x v="2"/>
    <x v="2"/>
    <n v="2"/>
    <n v="12000000"/>
    <n v="1"/>
    <d v="1899-12-30T00:12:55"/>
    <x v="0"/>
    <x v="2"/>
    <x v="0"/>
    <x v="0"/>
    <x v="0"/>
  </r>
  <r>
    <x v="0"/>
    <n v="3"/>
    <x v="4"/>
    <x v="5"/>
    <x v="2"/>
    <n v="5"/>
    <n v="25000000"/>
    <n v="1"/>
    <d v="1899-12-30T00:12:55"/>
    <x v="0"/>
    <x v="1"/>
    <x v="5"/>
    <x v="1"/>
    <x v="6"/>
  </r>
  <r>
    <x v="0"/>
    <n v="30"/>
    <x v="10"/>
    <x v="3"/>
    <x v="1"/>
    <n v="1"/>
    <n v="19000000"/>
    <n v="2"/>
    <d v="1899-12-30T00:12:55"/>
    <x v="1"/>
    <x v="2"/>
    <x v="6"/>
    <x v="1"/>
    <x v="15"/>
  </r>
  <r>
    <x v="0"/>
    <n v="28"/>
    <x v="10"/>
    <x v="3"/>
    <x v="0"/>
    <n v="4"/>
    <n v="20000000"/>
    <n v="1"/>
    <d v="1899-12-30T00:12:55"/>
    <x v="2"/>
    <x v="2"/>
    <x v="3"/>
    <x v="3"/>
    <x v="4"/>
  </r>
  <r>
    <x v="0"/>
    <n v="1"/>
    <x v="10"/>
    <x v="0"/>
    <x v="2"/>
    <n v="5"/>
    <n v="25000000"/>
    <n v="3"/>
    <d v="1899-12-30T00:12:55"/>
    <x v="0"/>
    <x v="1"/>
    <x v="2"/>
    <x v="3"/>
    <x v="4"/>
  </r>
  <r>
    <x v="0"/>
    <n v="30"/>
    <x v="10"/>
    <x v="1"/>
    <x v="2"/>
    <n v="1"/>
    <n v="7000000"/>
    <n v="1"/>
    <d v="1899-12-30T00:12:55"/>
    <x v="0"/>
    <x v="7"/>
    <x v="2"/>
    <x v="0"/>
    <x v="9"/>
  </r>
  <r>
    <x v="0"/>
    <n v="13"/>
    <x v="6"/>
    <x v="2"/>
    <x v="0"/>
    <n v="1"/>
    <n v="7000000"/>
    <n v="6"/>
    <d v="1899-12-30T00:12:55"/>
    <x v="0"/>
    <x v="5"/>
    <x v="3"/>
    <x v="3"/>
    <x v="4"/>
  </r>
  <r>
    <x v="0"/>
    <n v="10"/>
    <x v="0"/>
    <x v="4"/>
    <x v="0"/>
    <n v="3"/>
    <n v="15000000"/>
    <n v="1"/>
    <d v="1899-12-30T00:12:55"/>
    <x v="0"/>
    <x v="7"/>
    <x v="2"/>
    <x v="0"/>
    <x v="9"/>
  </r>
  <r>
    <x v="0"/>
    <n v="9"/>
    <x v="11"/>
    <x v="0"/>
    <x v="2"/>
    <n v="4"/>
    <n v="11000000"/>
    <n v="1"/>
    <d v="1899-12-30T00:12:55"/>
    <x v="2"/>
    <x v="0"/>
    <x v="3"/>
    <x v="0"/>
    <x v="10"/>
  </r>
  <r>
    <x v="1"/>
    <n v="11"/>
    <x v="6"/>
    <x v="2"/>
    <x v="1"/>
    <n v="0"/>
    <n v="0"/>
    <n v="2"/>
    <d v="1899-12-30T00:12:55"/>
    <x v="3"/>
    <x v="9"/>
    <x v="6"/>
    <x v="1"/>
    <x v="6"/>
  </r>
  <r>
    <x v="1"/>
    <n v="12"/>
    <x v="7"/>
    <x v="0"/>
    <x v="1"/>
    <n v="0"/>
    <n v="0"/>
    <n v="2"/>
    <d v="1899-12-30T00:12:55"/>
    <x v="3"/>
    <x v="9"/>
    <x v="6"/>
    <x v="2"/>
    <x v="8"/>
  </r>
  <r>
    <x v="1"/>
    <n v="30"/>
    <x v="2"/>
    <x v="2"/>
    <x v="4"/>
    <n v="0"/>
    <n v="0"/>
    <n v="2"/>
    <d v="1899-12-30T00:12:55"/>
    <x v="3"/>
    <x v="9"/>
    <x v="7"/>
    <x v="0"/>
    <x v="0"/>
  </r>
  <r>
    <x v="1"/>
    <n v="14"/>
    <x v="3"/>
    <x v="5"/>
    <x v="3"/>
    <n v="0"/>
    <n v="0"/>
    <n v="2"/>
    <d v="1899-12-30T00:12:55"/>
    <x v="3"/>
    <x v="9"/>
    <x v="0"/>
    <x v="2"/>
    <x v="8"/>
  </r>
  <r>
    <x v="1"/>
    <n v="18"/>
    <x v="4"/>
    <x v="2"/>
    <x v="1"/>
    <n v="0"/>
    <n v="0"/>
    <n v="2"/>
    <d v="1899-12-30T00:12:55"/>
    <x v="3"/>
    <x v="9"/>
    <x v="2"/>
    <x v="3"/>
    <x v="4"/>
  </r>
  <r>
    <x v="1"/>
    <n v="24"/>
    <x v="4"/>
    <x v="3"/>
    <x v="2"/>
    <n v="0"/>
    <n v="0"/>
    <n v="2"/>
    <d v="1899-12-30T00:12:55"/>
    <x v="3"/>
    <x v="9"/>
    <x v="0"/>
    <x v="1"/>
    <x v="1"/>
  </r>
  <r>
    <x v="1"/>
    <n v="9"/>
    <x v="10"/>
    <x v="0"/>
    <x v="1"/>
    <n v="0"/>
    <n v="0"/>
    <n v="1"/>
    <d v="1899-12-30T00:12:55"/>
    <x v="3"/>
    <x v="9"/>
    <x v="4"/>
    <x v="1"/>
    <x v="6"/>
  </r>
  <r>
    <x v="1"/>
    <n v="11"/>
    <x v="6"/>
    <x v="2"/>
    <x v="1"/>
    <n v="0"/>
    <n v="0"/>
    <n v="2"/>
    <d v="1899-12-30T00:12:55"/>
    <x v="3"/>
    <x v="9"/>
    <x v="6"/>
    <x v="1"/>
    <x v="6"/>
  </r>
  <r>
    <x v="1"/>
    <n v="12"/>
    <x v="7"/>
    <x v="0"/>
    <x v="1"/>
    <n v="0"/>
    <n v="0"/>
    <n v="2"/>
    <d v="1899-12-30T00:12:55"/>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06DB28-D0F1-4CC1-9471-C806B3E0B818}" name="PivotTable21"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6">
  <location ref="EU9:EY26" firstHeaderRow="1" firstDataRow="2" firstDataCol="1" rowPageCount="1" colPageCount="1"/>
  <pivotFields count="14">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pivotField numFmtId="3" showAll="0"/>
    <pivotField dataField="1" numFmtId="164" showAll="0"/>
    <pivotField showAll="0"/>
    <pivotField numFmtId="45" showAll="0"/>
    <pivotField axis="axisCol" showAll="0">
      <items count="6">
        <item x="1"/>
        <item x="2"/>
        <item x="4"/>
        <item x="0"/>
        <item x="3"/>
        <item t="default"/>
      </items>
    </pivotField>
    <pivotField showAll="0">
      <items count="11">
        <item x="4"/>
        <item x="3"/>
        <item x="2"/>
        <item x="6"/>
        <item x="0"/>
        <item x="5"/>
        <item x="7"/>
        <item x="8"/>
        <item x="1"/>
        <item x="9"/>
        <item t="default"/>
      </items>
    </pivotField>
    <pivotField showAll="0"/>
    <pivotField showAll="0">
      <items count="5">
        <item x="2"/>
        <item x="3"/>
        <item x="1"/>
        <item x="0"/>
        <item t="default"/>
      </items>
    </pivotField>
    <pivotField axis="axisRow" showAll="0" sortType="ascending">
      <items count="17">
        <item x="3"/>
        <item x="12"/>
        <item x="7"/>
        <item x="9"/>
        <item x="15"/>
        <item x="13"/>
        <item x="11"/>
        <item x="10"/>
        <item x="0"/>
        <item x="14"/>
        <item x="4"/>
        <item x="1"/>
        <item x="6"/>
        <item x="8"/>
        <item x="2"/>
        <item x="5"/>
        <item t="default"/>
      </items>
    </pivotField>
  </pivotFields>
  <rowFields count="1">
    <field x="13"/>
  </rowFields>
  <rowItems count="16">
    <i>
      <x/>
    </i>
    <i>
      <x v="1"/>
    </i>
    <i>
      <x v="2"/>
    </i>
    <i>
      <x v="3"/>
    </i>
    <i>
      <x v="4"/>
    </i>
    <i>
      <x v="5"/>
    </i>
    <i>
      <x v="6"/>
    </i>
    <i>
      <x v="7"/>
    </i>
    <i>
      <x v="8"/>
    </i>
    <i>
      <x v="9"/>
    </i>
    <i>
      <x v="10"/>
    </i>
    <i>
      <x v="11"/>
    </i>
    <i>
      <x v="12"/>
    </i>
    <i>
      <x v="13"/>
    </i>
    <i>
      <x v="14"/>
    </i>
    <i>
      <x v="15"/>
    </i>
  </rowItems>
  <colFields count="1">
    <field x="9"/>
  </colFields>
  <colItems count="4">
    <i>
      <x/>
    </i>
    <i>
      <x v="1"/>
    </i>
    <i>
      <x v="2"/>
    </i>
    <i>
      <x v="3"/>
    </i>
  </colItems>
  <pageFields count="1">
    <pageField fld="0" item="1" hier="-1"/>
  </pageFields>
  <dataFields count="1">
    <dataField name="Sum of Paid Fees" fld="6" baseField="12" baseItem="0" numFmtId="165"/>
  </dataFields>
  <formats count="4">
    <format dxfId="0">
      <pivotArea dataOnly="0" labelOnly="1" outline="0" axis="axisValues" fieldPosition="0"/>
    </format>
    <format dxfId="1">
      <pivotArea dataOnly="0" labelOnly="1" outline="0" axis="axisValues" fieldPosition="0"/>
    </format>
    <format dxfId="2">
      <pivotArea outline="0" collapsedLevelsAreSubtotals="1" fieldPosition="0"/>
    </format>
    <format dxfId="3">
      <pivotArea outline="0" fieldPosition="0">
        <references count="1">
          <reference field="4294967294" count="1">
            <x v="0"/>
          </reference>
        </references>
      </pivotArea>
    </format>
  </formats>
  <chartFormats count="11">
    <chartFormat chart="95" format="0" series="1">
      <pivotArea type="data" outline="0" fieldPosition="0">
        <references count="1">
          <reference field="4294967294" count="1" selected="0">
            <x v="0"/>
          </reference>
        </references>
      </pivotArea>
    </chartFormat>
    <chartFormat chart="97" format="2" series="1">
      <pivotArea type="data" outline="0" fieldPosition="0">
        <references count="1">
          <reference field="4294967294" count="1" selected="0">
            <x v="0"/>
          </reference>
        </references>
      </pivotArea>
    </chartFormat>
    <chartFormat chart="99" format="0" series="1">
      <pivotArea type="data" outline="0" fieldPosition="0">
        <references count="2">
          <reference field="4294967294" count="1" selected="0">
            <x v="0"/>
          </reference>
          <reference field="9" count="1" selected="0">
            <x v="0"/>
          </reference>
        </references>
      </pivotArea>
    </chartFormat>
    <chartFormat chart="99" format="1" series="1">
      <pivotArea type="data" outline="0" fieldPosition="0">
        <references count="2">
          <reference field="4294967294" count="1" selected="0">
            <x v="0"/>
          </reference>
          <reference field="9" count="1" selected="0">
            <x v="1"/>
          </reference>
        </references>
      </pivotArea>
    </chartFormat>
    <chartFormat chart="99" format="2" series="1">
      <pivotArea type="data" outline="0" fieldPosition="0">
        <references count="2">
          <reference field="4294967294" count="1" selected="0">
            <x v="0"/>
          </reference>
          <reference field="9" count="1" selected="0">
            <x v="2"/>
          </reference>
        </references>
      </pivotArea>
    </chartFormat>
    <chartFormat chart="99" format="3" series="1">
      <pivotArea type="data" outline="0" fieldPosition="0">
        <references count="2">
          <reference field="4294967294" count="1" selected="0">
            <x v="0"/>
          </reference>
          <reference field="9" count="1" selected="0">
            <x v="3"/>
          </reference>
        </references>
      </pivotArea>
    </chartFormat>
    <chartFormat chart="99" format="4">
      <pivotArea type="data" outline="0" fieldPosition="0">
        <references count="3">
          <reference field="4294967294" count="1" selected="0">
            <x v="0"/>
          </reference>
          <reference field="9" count="1" selected="0">
            <x v="2"/>
          </reference>
          <reference field="13" count="1" selected="0">
            <x v="5"/>
          </reference>
        </references>
      </pivotArea>
    </chartFormat>
    <chartFormat chart="105" format="9" series="1">
      <pivotArea type="data" outline="0" fieldPosition="0">
        <references count="2">
          <reference field="4294967294" count="1" selected="0">
            <x v="0"/>
          </reference>
          <reference field="9" count="1" selected="0">
            <x v="0"/>
          </reference>
        </references>
      </pivotArea>
    </chartFormat>
    <chartFormat chart="105" format="10" series="1">
      <pivotArea type="data" outline="0" fieldPosition="0">
        <references count="2">
          <reference field="4294967294" count="1" selected="0">
            <x v="0"/>
          </reference>
          <reference field="9" count="1" selected="0">
            <x v="1"/>
          </reference>
        </references>
      </pivotArea>
    </chartFormat>
    <chartFormat chart="105" format="11" series="1">
      <pivotArea type="data" outline="0" fieldPosition="0">
        <references count="2">
          <reference field="4294967294" count="1" selected="0">
            <x v="0"/>
          </reference>
          <reference field="9" count="1" selected="0">
            <x v="2"/>
          </reference>
        </references>
      </pivotArea>
    </chartFormat>
    <chartFormat chart="105" format="12"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6B0916B-05DD-41D9-8C4C-7AD06F841F5C}"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4:K21" firstHeaderRow="1" firstDataRow="1" firstDataCol="1"/>
  <pivotFields count="14">
    <pivotField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pivotField showAll="0"/>
    <pivotField showAll="0"/>
    <pivotField showAll="0">
      <items count="5">
        <item x="2"/>
        <item x="3"/>
        <item x="1"/>
        <item x="0"/>
        <item t="default"/>
      </items>
    </pivotField>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7">
    <i>
      <x v="12"/>
    </i>
    <i>
      <x v="14"/>
    </i>
    <i>
      <x v="5"/>
    </i>
    <i>
      <x v="2"/>
    </i>
    <i>
      <x v="11"/>
    </i>
    <i>
      <x v="13"/>
    </i>
    <i>
      <x v="10"/>
    </i>
    <i>
      <x v="15"/>
    </i>
    <i>
      <x v="7"/>
    </i>
    <i>
      <x v="6"/>
    </i>
    <i>
      <x v="3"/>
    </i>
    <i>
      <x v="1"/>
    </i>
    <i>
      <x v="9"/>
    </i>
    <i>
      <x/>
    </i>
    <i>
      <x v="4"/>
    </i>
    <i>
      <x v="8"/>
    </i>
    <i t="grand">
      <x/>
    </i>
  </rowItems>
  <colItems count="1">
    <i/>
  </colItems>
  <dataFields count="1">
    <dataField name="Sum of Paid Fees" fld="6" baseField="0" baseItem="0"/>
  </dataFields>
  <formats count="3">
    <format dxfId="35">
      <pivotArea dataOnly="0" labelOnly="1" outline="0" axis="axisValues" fieldPosition="0"/>
    </format>
    <format dxfId="34">
      <pivotArea dataOnly="0" labelOnly="1" outline="0" axis="axisValues" fieldPosition="0"/>
    </format>
    <format dxfId="3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0626966-4BA4-4C3B-86F5-0F6E5932D5F2}"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6">
  <location ref="BC7:BD12" firstHeaderRow="1" firstDataRow="1" firstDataCol="1" rowPageCount="1" colPageCount="1"/>
  <pivotFields count="14">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axis="axisRow" showAll="0">
      <items count="6">
        <item x="1"/>
        <item x="2"/>
        <item x="4"/>
        <item x="0"/>
        <item x="3"/>
        <item t="default"/>
      </items>
    </pivotField>
    <pivotField showAll="0"/>
    <pivotField showAll="0">
      <items count="9">
        <item x="2"/>
        <item x="3"/>
        <item x="4"/>
        <item x="0"/>
        <item x="5"/>
        <item x="1"/>
        <item x="6"/>
        <item x="7"/>
        <item t="default"/>
      </items>
    </pivotField>
    <pivotField showAll="0">
      <items count="5">
        <item x="2"/>
        <item x="3"/>
        <item x="1"/>
        <item x="0"/>
        <item t="default"/>
      </items>
    </pivotField>
    <pivotField showAll="0"/>
  </pivotFields>
  <rowFields count="1">
    <field x="9"/>
  </rowFields>
  <rowItems count="5">
    <i>
      <x/>
    </i>
    <i>
      <x v="1"/>
    </i>
    <i>
      <x v="2"/>
    </i>
    <i>
      <x v="3"/>
    </i>
    <i t="grand">
      <x/>
    </i>
  </rowItems>
  <colItems count="1">
    <i/>
  </colItems>
  <pageFields count="1">
    <pageField fld="0" item="1" hier="-1"/>
  </pageFields>
  <dataFields count="1">
    <dataField name="Sum of Paid Fees" fld="6" baseField="9" baseItem="2" numFmtId="165"/>
  </dataFields>
  <formats count="4">
    <format dxfId="39">
      <pivotArea dataOnly="0" labelOnly="1" outline="0" axis="axisValues" fieldPosition="0"/>
    </format>
    <format dxfId="38">
      <pivotArea dataOnly="0" labelOnly="1" outline="0" axis="axisValues" fieldPosition="0"/>
    </format>
    <format dxfId="37">
      <pivotArea outline="0" collapsedLevelsAreSubtotals="1" fieldPosition="0"/>
    </format>
    <format dxfId="36">
      <pivotArea outline="0" fieldPosition="0">
        <references count="1">
          <reference field="4294967294" count="1">
            <x v="0"/>
          </reference>
        </references>
      </pivotArea>
    </format>
  </formats>
  <chartFormats count="10">
    <chartFormat chart="63" format="0" series="1">
      <pivotArea type="data" outline="0" fieldPosition="0">
        <references count="1">
          <reference field="4294967294" count="1" selected="0">
            <x v="0"/>
          </reference>
        </references>
      </pivotArea>
    </chartFormat>
    <chartFormat chart="63" format="1">
      <pivotArea type="data" outline="0" fieldPosition="0">
        <references count="2">
          <reference field="4294967294" count="1" selected="0">
            <x v="0"/>
          </reference>
          <reference field="9" count="1" selected="0">
            <x v="3"/>
          </reference>
        </references>
      </pivotArea>
    </chartFormat>
    <chartFormat chart="63" format="2">
      <pivotArea type="data" outline="0" fieldPosition="0">
        <references count="2">
          <reference field="4294967294" count="1" selected="0">
            <x v="0"/>
          </reference>
          <reference field="9" count="1" selected="0">
            <x v="0"/>
          </reference>
        </references>
      </pivotArea>
    </chartFormat>
    <chartFormat chart="63" format="3">
      <pivotArea type="data" outline="0" fieldPosition="0">
        <references count="2">
          <reference field="4294967294" count="1" selected="0">
            <x v="0"/>
          </reference>
          <reference field="9" count="1" selected="0">
            <x v="1"/>
          </reference>
        </references>
      </pivotArea>
    </chartFormat>
    <chartFormat chart="63" format="4">
      <pivotArea type="data" outline="0" fieldPosition="0">
        <references count="2">
          <reference field="4294967294" count="1" selected="0">
            <x v="0"/>
          </reference>
          <reference field="9" count="1" selected="0">
            <x v="2"/>
          </reference>
        </references>
      </pivotArea>
    </chartFormat>
    <chartFormat chart="65" format="10" series="1">
      <pivotArea type="data" outline="0" fieldPosition="0">
        <references count="1">
          <reference field="4294967294" count="1" selected="0">
            <x v="0"/>
          </reference>
        </references>
      </pivotArea>
    </chartFormat>
    <chartFormat chart="65" format="11">
      <pivotArea type="data" outline="0" fieldPosition="0">
        <references count="2">
          <reference field="4294967294" count="1" selected="0">
            <x v="0"/>
          </reference>
          <reference field="9" count="1" selected="0">
            <x v="0"/>
          </reference>
        </references>
      </pivotArea>
    </chartFormat>
    <chartFormat chart="65" format="12">
      <pivotArea type="data" outline="0" fieldPosition="0">
        <references count="2">
          <reference field="4294967294" count="1" selected="0">
            <x v="0"/>
          </reference>
          <reference field="9" count="1" selected="0">
            <x v="1"/>
          </reference>
        </references>
      </pivotArea>
    </chartFormat>
    <chartFormat chart="65" format="13">
      <pivotArea type="data" outline="0" fieldPosition="0">
        <references count="2">
          <reference field="4294967294" count="1" selected="0">
            <x v="0"/>
          </reference>
          <reference field="9" count="1" selected="0">
            <x v="2"/>
          </reference>
        </references>
      </pivotArea>
    </chartFormat>
    <chartFormat chart="65"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F5D2735-3208-4308-9AA9-F3EEBD003A9F}"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8">
  <location ref="AP4:AP5" firstHeaderRow="1" firstDataRow="1" firstDataCol="0"/>
  <pivotFields count="14">
    <pivotField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4" showAll="0"/>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Average of Enrolled Courses" fld="5" subtotal="average" baseField="0" baseItem="1996060996"/>
  </dataFields>
  <formats count="3">
    <format dxfId="42">
      <pivotArea dataOnly="0" labelOnly="1" outline="0" axis="axisValues" fieldPosition="0"/>
    </format>
    <format dxfId="41">
      <pivotArea dataOnly="0" labelOnly="1" outline="0" axis="axisValues" fieldPosition="0"/>
    </format>
    <format dxfId="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34DBAE5-E9F2-4A97-A44A-F7B0E77711A8}" name="PivotTable1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8">
  <location ref="BV9:BW19" firstHeaderRow="1" firstDataRow="1" firstDataCol="1" rowPageCount="1" colPageCount="1"/>
  <pivotFields count="14">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pivotField axis="axisRow"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pivotField showAll="0">
      <items count="5">
        <item x="2"/>
        <item x="3"/>
        <item x="1"/>
        <item x="0"/>
        <item t="default"/>
      </items>
    </pivotField>
    <pivotField showAll="0"/>
  </pivotFields>
  <rowFields count="1">
    <field x="10"/>
  </rowFields>
  <rowItems count="10">
    <i>
      <x v="4"/>
    </i>
    <i>
      <x v="2"/>
    </i>
    <i>
      <x v="6"/>
    </i>
    <i>
      <x/>
    </i>
    <i>
      <x v="5"/>
    </i>
    <i>
      <x v="1"/>
    </i>
    <i>
      <x v="8"/>
    </i>
    <i>
      <x v="7"/>
    </i>
    <i>
      <x v="3"/>
    </i>
    <i t="grand">
      <x/>
    </i>
  </rowItems>
  <colItems count="1">
    <i/>
  </colItems>
  <pageFields count="1">
    <pageField fld="0" item="1" hier="-1"/>
  </pageFields>
  <dataFields count="1">
    <dataField name="Sum of Paid Fees" fld="6" baseField="10" baseItem="0" numFmtId="165"/>
  </dataFields>
  <formats count="4">
    <format dxfId="46">
      <pivotArea dataOnly="0" labelOnly="1" outline="0" axis="axisValues" fieldPosition="0"/>
    </format>
    <format dxfId="45">
      <pivotArea dataOnly="0" labelOnly="1" outline="0" axis="axisValues" fieldPosition="0"/>
    </format>
    <format dxfId="44">
      <pivotArea outline="0" collapsedLevelsAreSubtotals="1" fieldPosition="0"/>
    </format>
    <format dxfId="43">
      <pivotArea outline="0" fieldPosition="0">
        <references count="1">
          <reference field="4294967294" count="1">
            <x v="0"/>
          </reference>
        </references>
      </pivotArea>
    </format>
  </formats>
  <chartFormats count="3">
    <chartFormat chart="63" format="0" series="1">
      <pivotArea type="data" outline="0" fieldPosition="0">
        <references count="1">
          <reference field="4294967294" count="1" selected="0">
            <x v="0"/>
          </reference>
        </references>
      </pivotArea>
    </chartFormat>
    <chartFormat chart="65" format="2" series="1">
      <pivotArea type="data" outline="0" fieldPosition="0">
        <references count="1">
          <reference field="4294967294" count="1" selected="0">
            <x v="0"/>
          </reference>
        </references>
      </pivotArea>
    </chartFormat>
    <chartFormat chart="6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2F45F06-1881-494F-A7DE-92909AB74A54}"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4:F7" firstHeaderRow="1" firstDataRow="1" firstDataCol="1"/>
  <pivotFields count="14">
    <pivotField axis="axisRow" dataField="1"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4" showAll="0"/>
    <pivotField showAll="0"/>
    <pivotField numFmtId="45" showAll="0"/>
    <pivotField showAll="0"/>
    <pivotField showAll="0"/>
    <pivotField showAll="0"/>
    <pivotField showAll="0">
      <items count="5">
        <item x="2"/>
        <item x="3"/>
        <item x="1"/>
        <item x="0"/>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formats count="4">
    <format dxfId="50">
      <pivotArea dataOnly="0" labelOnly="1" outline="0" axis="axisValues" fieldPosition="0"/>
    </format>
    <format dxfId="49">
      <pivotArea dataOnly="0" labelOnly="1" outline="0" axis="axisValues" fieldPosition="0"/>
    </format>
    <format dxfId="48">
      <pivotArea outline="0" collapsedLevelsAreSubtotals="1" fieldPosition="0"/>
    </format>
    <format dxfId="47">
      <pivotArea collapsedLevelsAreSubtotals="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5DC227A-ED67-4F93-B5F9-B22F4541CA8A}"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C4:AD7" firstHeaderRow="1" firstDataRow="1" firstDataCol="1"/>
  <pivotFields count="14">
    <pivotField axis="axisRow" dataField="1"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4" showAll="0"/>
    <pivotField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0"/>
  </rowFields>
  <rowItems count="3">
    <i>
      <x/>
    </i>
    <i>
      <x v="1"/>
    </i>
    <i t="grand">
      <x/>
    </i>
  </rowItems>
  <colItems count="1">
    <i/>
  </colItems>
  <dataFields count="1">
    <dataField name="Count of Fees Status" fld="0" subtotal="count" baseField="0" baseItem="0"/>
  </dataFields>
  <formats count="3">
    <format dxfId="53">
      <pivotArea dataOnly="0" labelOnly="1" outline="0" axis="axisValues" fieldPosition="0"/>
    </format>
    <format dxfId="52">
      <pivotArea dataOnly="0" labelOnly="1" outline="0" axis="axisValues" fieldPosition="0"/>
    </format>
    <format dxfId="51">
      <pivotArea outline="0" collapsedLevelsAreSubtotals="1" fieldPosition="0"/>
    </format>
  </format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0" count="1" selected="0">
            <x v="0"/>
          </reference>
        </references>
      </pivotArea>
    </chartFormat>
    <chartFormat chart="6" format="2">
      <pivotArea type="data" outline="0" fieldPosition="0">
        <references count="2">
          <reference field="4294967294" count="1" selected="0">
            <x v="0"/>
          </reference>
          <reference field="0"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0" count="1" selected="0">
            <x v="0"/>
          </reference>
        </references>
      </pivotArea>
    </chartFormat>
    <chartFormat chart="13" format="8">
      <pivotArea type="data" outline="0" fieldPosition="0">
        <references count="2">
          <reference field="4294967294" count="1" selected="0">
            <x v="0"/>
          </reference>
          <reference field="0" count="1" selected="0">
            <x v="1"/>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0" count="1" selected="0">
            <x v="0"/>
          </reference>
        </references>
      </pivotArea>
    </chartFormat>
    <chartFormat chart="14"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2D45317-CAC3-4888-86E7-68AF8201FDEF}" name="Ear_Month"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8">
  <location ref="S4:T17" firstHeaderRow="1" firstDataRow="1" firstDataCol="1"/>
  <pivotFields count="14">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pivotField showAll="0"/>
    <pivotField showAll="0"/>
    <pivotField showAll="0">
      <items count="5">
        <item x="2"/>
        <item x="3"/>
        <item x="1"/>
        <item x="0"/>
        <item t="default"/>
      </items>
    </pivotField>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Paid Fees" fld="6" baseField="2" baseItem="0" numFmtId="165"/>
  </dataFields>
  <formats count="4">
    <format dxfId="57">
      <pivotArea dataOnly="0" labelOnly="1" outline="0" axis="axisValues" fieldPosition="0"/>
    </format>
    <format dxfId="56">
      <pivotArea dataOnly="0" labelOnly="1" outline="0" axis="axisValues" fieldPosition="0"/>
    </format>
    <format dxfId="55">
      <pivotArea outline="0" collapsedLevelsAreSubtotals="1" fieldPosition="0"/>
    </format>
    <format dxfId="54">
      <pivotArea outline="0" fieldPosition="0">
        <references count="1">
          <reference field="4294967294" count="1">
            <x v="0"/>
          </reference>
        </references>
      </pivotArea>
    </format>
  </formats>
  <chartFormats count="2">
    <chartFormat chart="44"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90C630E-1CB4-4D44-8A9E-4B1892D17D15}" name="Enr_Month"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3">
  <location ref="AM4:AN17" firstHeaderRow="1" firstDataRow="1" firstDataCol="1"/>
  <pivotFields count="14">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pivotField numFmtId="164" showAll="0"/>
    <pivotField showAll="0"/>
    <pivotField numFmtId="45" showAll="0"/>
    <pivotField showAll="0"/>
    <pivotField showAll="0"/>
    <pivotField showAll="0"/>
    <pivotField showAll="0">
      <items count="5">
        <item x="2"/>
        <item x="3"/>
        <item x="1"/>
        <item x="0"/>
        <item t="default"/>
      </items>
    </pivotField>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formats count="3">
    <format dxfId="60">
      <pivotArea dataOnly="0" labelOnly="1" outline="0" axis="axisValues" fieldPosition="0"/>
    </format>
    <format dxfId="59">
      <pivotArea dataOnly="0" labelOnly="1" outline="0" axis="axisValues" fieldPosition="0"/>
    </format>
    <format dxfId="58">
      <pivotArea outline="0" collapsedLevelsAreSubtotals="1" fieldPosition="0"/>
    </format>
  </formats>
  <chartFormats count="2">
    <chartFormat chart="49" format="0"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56657E1-559F-46D0-BCDF-5EC911996AD9}"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8">
  <location ref="AR4:AR5" firstHeaderRow="1" firstDataRow="1" firstDataCol="0"/>
  <pivotFields count="14">
    <pivotField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4" showAll="0"/>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Sum of Enrolled Courses" fld="5" baseField="0" baseItem="1996060996"/>
  </dataFields>
  <formats count="3">
    <format dxfId="63">
      <pivotArea dataOnly="0" labelOnly="1" outline="0" axis="axisValues" fieldPosition="0"/>
    </format>
    <format dxfId="62">
      <pivotArea dataOnly="0" labelOnly="1" outline="0" axis="axisValues" fieldPosition="0"/>
    </format>
    <format dxfId="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FFEC02B8-8761-43E9-8816-380ED6E74979}" name="PivotTable1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6">
  <location ref="DI9:DJ16" firstHeaderRow="1" firstDataRow="1" firstDataCol="1" rowPageCount="1" colPageCount="1"/>
  <pivotFields count="14">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axis="axisRow" showAll="0">
      <items count="7">
        <item x="1"/>
        <item x="2"/>
        <item x="4"/>
        <item x="0"/>
        <item x="3"/>
        <item x="5"/>
        <item t="default"/>
      </items>
    </pivotField>
    <pivotField showAll="0"/>
    <pivotField numFmtId="3" showAll="0"/>
    <pivotField dataField="1" numFmtId="164" showAll="0"/>
    <pivotField showAll="0"/>
    <pivotField numFmtId="45" showAll="0"/>
    <pivotField showAll="0"/>
    <pivotField showAll="0">
      <items count="11">
        <item x="4"/>
        <item x="3"/>
        <item x="2"/>
        <item x="6"/>
        <item x="0"/>
        <item x="5"/>
        <item x="7"/>
        <item x="8"/>
        <item x="1"/>
        <item x="9"/>
        <item t="default"/>
      </items>
    </pivotField>
    <pivotField showAll="0"/>
    <pivotField showAll="0">
      <items count="5">
        <item x="2"/>
        <item x="3"/>
        <item x="1"/>
        <item x="0"/>
        <item t="default"/>
      </items>
    </pivotField>
    <pivotField showAll="0" sortType="ascending">
      <items count="17">
        <item x="3"/>
        <item x="12"/>
        <item x="7"/>
        <item x="9"/>
        <item x="15"/>
        <item x="13"/>
        <item x="11"/>
        <item x="10"/>
        <item x="0"/>
        <item x="14"/>
        <item x="4"/>
        <item x="1"/>
        <item x="6"/>
        <item x="8"/>
        <item x="2"/>
        <item x="5"/>
        <item t="default"/>
      </items>
    </pivotField>
  </pivotFields>
  <rowFields count="1">
    <field x="3"/>
  </rowFields>
  <rowItems count="7">
    <i>
      <x/>
    </i>
    <i>
      <x v="1"/>
    </i>
    <i>
      <x v="2"/>
    </i>
    <i>
      <x v="3"/>
    </i>
    <i>
      <x v="4"/>
    </i>
    <i>
      <x v="5"/>
    </i>
    <i t="grand">
      <x/>
    </i>
  </rowItems>
  <colItems count="1">
    <i/>
  </colItems>
  <pageFields count="1">
    <pageField fld="0" item="1" hier="-1"/>
  </pageFields>
  <dataFields count="1">
    <dataField name="Sum of Paid Fees" fld="6" baseField="13" baseItem="0" numFmtId="165"/>
  </dataFields>
  <formats count="4">
    <format dxfId="67">
      <pivotArea dataOnly="0" labelOnly="1" outline="0" axis="axisValues" fieldPosition="0"/>
    </format>
    <format dxfId="66">
      <pivotArea dataOnly="0" labelOnly="1" outline="0" axis="axisValues" fieldPosition="0"/>
    </format>
    <format dxfId="65">
      <pivotArea outline="0" collapsedLevelsAreSubtotals="1" fieldPosition="0"/>
    </format>
    <format dxfId="64">
      <pivotArea outline="0" fieldPosition="0">
        <references count="1">
          <reference field="4294967294" count="1">
            <x v="0"/>
          </reference>
        </references>
      </pivotArea>
    </format>
  </formats>
  <chartFormats count="2">
    <chartFormat chart="83" format="0" series="1">
      <pivotArea type="data" outline="0" fieldPosition="0">
        <references count="1">
          <reference field="4294967294" count="1" selected="0">
            <x v="0"/>
          </reference>
        </references>
      </pivotArea>
    </chartFormat>
    <chartFormat chart="8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A57A0D-355D-41F7-9B65-32C07A873453}" name="Training_Sales"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98">
  <location ref="EM9:EN28" firstHeaderRow="1" firstDataRow="1" firstDataCol="1" rowPageCount="1" colPageCount="1"/>
  <pivotFields count="14">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pivotField numFmtId="3" showAll="0"/>
    <pivotField dataField="1" numFmtId="164" showAll="0"/>
    <pivotField showAll="0"/>
    <pivotField numFmtId="45" showAll="0"/>
    <pivotField axis="axisRow" showAll="0">
      <items count="6">
        <item x="1"/>
        <item x="2"/>
        <item x="4"/>
        <item x="0"/>
        <item x="3"/>
        <item t="default"/>
      </items>
    </pivotField>
    <pivotField showAll="0">
      <items count="11">
        <item x="4"/>
        <item x="3"/>
        <item x="2"/>
        <item x="6"/>
        <item x="0"/>
        <item x="5"/>
        <item x="7"/>
        <item x="8"/>
        <item x="1"/>
        <item x="9"/>
        <item t="default"/>
      </items>
    </pivotField>
    <pivotField showAll="0"/>
    <pivotField axis="axisRow" showAll="0">
      <items count="5">
        <item x="2"/>
        <item x="3"/>
        <item x="1"/>
        <item x="0"/>
        <item t="default"/>
      </items>
    </pivotField>
    <pivotField showAll="0" sortType="ascending">
      <items count="17">
        <item x="3"/>
        <item x="12"/>
        <item x="7"/>
        <item x="9"/>
        <item x="15"/>
        <item x="13"/>
        <item x="11"/>
        <item x="10"/>
        <item x="0"/>
        <item x="14"/>
        <item x="4"/>
        <item x="1"/>
        <item x="6"/>
        <item x="8"/>
        <item x="2"/>
        <item x="5"/>
        <item t="default"/>
      </items>
    </pivotField>
  </pivotFields>
  <rowFields count="2">
    <field x="12"/>
    <field x="9"/>
  </rowFields>
  <rowItems count="19">
    <i>
      <x/>
    </i>
    <i r="1">
      <x/>
    </i>
    <i r="1">
      <x v="1"/>
    </i>
    <i r="1">
      <x v="3"/>
    </i>
    <i>
      <x v="1"/>
    </i>
    <i r="1">
      <x/>
    </i>
    <i r="1">
      <x v="1"/>
    </i>
    <i r="1">
      <x v="2"/>
    </i>
    <i r="1">
      <x v="3"/>
    </i>
    <i>
      <x v="2"/>
    </i>
    <i r="1">
      <x/>
    </i>
    <i r="1">
      <x v="1"/>
    </i>
    <i r="1">
      <x v="2"/>
    </i>
    <i r="1">
      <x v="3"/>
    </i>
    <i>
      <x v="3"/>
    </i>
    <i r="1">
      <x/>
    </i>
    <i r="1">
      <x v="1"/>
    </i>
    <i r="1">
      <x v="2"/>
    </i>
    <i r="1">
      <x v="3"/>
    </i>
  </rowItems>
  <colItems count="1">
    <i/>
  </colItems>
  <pageFields count="1">
    <pageField fld="0" item="1" hier="-1"/>
  </pageFields>
  <dataFields count="1">
    <dataField name="Sum of Paid Fees" fld="6" baseField="12" baseItem="0" numFmtId="165"/>
  </dataFields>
  <formats count="4">
    <format dxfId="5">
      <pivotArea dataOnly="0" labelOnly="1" outline="0" axis="axisValues" fieldPosition="0"/>
    </format>
    <format dxfId="6">
      <pivotArea dataOnly="0" labelOnly="1" outline="0" axis="axisValues" fieldPosition="0"/>
    </format>
    <format dxfId="7">
      <pivotArea outline="0" collapsedLevelsAreSubtotals="1" fieldPosition="0"/>
    </format>
    <format dxfId="4">
      <pivotArea outline="0" fieldPosition="0">
        <references count="1">
          <reference field="4294967294" count="1">
            <x v="0"/>
          </reference>
        </references>
      </pivotArea>
    </format>
  </formats>
  <chartFormats count="2">
    <chartFormat chart="95" format="0" series="1">
      <pivotArea type="data" outline="0" fieldPosition="0">
        <references count="1">
          <reference field="4294967294" count="1" selected="0">
            <x v="0"/>
          </reference>
        </references>
      </pivotArea>
    </chartFormat>
    <chartFormat chart="9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AE8177D-4065-4D0E-95AD-6BD071F9EEF2}"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2">
  <location ref="AU4:AV13" firstHeaderRow="1" firstDataRow="1" firstDataCol="1"/>
  <pivotFields count="14">
    <pivotField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4" showAll="0"/>
    <pivotField showAll="0"/>
    <pivotField numFmtId="45" showAll="0"/>
    <pivotField showAll="0"/>
    <pivotField showAll="0"/>
    <pivotField axis="axisRow" dataField="1" showAll="0">
      <items count="9">
        <item x="2"/>
        <item x="3"/>
        <item x="4"/>
        <item x="0"/>
        <item x="5"/>
        <item x="1"/>
        <item x="6"/>
        <item x="7"/>
        <item t="default"/>
      </items>
    </pivotField>
    <pivotField showAll="0">
      <items count="5">
        <item x="2"/>
        <item x="3"/>
        <item x="1"/>
        <item x="0"/>
        <item t="default"/>
      </items>
    </pivotField>
    <pivotField showAll="0"/>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3">
    <format dxfId="70">
      <pivotArea dataOnly="0" labelOnly="1" outline="0" axis="axisValues" fieldPosition="0"/>
    </format>
    <format dxfId="69">
      <pivotArea dataOnly="0" labelOnly="1" outline="0" axis="axisValues" fieldPosition="0"/>
    </format>
    <format dxfId="68">
      <pivotArea outline="0" collapsedLevelsAreSubtotals="1" fieldPosition="0"/>
    </format>
  </formats>
  <chartFormats count="2">
    <chartFormat chart="58" format="0" series="1">
      <pivotArea type="data" outline="0" fieldPosition="0">
        <references count="1">
          <reference field="4294967294" count="1" selected="0">
            <x v="0"/>
          </reference>
        </references>
      </pivotArea>
    </chartFormat>
    <chartFormat chart="6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5DBAFFE9-F193-4B19-96BD-8033DB17CFD5}" name="PivotTable1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6">
  <location ref="CW9:CX26" firstHeaderRow="1" firstDataRow="1" firstDataCol="1" rowPageCount="1" colPageCount="1"/>
  <pivotFields count="14">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pivotField showAll="0">
      <items count="11">
        <item x="4"/>
        <item x="3"/>
        <item x="2"/>
        <item x="6"/>
        <item x="0"/>
        <item x="5"/>
        <item x="7"/>
        <item x="8"/>
        <item x="1"/>
        <item x="9"/>
        <item t="default"/>
      </items>
    </pivotField>
    <pivotField showAll="0"/>
    <pivotField showAll="0">
      <items count="5">
        <item x="2"/>
        <item x="3"/>
        <item x="1"/>
        <item x="0"/>
        <item t="default"/>
      </items>
    </pivotField>
    <pivotField axis="axisRow" showAll="0" sortType="ascending">
      <items count="17">
        <item x="3"/>
        <item x="12"/>
        <item x="7"/>
        <item x="9"/>
        <item x="15"/>
        <item x="13"/>
        <item x="11"/>
        <item x="10"/>
        <item x="0"/>
        <item x="14"/>
        <item x="4"/>
        <item x="1"/>
        <item x="6"/>
        <item x="8"/>
        <item x="2"/>
        <item x="5"/>
        <item t="default"/>
      </items>
    </pivotField>
  </pivotFields>
  <rowFields count="1">
    <field x="13"/>
  </rowFields>
  <rowItems count="17">
    <i>
      <x/>
    </i>
    <i>
      <x v="1"/>
    </i>
    <i>
      <x v="2"/>
    </i>
    <i>
      <x v="3"/>
    </i>
    <i>
      <x v="4"/>
    </i>
    <i>
      <x v="5"/>
    </i>
    <i>
      <x v="6"/>
    </i>
    <i>
      <x v="7"/>
    </i>
    <i>
      <x v="8"/>
    </i>
    <i>
      <x v="9"/>
    </i>
    <i>
      <x v="10"/>
    </i>
    <i>
      <x v="11"/>
    </i>
    <i>
      <x v="12"/>
    </i>
    <i>
      <x v="13"/>
    </i>
    <i>
      <x v="14"/>
    </i>
    <i>
      <x v="15"/>
    </i>
    <i t="grand">
      <x/>
    </i>
  </rowItems>
  <colItems count="1">
    <i/>
  </colItems>
  <pageFields count="1">
    <pageField fld="0" item="1" hier="-1"/>
  </pageFields>
  <dataFields count="1">
    <dataField name="Sum of Paid Fees" fld="6" baseField="13" baseItem="0" numFmtId="165"/>
  </dataFields>
  <formats count="4">
    <format dxfId="74">
      <pivotArea dataOnly="0" labelOnly="1" outline="0" axis="axisValues" fieldPosition="0"/>
    </format>
    <format dxfId="73">
      <pivotArea dataOnly="0" labelOnly="1" outline="0" axis="axisValues" fieldPosition="0"/>
    </format>
    <format dxfId="72">
      <pivotArea outline="0" collapsedLevelsAreSubtotals="1" fieldPosition="0"/>
    </format>
    <format dxfId="71">
      <pivotArea outline="0" fieldPosition="0">
        <references count="1">
          <reference field="4294967294" count="1">
            <x v="0"/>
          </reference>
        </references>
      </pivotArea>
    </format>
  </formats>
  <chartFormats count="2">
    <chartFormat chart="83" format="0" series="1">
      <pivotArea type="data" outline="0" fieldPosition="0">
        <references count="1">
          <reference field="4294967294" count="1" selected="0">
            <x v="0"/>
          </reference>
        </references>
      </pivotArea>
    </chartFormat>
    <chartFormat chart="8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6D863B-F063-40D1-80E8-A71989DE614D}" name="Adv_Month"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96">
  <location ref="ED9:EI22" firstHeaderRow="1" firstDataRow="2" firstDataCol="1"/>
  <pivotFields count="14">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Col" showAll="0">
      <items count="6">
        <item x="1"/>
        <item x="2"/>
        <item x="3"/>
        <item x="0"/>
        <item x="4"/>
        <item t="default"/>
      </items>
    </pivotField>
    <pivotField numFmtId="3" showAll="0"/>
    <pivotField dataField="1" numFmtId="164" showAll="0"/>
    <pivotField showAll="0"/>
    <pivotField numFmtId="45" showAll="0"/>
    <pivotField showAll="0"/>
    <pivotField showAll="0">
      <items count="11">
        <item x="4"/>
        <item x="3"/>
        <item x="2"/>
        <item x="6"/>
        <item x="0"/>
        <item x="5"/>
        <item x="7"/>
        <item x="8"/>
        <item x="1"/>
        <item x="9"/>
        <item t="default"/>
      </items>
    </pivotField>
    <pivotField showAll="0"/>
    <pivotField showAll="0">
      <items count="5">
        <item x="2"/>
        <item x="3"/>
        <item x="1"/>
        <item x="0"/>
        <item t="default"/>
      </items>
    </pivotField>
    <pivotField showAll="0" sortType="ascending">
      <items count="17">
        <item x="3"/>
        <item x="12"/>
        <item x="7"/>
        <item x="9"/>
        <item x="15"/>
        <item x="13"/>
        <item x="11"/>
        <item x="10"/>
        <item x="0"/>
        <item x="14"/>
        <item x="4"/>
        <item x="1"/>
        <item x="6"/>
        <item x="8"/>
        <item x="2"/>
        <item x="5"/>
        <item t="default"/>
      </items>
    </pivotField>
  </pivotFields>
  <rowFields count="1">
    <field x="2"/>
  </rowFields>
  <rowItems count="12">
    <i>
      <x/>
    </i>
    <i>
      <x v="1"/>
    </i>
    <i>
      <x v="2"/>
    </i>
    <i>
      <x v="3"/>
    </i>
    <i>
      <x v="4"/>
    </i>
    <i>
      <x v="5"/>
    </i>
    <i>
      <x v="6"/>
    </i>
    <i>
      <x v="7"/>
    </i>
    <i>
      <x v="8"/>
    </i>
    <i>
      <x v="9"/>
    </i>
    <i>
      <x v="10"/>
    </i>
    <i>
      <x v="11"/>
    </i>
  </rowItems>
  <colFields count="1">
    <field x="4"/>
  </colFields>
  <colItems count="5">
    <i>
      <x/>
    </i>
    <i>
      <x v="1"/>
    </i>
    <i>
      <x v="2"/>
    </i>
    <i>
      <x v="3"/>
    </i>
    <i>
      <x v="4"/>
    </i>
  </colItems>
  <dataFields count="1">
    <dataField name="Sum of Paid Fees" fld="6" baseField="0" baseItem="0" numFmtId="165"/>
  </dataFields>
  <formats count="4">
    <format dxfId="9">
      <pivotArea dataOnly="0" labelOnly="1" outline="0" axis="axisValues" fieldPosition="0"/>
    </format>
    <format dxfId="10">
      <pivotArea dataOnly="0" labelOnly="1" outline="0" axis="axisValues" fieldPosition="0"/>
    </format>
    <format dxfId="11">
      <pivotArea outline="0" collapsedLevelsAreSubtotals="1" fieldPosition="0"/>
    </format>
    <format dxfId="8">
      <pivotArea outline="0" fieldPosition="0">
        <references count="1">
          <reference field="4294967294" count="1">
            <x v="0"/>
          </reference>
        </references>
      </pivotArea>
    </format>
  </formats>
  <chartFormats count="10">
    <chartFormat chart="93" format="0" series="1">
      <pivotArea type="data" outline="0" fieldPosition="0">
        <references count="2">
          <reference field="4294967294" count="1" selected="0">
            <x v="0"/>
          </reference>
          <reference field="4" count="1" selected="0">
            <x v="0"/>
          </reference>
        </references>
      </pivotArea>
    </chartFormat>
    <chartFormat chart="93" format="1" series="1">
      <pivotArea type="data" outline="0" fieldPosition="0">
        <references count="2">
          <reference field="4294967294" count="1" selected="0">
            <x v="0"/>
          </reference>
          <reference field="4" count="1" selected="0">
            <x v="1"/>
          </reference>
        </references>
      </pivotArea>
    </chartFormat>
    <chartFormat chart="93" format="2" series="1">
      <pivotArea type="data" outline="0" fieldPosition="0">
        <references count="2">
          <reference field="4294967294" count="1" selected="0">
            <x v="0"/>
          </reference>
          <reference field="4" count="1" selected="0">
            <x v="2"/>
          </reference>
        </references>
      </pivotArea>
    </chartFormat>
    <chartFormat chart="93" format="3" series="1">
      <pivotArea type="data" outline="0" fieldPosition="0">
        <references count="2">
          <reference field="4294967294" count="1" selected="0">
            <x v="0"/>
          </reference>
          <reference field="4" count="1" selected="0">
            <x v="3"/>
          </reference>
        </references>
      </pivotArea>
    </chartFormat>
    <chartFormat chart="93" format="4" series="1">
      <pivotArea type="data" outline="0" fieldPosition="0">
        <references count="2">
          <reference field="4294967294" count="1" selected="0">
            <x v="0"/>
          </reference>
          <reference field="4" count="1" selected="0">
            <x v="4"/>
          </reference>
        </references>
      </pivotArea>
    </chartFormat>
    <chartFormat chart="95" format="10" series="1">
      <pivotArea type="data" outline="0" fieldPosition="0">
        <references count="2">
          <reference field="4294967294" count="1" selected="0">
            <x v="0"/>
          </reference>
          <reference field="4" count="1" selected="0">
            <x v="0"/>
          </reference>
        </references>
      </pivotArea>
    </chartFormat>
    <chartFormat chart="95" format="11" series="1">
      <pivotArea type="data" outline="0" fieldPosition="0">
        <references count="2">
          <reference field="4294967294" count="1" selected="0">
            <x v="0"/>
          </reference>
          <reference field="4" count="1" selected="0">
            <x v="1"/>
          </reference>
        </references>
      </pivotArea>
    </chartFormat>
    <chartFormat chart="95" format="12" series="1">
      <pivotArea type="data" outline="0" fieldPosition="0">
        <references count="2">
          <reference field="4294967294" count="1" selected="0">
            <x v="0"/>
          </reference>
          <reference field="4" count="1" selected="0">
            <x v="2"/>
          </reference>
        </references>
      </pivotArea>
    </chartFormat>
    <chartFormat chart="95" format="13" series="1">
      <pivotArea type="data" outline="0" fieldPosition="0">
        <references count="2">
          <reference field="4294967294" count="1" selected="0">
            <x v="0"/>
          </reference>
          <reference field="4" count="1" selected="0">
            <x v="3"/>
          </reference>
        </references>
      </pivotArea>
    </chartFormat>
    <chartFormat chart="95"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730A9A-8258-419B-BC93-69103A65F42A}" name="Call_Month"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92">
  <location ref="DU9:DV21" firstHeaderRow="1" firstDataRow="1" firstDataCol="1"/>
  <pivotFields count="14">
    <pivotField showAll="0">
      <items count="3">
        <item x="1"/>
        <item x="0"/>
        <item t="default"/>
      </items>
    </pivotField>
    <pivotField numFmtId="1" showAll="0"/>
    <pivotField axis="axisRow" dataField="1"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pivotField numFmtId="3" showAll="0"/>
    <pivotField numFmtId="164" showAll="0"/>
    <pivotField showAll="0"/>
    <pivotField numFmtId="45" showAll="0"/>
    <pivotField showAll="0"/>
    <pivotField showAll="0">
      <items count="11">
        <item x="4"/>
        <item x="3"/>
        <item x="2"/>
        <item x="6"/>
        <item x="0"/>
        <item x="5"/>
        <item x="7"/>
        <item x="8"/>
        <item x="1"/>
        <item x="9"/>
        <item t="default"/>
      </items>
    </pivotField>
    <pivotField showAll="0"/>
    <pivotField showAll="0">
      <items count="5">
        <item x="2"/>
        <item x="3"/>
        <item x="1"/>
        <item x="0"/>
        <item t="default"/>
      </items>
    </pivotField>
    <pivotField showAll="0" sortType="ascending">
      <items count="17">
        <item x="3"/>
        <item x="12"/>
        <item x="7"/>
        <item x="9"/>
        <item x="15"/>
        <item x="13"/>
        <item x="11"/>
        <item x="10"/>
        <item x="0"/>
        <item x="14"/>
        <item x="4"/>
        <item x="1"/>
        <item x="6"/>
        <item x="8"/>
        <item x="2"/>
        <item x="5"/>
        <item t="default"/>
      </items>
    </pivotField>
  </pivotFields>
  <rowFields count="1">
    <field x="2"/>
  </rowFields>
  <rowItems count="12">
    <i>
      <x/>
    </i>
    <i>
      <x v="1"/>
    </i>
    <i>
      <x v="2"/>
    </i>
    <i>
      <x v="3"/>
    </i>
    <i>
      <x v="4"/>
    </i>
    <i>
      <x v="5"/>
    </i>
    <i>
      <x v="6"/>
    </i>
    <i>
      <x v="7"/>
    </i>
    <i>
      <x v="8"/>
    </i>
    <i>
      <x v="9"/>
    </i>
    <i>
      <x v="10"/>
    </i>
    <i>
      <x v="11"/>
    </i>
  </rowItems>
  <colItems count="1">
    <i/>
  </colItems>
  <dataFields count="1">
    <dataField name="Count of Month" fld="2" subtotal="count" baseField="0" baseItem="0"/>
  </dataFields>
  <formats count="3">
    <format dxfId="12">
      <pivotArea dataOnly="0" labelOnly="1" outline="0" axis="axisValues" fieldPosition="0"/>
    </format>
    <format dxfId="13">
      <pivotArea dataOnly="0" labelOnly="1" outline="0" axis="axisValues" fieldPosition="0"/>
    </format>
    <format dxfId="14">
      <pivotArea outline="0" collapsedLevelsAreSubtotals="1" fieldPosition="0"/>
    </format>
  </formats>
  <chartFormats count="2">
    <chartFormat chart="89" format="0" series="1">
      <pivotArea type="data" outline="0" fieldPosition="0">
        <references count="1">
          <reference field="4294967294" count="1" selected="0">
            <x v="0"/>
          </reference>
        </references>
      </pivotArea>
    </chartFormat>
    <chartFormat chart="9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267A70-C402-4163-A1E7-6C9CED84E9E9}" name="Dur_Month"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8">
  <location ref="CC9:CD22" firstHeaderRow="1" firstDataRow="1" firstDataCol="1" rowPageCount="1" colPageCount="1"/>
  <pivotFields count="14">
    <pivotField axis="axisPage"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numFmtId="164" showAll="0"/>
    <pivotField showAll="0"/>
    <pivotField dataField="1" numFmtId="45" showAll="0"/>
    <pivotField showAll="0"/>
    <pivotField showAll="0">
      <items count="11">
        <item x="4"/>
        <item x="3"/>
        <item x="2"/>
        <item x="6"/>
        <item x="0"/>
        <item x="5"/>
        <item x="7"/>
        <item x="8"/>
        <item x="1"/>
        <item x="9"/>
        <item t="default"/>
      </items>
    </pivotField>
    <pivotField showAll="0"/>
    <pivotField showAll="0">
      <items count="5">
        <item x="2"/>
        <item x="3"/>
        <item x="1"/>
        <item x="0"/>
        <item t="default"/>
      </items>
    </pivotField>
    <pivotField showAll="0"/>
  </pivotFields>
  <rowFields count="1">
    <field x="2"/>
  </rowFields>
  <rowItems count="13">
    <i>
      <x/>
    </i>
    <i>
      <x v="1"/>
    </i>
    <i>
      <x v="2"/>
    </i>
    <i>
      <x v="3"/>
    </i>
    <i>
      <x v="4"/>
    </i>
    <i>
      <x v="5"/>
    </i>
    <i>
      <x v="6"/>
    </i>
    <i>
      <x v="7"/>
    </i>
    <i>
      <x v="8"/>
    </i>
    <i>
      <x v="9"/>
    </i>
    <i>
      <x v="10"/>
    </i>
    <i>
      <x v="11"/>
    </i>
    <i t="grand">
      <x/>
    </i>
  </rowItems>
  <colItems count="1">
    <i/>
  </colItems>
  <pageFields count="1">
    <pageField fld="0" item="1" hier="-1"/>
  </pageFields>
  <dataFields count="1">
    <dataField name="Average of Average call duration" fld="8" subtotal="average" baseField="2" baseItem="0" numFmtId="45"/>
  </dataFields>
  <formats count="4">
    <format dxfId="18">
      <pivotArea dataOnly="0" labelOnly="1" outline="0" axis="axisValues" fieldPosition="0"/>
    </format>
    <format dxfId="17">
      <pivotArea dataOnly="0" labelOnly="1" outline="0" axis="axisValues" fieldPosition="0"/>
    </format>
    <format dxfId="16">
      <pivotArea outline="0" collapsedLevelsAreSubtotals="1" fieldPosition="0"/>
    </format>
    <format dxfId="1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01D734-92AA-4A5F-96E5-066EC265E58E}"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8">
  <location ref="BI9:BJ19" firstHeaderRow="1" firstDataRow="1" firstDataCol="1" rowPageCount="1" colPageCount="1"/>
  <pivotFields count="14">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pivotField axis="axisRow" showAll="0">
      <items count="11">
        <item x="4"/>
        <item x="3"/>
        <item x="2"/>
        <item x="6"/>
        <item x="0"/>
        <item x="5"/>
        <item x="7"/>
        <item x="8"/>
        <item x="1"/>
        <item x="9"/>
        <item t="default"/>
      </items>
    </pivotField>
    <pivotField showAll="0"/>
    <pivotField showAll="0">
      <items count="5">
        <item x="2"/>
        <item x="3"/>
        <item x="1"/>
        <item x="0"/>
        <item t="default"/>
      </items>
    </pivotField>
    <pivotField showAll="0"/>
  </pivotFields>
  <rowFields count="1">
    <field x="10"/>
  </rowFields>
  <rowItems count="10">
    <i>
      <x/>
    </i>
    <i>
      <x v="1"/>
    </i>
    <i>
      <x v="2"/>
    </i>
    <i>
      <x v="3"/>
    </i>
    <i>
      <x v="4"/>
    </i>
    <i>
      <x v="5"/>
    </i>
    <i>
      <x v="6"/>
    </i>
    <i>
      <x v="7"/>
    </i>
    <i>
      <x v="8"/>
    </i>
    <i t="grand">
      <x/>
    </i>
  </rowItems>
  <colItems count="1">
    <i/>
  </colItems>
  <pageFields count="1">
    <pageField fld="0" item="1" hier="-1"/>
  </pageFields>
  <dataFields count="1">
    <dataField name="Sum of Paid Fees" fld="6" baseField="10" baseItem="0" numFmtId="165"/>
  </dataFields>
  <formats count="4">
    <format dxfId="22">
      <pivotArea dataOnly="0" labelOnly="1" outline="0" axis="axisValues" fieldPosition="0"/>
    </format>
    <format dxfId="21">
      <pivotArea dataOnly="0" labelOnly="1" outline="0" axis="axisValues" fieldPosition="0"/>
    </format>
    <format dxfId="20">
      <pivotArea outline="0" collapsedLevelsAreSubtotals="1" fieldPosition="0"/>
    </format>
    <format dxfId="19">
      <pivotArea outline="0" fieldPosition="0">
        <references count="1">
          <reference field="4294967294" count="1">
            <x v="0"/>
          </reference>
        </references>
      </pivotArea>
    </format>
  </formats>
  <chartFormats count="3">
    <chartFormat chart="63" format="0" series="1">
      <pivotArea type="data" outline="0" fieldPosition="0">
        <references count="1">
          <reference field="4294967294" count="1" selected="0">
            <x v="0"/>
          </reference>
        </references>
      </pivotArea>
    </chartFormat>
    <chartFormat chart="65" format="2" series="1">
      <pivotArea type="data" outline="0" fieldPosition="0">
        <references count="1">
          <reference field="4294967294" count="1" selected="0">
            <x v="0"/>
          </reference>
        </references>
      </pivotArea>
    </chartFormat>
    <chartFormat chart="6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B7695B-90A4-4E4B-A6D5-987CF682730A}" name="PivotTable1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7">
  <location ref="BP9:BQ19" firstHeaderRow="1" firstDataRow="1" firstDataCol="1" rowPageCount="1" colPageCount="1"/>
  <pivotFields count="14">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4" showAll="0"/>
    <pivotField showAll="0"/>
    <pivotField numFmtId="45" showAll="0"/>
    <pivotField showAll="0"/>
    <pivotField axis="axisRow" showAll="0">
      <items count="11">
        <item x="4"/>
        <item x="3"/>
        <item x="2"/>
        <item x="6"/>
        <item x="0"/>
        <item x="5"/>
        <item x="7"/>
        <item x="8"/>
        <item x="1"/>
        <item x="9"/>
        <item t="default"/>
      </items>
    </pivotField>
    <pivotField showAll="0"/>
    <pivotField showAll="0">
      <items count="5">
        <item x="2"/>
        <item x="3"/>
        <item x="1"/>
        <item x="0"/>
        <item t="default"/>
      </items>
    </pivotField>
    <pivotField showAll="0"/>
  </pivotFields>
  <rowFields count="1">
    <field x="10"/>
  </rowFields>
  <rowItems count="10">
    <i>
      <x/>
    </i>
    <i>
      <x v="1"/>
    </i>
    <i>
      <x v="2"/>
    </i>
    <i>
      <x v="3"/>
    </i>
    <i>
      <x v="4"/>
    </i>
    <i>
      <x v="5"/>
    </i>
    <i>
      <x v="6"/>
    </i>
    <i>
      <x v="7"/>
    </i>
    <i>
      <x v="8"/>
    </i>
    <i t="grand">
      <x/>
    </i>
  </rowItems>
  <colItems count="1">
    <i/>
  </colItems>
  <pageFields count="1">
    <pageField fld="0" item="1" hier="-1"/>
  </pageFields>
  <dataFields count="1">
    <dataField name="Sum of Enrolled Courses" fld="5" baseField="0" baseItem="0"/>
  </dataFields>
  <formats count="3">
    <format dxfId="25">
      <pivotArea dataOnly="0" labelOnly="1" outline="0" axis="axisValues" fieldPosition="0"/>
    </format>
    <format dxfId="24">
      <pivotArea dataOnly="0" labelOnly="1" outline="0" axis="axisValues" fieldPosition="0"/>
    </format>
    <format dxfId="23">
      <pivotArea outline="0" collapsedLevelsAreSubtotals="1" fieldPosition="0"/>
    </format>
  </formats>
  <chartFormats count="11">
    <chartFormat chart="70" format="0" series="1">
      <pivotArea type="data" outline="0" fieldPosition="0">
        <references count="1">
          <reference field="4294967294" count="1" selected="0">
            <x v="0"/>
          </reference>
        </references>
      </pivotArea>
    </chartFormat>
    <chartFormat chart="72" format="2" series="1">
      <pivotArea type="data" outline="0" fieldPosition="0">
        <references count="1">
          <reference field="4294967294" count="1" selected="0">
            <x v="0"/>
          </reference>
        </references>
      </pivotArea>
    </chartFormat>
    <chartFormat chart="72" format="3">
      <pivotArea type="data" outline="0" fieldPosition="0">
        <references count="2">
          <reference field="4294967294" count="1" selected="0">
            <x v="0"/>
          </reference>
          <reference field="10" count="1" selected="0">
            <x v="0"/>
          </reference>
        </references>
      </pivotArea>
    </chartFormat>
    <chartFormat chart="72" format="4">
      <pivotArea type="data" outline="0" fieldPosition="0">
        <references count="2">
          <reference field="4294967294" count="1" selected="0">
            <x v="0"/>
          </reference>
          <reference field="10" count="1" selected="0">
            <x v="1"/>
          </reference>
        </references>
      </pivotArea>
    </chartFormat>
    <chartFormat chart="72" format="5">
      <pivotArea type="data" outline="0" fieldPosition="0">
        <references count="2">
          <reference field="4294967294" count="1" selected="0">
            <x v="0"/>
          </reference>
          <reference field="10" count="1" selected="0">
            <x v="2"/>
          </reference>
        </references>
      </pivotArea>
    </chartFormat>
    <chartFormat chart="72" format="6">
      <pivotArea type="data" outline="0" fieldPosition="0">
        <references count="2">
          <reference field="4294967294" count="1" selected="0">
            <x v="0"/>
          </reference>
          <reference field="10" count="1" selected="0">
            <x v="3"/>
          </reference>
        </references>
      </pivotArea>
    </chartFormat>
    <chartFormat chart="72" format="7">
      <pivotArea type="data" outline="0" fieldPosition="0">
        <references count="2">
          <reference field="4294967294" count="1" selected="0">
            <x v="0"/>
          </reference>
          <reference field="10" count="1" selected="0">
            <x v="4"/>
          </reference>
        </references>
      </pivotArea>
    </chartFormat>
    <chartFormat chart="72" format="8">
      <pivotArea type="data" outline="0" fieldPosition="0">
        <references count="2">
          <reference field="4294967294" count="1" selected="0">
            <x v="0"/>
          </reference>
          <reference field="10" count="1" selected="0">
            <x v="5"/>
          </reference>
        </references>
      </pivotArea>
    </chartFormat>
    <chartFormat chart="72" format="9">
      <pivotArea type="data" outline="0" fieldPosition="0">
        <references count="2">
          <reference field="4294967294" count="1" selected="0">
            <x v="0"/>
          </reference>
          <reference field="10" count="1" selected="0">
            <x v="6"/>
          </reference>
        </references>
      </pivotArea>
    </chartFormat>
    <chartFormat chart="72" format="10">
      <pivotArea type="data" outline="0" fieldPosition="0">
        <references count="2">
          <reference field="4294967294" count="1" selected="0">
            <x v="0"/>
          </reference>
          <reference field="10" count="1" selected="0">
            <x v="7"/>
          </reference>
        </references>
      </pivotArea>
    </chartFormat>
    <chartFormat chart="72" format="11">
      <pivotArea type="data" outline="0" fieldPosition="0">
        <references count="2">
          <reference field="4294967294" count="1" selected="0">
            <x v="0"/>
          </reference>
          <reference field="1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583D471-D9EA-450B-AAAA-8C845930EBBF}" name="Avg_Sales"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78">
  <location ref="CM9:CO13" firstHeaderRow="0" firstDataRow="1" firstDataCol="1" rowPageCount="1" colPageCount="1"/>
  <pivotFields count="14">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pivotField showAll="0">
      <items count="11">
        <item x="4"/>
        <item x="3"/>
        <item x="2"/>
        <item x="6"/>
        <item x="0"/>
        <item x="5"/>
        <item x="7"/>
        <item x="8"/>
        <item x="1"/>
        <item x="9"/>
        <item t="default"/>
      </items>
    </pivotField>
    <pivotField showAll="0"/>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s>
  <rowFields count="1">
    <field x="12"/>
  </rowFields>
  <rowItems count="4">
    <i>
      <x v="2"/>
    </i>
    <i>
      <x v="3"/>
    </i>
    <i>
      <x v="1"/>
    </i>
    <i>
      <x/>
    </i>
  </rowItems>
  <colFields count="1">
    <field x="-2"/>
  </colFields>
  <colItems count="2">
    <i>
      <x/>
    </i>
    <i i="1">
      <x v="1"/>
    </i>
  </colItems>
  <pageFields count="1">
    <pageField fld="0" item="1" hier="-1"/>
  </pageFields>
  <dataFields count="2">
    <dataField name="Sum of Paid Fees" fld="6" baseField="12" baseItem="1" numFmtId="165"/>
    <dataField name="Sum of Paid Fees2" fld="6" baseField="0" baseItem="0"/>
  </dataFields>
  <formats count="4">
    <format dxfId="29">
      <pivotArea dataOnly="0" labelOnly="1" outline="0" axis="axisValues" fieldPosition="0"/>
    </format>
    <format dxfId="28">
      <pivotArea dataOnly="0" labelOnly="1" outline="0" axis="axisValues" fieldPosition="0"/>
    </format>
    <format dxfId="27">
      <pivotArea outline="0" collapsedLevelsAreSubtotals="1" fieldPosition="0"/>
    </format>
    <format dxfId="26">
      <pivotArea outline="0" fieldPosition="0">
        <references count="1">
          <reference field="4294967294" count="1">
            <x v="0"/>
          </reference>
        </references>
      </pivotArea>
    </format>
  </formats>
  <chartFormats count="12">
    <chartFormat chart="75" format="0" series="1">
      <pivotArea type="data" outline="0" fieldPosition="0">
        <references count="1">
          <reference field="4294967294" count="1" selected="0">
            <x v="0"/>
          </reference>
        </references>
      </pivotArea>
    </chartFormat>
    <chartFormat chart="75" format="1" series="1">
      <pivotArea type="data" outline="0" fieldPosition="0">
        <references count="1">
          <reference field="4294967294" count="1" selected="0">
            <x v="1"/>
          </reference>
        </references>
      </pivotArea>
    </chartFormat>
    <chartFormat chart="75" format="2">
      <pivotArea type="data" outline="0" fieldPosition="0">
        <references count="2">
          <reference field="4294967294" count="1" selected="0">
            <x v="0"/>
          </reference>
          <reference field="12" count="1" selected="0">
            <x v="0"/>
          </reference>
        </references>
      </pivotArea>
    </chartFormat>
    <chartFormat chart="75" format="3">
      <pivotArea type="data" outline="0" fieldPosition="0">
        <references count="2">
          <reference field="4294967294" count="1" selected="0">
            <x v="0"/>
          </reference>
          <reference field="12" count="1" selected="0">
            <x v="1"/>
          </reference>
        </references>
      </pivotArea>
    </chartFormat>
    <chartFormat chart="75" format="4">
      <pivotArea type="data" outline="0" fieldPosition="0">
        <references count="2">
          <reference field="4294967294" count="1" selected="0">
            <x v="0"/>
          </reference>
          <reference field="12" count="1" selected="0">
            <x v="2"/>
          </reference>
        </references>
      </pivotArea>
    </chartFormat>
    <chartFormat chart="75" format="5">
      <pivotArea type="data" outline="0" fieldPosition="0">
        <references count="2">
          <reference field="4294967294" count="1" selected="0">
            <x v="0"/>
          </reference>
          <reference field="12" count="1" selected="0">
            <x v="3"/>
          </reference>
        </references>
      </pivotArea>
    </chartFormat>
    <chartFormat chart="77" format="12" series="1">
      <pivotArea type="data" outline="0" fieldPosition="0">
        <references count="1">
          <reference field="4294967294" count="1" selected="0">
            <x v="0"/>
          </reference>
        </references>
      </pivotArea>
    </chartFormat>
    <chartFormat chart="77" format="13">
      <pivotArea type="data" outline="0" fieldPosition="0">
        <references count="2">
          <reference field="4294967294" count="1" selected="0">
            <x v="0"/>
          </reference>
          <reference field="12" count="1" selected="0">
            <x v="0"/>
          </reference>
        </references>
      </pivotArea>
    </chartFormat>
    <chartFormat chart="77" format="14">
      <pivotArea type="data" outline="0" fieldPosition="0">
        <references count="2">
          <reference field="4294967294" count="1" selected="0">
            <x v="0"/>
          </reference>
          <reference field="12" count="1" selected="0">
            <x v="1"/>
          </reference>
        </references>
      </pivotArea>
    </chartFormat>
    <chartFormat chart="77" format="15">
      <pivotArea type="data" outline="0" fieldPosition="0">
        <references count="2">
          <reference field="4294967294" count="1" selected="0">
            <x v="0"/>
          </reference>
          <reference field="12" count="1" selected="0">
            <x v="2"/>
          </reference>
        </references>
      </pivotArea>
    </chartFormat>
    <chartFormat chart="77" format="16">
      <pivotArea type="data" outline="0" fieldPosition="0">
        <references count="2">
          <reference field="4294967294" count="1" selected="0">
            <x v="0"/>
          </reference>
          <reference field="12" count="1" selected="0">
            <x v="3"/>
          </reference>
        </references>
      </pivotArea>
    </chartFormat>
    <chartFormat chart="77"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EEC77C3-7CC5-403E-8E80-0215E7571477}"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B5" firstHeaderRow="1" firstDataRow="1" firstDataCol="0"/>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Sum of Paid Fees" fld="6" baseField="0" baseItem="0" numFmtId="3"/>
  </dataFields>
  <formats count="3">
    <format dxfId="32">
      <pivotArea dataOnly="0" labelOnly="1" outline="0" axis="axisValues" fieldPosition="0"/>
    </format>
    <format dxfId="31">
      <pivotArea dataOnly="0" labelOnly="1" outline="0" axis="axisValues" fieldPosition="0"/>
    </format>
    <format dxfId="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095A66A-81EB-4293-A9C2-6F865C913F39}" sourceName="Month">
  <pivotTables>
    <pivotTable tabId="4" name="PivotTable5"/>
    <pivotTable tabId="4" name="PivotTable1"/>
    <pivotTable tabId="4" name="PivotTable10"/>
    <pivotTable tabId="4" name="PivotTable11"/>
    <pivotTable tabId="4" name="PivotTable12"/>
    <pivotTable tabId="4" name="Avg_Sales"/>
    <pivotTable tabId="4" name="PivotTable14"/>
    <pivotTable tabId="4" name="PivotTable15"/>
    <pivotTable tabId="4" name="PivotTable17"/>
    <pivotTable tabId="4" name="PivotTable2"/>
    <pivotTable tabId="4" name="Training_Sales"/>
    <pivotTable tabId="4" name="PivotTable21"/>
    <pivotTable tabId="4" name="PivotTable3"/>
    <pivotTable tabId="4" name="PivotTable7"/>
    <pivotTable tabId="4" name="PivotTable8"/>
    <pivotTable tabId="4" name="PivotTable9"/>
  </pivotTables>
  <data>
    <tabular pivotCacheId="559635108">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D34C8A31-60D7-4742-874D-68B9BB43B123}" sourceName="Sale Team">
  <pivotTables>
    <pivotTable tabId="4" name="PivotTable21"/>
    <pivotTable tabId="4" name="Adv_Month"/>
    <pivotTable tabId="4" name="Call_Month"/>
    <pivotTable tabId="4" name="Dur_Month"/>
    <pivotTable tabId="4" name="Ear_Month"/>
    <pivotTable tabId="4" name="Enr_Month"/>
    <pivotTable tabId="4" name="PivotTable1"/>
    <pivotTable tabId="4" name="PivotTable10"/>
    <pivotTable tabId="4" name="PivotTable11"/>
    <pivotTable tabId="4" name="PivotTable12"/>
    <pivotTable tabId="4" name="PivotTable14"/>
    <pivotTable tabId="4" name="PivotTable15"/>
    <pivotTable tabId="4" name="PivotTable17"/>
    <pivotTable tabId="4" name="PivotTable2"/>
    <pivotTable tabId="4" name="PivotTable3"/>
    <pivotTable tabId="4" name="PivotTable5"/>
    <pivotTable tabId="4" name="PivotTable7"/>
    <pivotTable tabId="4" name="PivotTable8"/>
    <pivotTable tabId="4" name="PivotTable9"/>
  </pivotTables>
  <data>
    <tabular pivotCacheId="559635108">
      <items count="4">
        <i x="2" s="1"/>
        <i x="3"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97EFE51-8258-4B2A-9B18-2AFC5195A99E}" cache="Slicer_Month" caption="Month" columnCount="3" showCaption="0" style="SlicerStyleDark5" rowHeight="257175"/>
  <slicer name="Sale Team" xr10:uid="{57FA7FCF-8E4C-40C2-BC76-F10E30CC326E}" cache="Slicer_Sale_Team" caption="Sale Team" showCaption="0" style="SlicerStyleDark5"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820F901B-8821-4DAA-A4ED-D1430F9136EA}" cache="Slicer_Month" caption="Month" columnCount="3" showCaption="0" style="SlicerStyleDark5" lockedPosition="1" rowHeight="257175"/>
  <slicer name="Sale Team 1" xr10:uid="{C924186F-0CBD-4D82-808F-AF5AFF57D9E4}" cache="Slicer_Sale_Team" caption="Sale Team" showCaption="0" style="SlicerStyleDark5" lockedPosition="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D1C298-5FF2-4860-9ED0-2819D71A4F93}" name="Table2" displayName="Table2" ref="A1:N1238" totalsRowShown="0">
  <autoFilter ref="A1:N1238" xr:uid="{19D1C298-5FF2-4860-9ED0-2819D71A4F93}"/>
  <tableColumns count="14">
    <tableColumn id="1" xr3:uid="{9FD8F5D1-8401-4F0F-9EC3-44113BB99868}" name="Fees Status"/>
    <tableColumn id="2" xr3:uid="{9781D952-7149-4E11-8D55-30A0352E2C94}" name="Day"/>
    <tableColumn id="3" xr3:uid="{F314B010-9EDC-4342-85AC-E2558B555246}" name="Month"/>
    <tableColumn id="4" xr3:uid="{881895E1-CCCF-4C40-8C9B-BC61C326155F}" name="Advertising Channel"/>
    <tableColumn id="5" xr3:uid="{2FD76359-2B18-466D-BFFD-9B1C4ED5B7BD}" name="Advertisement "/>
    <tableColumn id="6" xr3:uid="{A0064120-6378-43A5-A9B7-8C32AF577F01}" name="Enrolled Courses"/>
    <tableColumn id="7" xr3:uid="{75DABBC3-A753-478B-B04E-3C5AD5602BC1}" name="Paid Fees"/>
    <tableColumn id="8" xr3:uid="{EAB1CA1C-FD7C-40FB-9A70-B57DF6459F1A}" name="Number of phone calls"/>
    <tableColumn id="9" xr3:uid="{D9F3BE3C-E559-4769-BA88-8796A6B76A24}" name="Average call duration" dataDxfId="91"/>
    <tableColumn id="10" xr3:uid="{B3F1BF6D-AACB-4F9D-B2F1-C138DCB83540}" name="Training Models"/>
    <tableColumn id="11" xr3:uid="{4A068CF9-03F0-4BCE-803D-F141A4492F8E}" name="Training Levels"/>
    <tableColumn id="12" xr3:uid="{74D0D593-40F3-4377-A258-C8960276C8AA}" name="Area Code"/>
    <tableColumn id="13" xr3:uid="{14D67ADF-CFEC-4750-9B09-F91A4B38DDD4}" name="Sale Team"/>
    <tableColumn id="14" xr3:uid="{47C93844-E051-4C64-A928-1750BE4E96DD}" name="Consulta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E93D0B-17BC-4B32-89EE-15921C8625E4}" name="Table1" displayName="Table1" ref="B2:O1240" totalsRowShown="0" headerRowDxfId="90" dataDxfId="89" headerRowCellStyle="Normal 2" dataCellStyle="Normal 2">
  <tableColumns count="14">
    <tableColumn id="1" xr3:uid="{A468B575-B8E8-4EF7-81E3-834E1B835829}" name="Fees Status" dataDxfId="88" dataCellStyle="Normal 2"/>
    <tableColumn id="2" xr3:uid="{38972624-6923-421F-B0CB-7D68714CB731}" name="Day" dataDxfId="87" dataCellStyle="Normal 2"/>
    <tableColumn id="3" xr3:uid="{E70D8DAB-79D4-4CFE-9480-EB9DF2246793}" name="Month" dataDxfId="86" dataCellStyle="Normal 2"/>
    <tableColumn id="4" xr3:uid="{425CFEBD-AC27-47C7-8EAA-A7BA0186B23B}" name="Advertising Channel" dataDxfId="85" dataCellStyle="Normal 2"/>
    <tableColumn id="5" xr3:uid="{A4982045-1DAC-4934-A726-2C344DEAD5E2}" name="Advertisement " dataDxfId="84" dataCellStyle="Normal 2"/>
    <tableColumn id="6" xr3:uid="{FCA53DEE-1BD6-4741-B4E0-6F3042DD18AD}" name="Enrolled Courses" dataDxfId="83" dataCellStyle="Normal 2"/>
    <tableColumn id="7" xr3:uid="{D9D3222E-3768-458A-9D88-04A713C5CB45}" name="Paid Fees" dataDxfId="82" dataCellStyle="Currency"/>
    <tableColumn id="8" xr3:uid="{2A150CA5-402A-441F-9919-133ADF754E1C}" name="Number of phone calls" dataDxfId="81" dataCellStyle="Normal 2"/>
    <tableColumn id="9" xr3:uid="{02F62FA2-7DD7-4BA1-9952-DB12A565A5F8}" name="Average call duration" dataDxfId="80"/>
    <tableColumn id="10" xr3:uid="{FD029388-AA3A-4211-8B4B-D9A7F72F0E7A}" name="Training Models" dataDxfId="79" dataCellStyle="Normal 2"/>
    <tableColumn id="11" xr3:uid="{E1AC2BDC-2445-4ED6-8190-022FDE40C5D0}" name="Training Levels" dataDxfId="78" dataCellStyle="Normal 2"/>
    <tableColumn id="12" xr3:uid="{954D56AE-7E11-4CC5-BC45-F028C4884E62}" name="Area Code" dataDxfId="77" dataCellStyle="Normal 2"/>
    <tableColumn id="13" xr3:uid="{C397636A-8024-4BED-BA5D-0EDE409F8EC8}" name="Sale Team" dataDxfId="76" dataCellStyle="Normal 2"/>
    <tableColumn id="14" xr3:uid="{39A848D1-0A88-4548-814D-505C344A5387}" name="Consultant" dataDxfId="75"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microsoft.com/office/2007/relationships/slicer" Target="../slicers/slicer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drawing" Target="../drawings/drawing2.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66585-E910-421E-9C3C-C1C5983E49F9}">
  <dimension ref="A1:N1238"/>
  <sheetViews>
    <sheetView topLeftCell="A1213" workbookViewId="0">
      <selection activeCell="N1244" sqref="N1244"/>
    </sheetView>
  </sheetViews>
  <sheetFormatPr defaultRowHeight="15.75" x14ac:dyDescent="0.25"/>
  <cols>
    <col min="1" max="1" width="12.25" customWidth="1"/>
    <col min="4" max="4" width="19.875" customWidth="1"/>
    <col min="5" max="5" width="15.875" customWidth="1"/>
    <col min="6" max="6" width="16.875" customWidth="1"/>
    <col min="7" max="7" width="10.625" customWidth="1"/>
    <col min="8" max="8" width="22.125" customWidth="1"/>
    <col min="9" max="9" width="21.125" customWidth="1"/>
    <col min="10" max="10" width="16.5" customWidth="1"/>
    <col min="11" max="11" width="15.375" customWidth="1"/>
    <col min="12" max="12" width="11.5" customWidth="1"/>
    <col min="13" max="13" width="11.375" customWidth="1"/>
    <col min="14" max="14" width="12"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14</v>
      </c>
      <c r="B2">
        <v>23</v>
      </c>
      <c r="C2" t="s">
        <v>27</v>
      </c>
      <c r="D2" t="s">
        <v>32</v>
      </c>
      <c r="E2" t="s">
        <v>17</v>
      </c>
      <c r="F2">
        <v>4</v>
      </c>
      <c r="G2">
        <v>15000000</v>
      </c>
      <c r="H2">
        <v>1</v>
      </c>
      <c r="I2" s="37">
        <v>1.3888888888888889E-3</v>
      </c>
      <c r="J2" t="s">
        <v>18</v>
      </c>
      <c r="K2" t="s">
        <v>29</v>
      </c>
      <c r="L2" t="s">
        <v>33</v>
      </c>
      <c r="M2" t="s">
        <v>77</v>
      </c>
      <c r="N2" t="s">
        <v>34</v>
      </c>
    </row>
    <row r="3" spans="1:14" x14ac:dyDescent="0.25">
      <c r="A3" t="s">
        <v>14</v>
      </c>
      <c r="B3">
        <v>1</v>
      </c>
      <c r="C3" t="s">
        <v>15</v>
      </c>
      <c r="D3" t="s">
        <v>16</v>
      </c>
      <c r="E3" t="s">
        <v>42</v>
      </c>
      <c r="F3">
        <v>3</v>
      </c>
      <c r="G3">
        <v>15000000</v>
      </c>
      <c r="H3">
        <v>1</v>
      </c>
      <c r="I3" s="37">
        <v>1.3888888888888889E-3</v>
      </c>
      <c r="J3" t="s">
        <v>18</v>
      </c>
      <c r="K3" t="s">
        <v>56</v>
      </c>
      <c r="L3" t="s">
        <v>51</v>
      </c>
      <c r="M3" t="s">
        <v>77</v>
      </c>
      <c r="N3" t="s">
        <v>34</v>
      </c>
    </row>
    <row r="4" spans="1:14" x14ac:dyDescent="0.25">
      <c r="A4" t="s">
        <v>14</v>
      </c>
      <c r="B4">
        <v>10</v>
      </c>
      <c r="C4" t="s">
        <v>27</v>
      </c>
      <c r="D4" t="s">
        <v>28</v>
      </c>
      <c r="E4" t="s">
        <v>45</v>
      </c>
      <c r="F4">
        <v>4</v>
      </c>
      <c r="G4">
        <v>11000000</v>
      </c>
      <c r="H4">
        <v>1</v>
      </c>
      <c r="I4" s="37">
        <v>1.3888888888888889E-3</v>
      </c>
      <c r="J4" t="s">
        <v>61</v>
      </c>
      <c r="K4" t="s">
        <v>19</v>
      </c>
      <c r="L4" t="s">
        <v>43</v>
      </c>
      <c r="M4" t="s">
        <v>77</v>
      </c>
      <c r="N4" t="s">
        <v>34</v>
      </c>
    </row>
    <row r="5" spans="1:14" x14ac:dyDescent="0.25">
      <c r="A5" t="s">
        <v>14</v>
      </c>
      <c r="B5">
        <v>1</v>
      </c>
      <c r="C5" t="s">
        <v>15</v>
      </c>
      <c r="D5" t="s">
        <v>16</v>
      </c>
      <c r="E5" t="s">
        <v>42</v>
      </c>
      <c r="F5">
        <v>3</v>
      </c>
      <c r="G5">
        <v>15000000</v>
      </c>
      <c r="H5">
        <v>1</v>
      </c>
      <c r="I5" s="37">
        <v>1.3888888888888889E-3</v>
      </c>
      <c r="J5" t="s">
        <v>18</v>
      </c>
      <c r="K5" t="s">
        <v>56</v>
      </c>
      <c r="L5" t="s">
        <v>51</v>
      </c>
      <c r="M5" t="s">
        <v>77</v>
      </c>
      <c r="N5" t="s">
        <v>34</v>
      </c>
    </row>
    <row r="6" spans="1:14" x14ac:dyDescent="0.25">
      <c r="A6" t="s">
        <v>70</v>
      </c>
      <c r="B6">
        <v>21</v>
      </c>
      <c r="C6" t="s">
        <v>27</v>
      </c>
      <c r="D6" t="s">
        <v>38</v>
      </c>
      <c r="E6" t="s">
        <v>42</v>
      </c>
      <c r="F6">
        <v>0</v>
      </c>
      <c r="G6">
        <v>0</v>
      </c>
      <c r="H6">
        <v>2</v>
      </c>
      <c r="I6" s="37">
        <v>1.3888888888888889E-3</v>
      </c>
      <c r="L6" t="s">
        <v>51</v>
      </c>
      <c r="M6" t="s">
        <v>77</v>
      </c>
      <c r="N6" t="s">
        <v>34</v>
      </c>
    </row>
    <row r="7" spans="1:14" x14ac:dyDescent="0.25">
      <c r="A7" t="s">
        <v>70</v>
      </c>
      <c r="B7">
        <v>11</v>
      </c>
      <c r="C7" t="s">
        <v>44</v>
      </c>
      <c r="D7" t="s">
        <v>49</v>
      </c>
      <c r="E7" t="s">
        <v>42</v>
      </c>
      <c r="F7">
        <v>0</v>
      </c>
      <c r="G7">
        <v>0</v>
      </c>
      <c r="H7">
        <v>2</v>
      </c>
      <c r="I7" s="37">
        <v>1.3888888888888889E-3</v>
      </c>
      <c r="L7" t="s">
        <v>25</v>
      </c>
      <c r="M7" t="s">
        <v>77</v>
      </c>
      <c r="N7" t="s">
        <v>34</v>
      </c>
    </row>
    <row r="8" spans="1:14" x14ac:dyDescent="0.25">
      <c r="A8" t="s">
        <v>14</v>
      </c>
      <c r="B8">
        <v>12</v>
      </c>
      <c r="C8" t="s">
        <v>44</v>
      </c>
      <c r="D8" t="s">
        <v>49</v>
      </c>
      <c r="E8" t="s">
        <v>17</v>
      </c>
      <c r="F8">
        <v>3</v>
      </c>
      <c r="G8">
        <v>15000000</v>
      </c>
      <c r="H8">
        <v>2</v>
      </c>
      <c r="I8" s="37">
        <v>1.3888888888888889E-3</v>
      </c>
      <c r="J8" t="s">
        <v>18</v>
      </c>
      <c r="K8" t="s">
        <v>64</v>
      </c>
      <c r="L8" t="s">
        <v>43</v>
      </c>
      <c r="M8" t="s">
        <v>77</v>
      </c>
      <c r="N8" t="s">
        <v>34</v>
      </c>
    </row>
    <row r="9" spans="1:14" x14ac:dyDescent="0.25">
      <c r="A9" t="s">
        <v>14</v>
      </c>
      <c r="B9">
        <v>29</v>
      </c>
      <c r="C9" t="s">
        <v>37</v>
      </c>
      <c r="D9" t="s">
        <v>49</v>
      </c>
      <c r="E9" t="s">
        <v>23</v>
      </c>
      <c r="F9">
        <v>3</v>
      </c>
      <c r="G9">
        <v>15000000</v>
      </c>
      <c r="H9">
        <v>2</v>
      </c>
      <c r="I9" s="37">
        <v>1.3888888888888889E-3</v>
      </c>
      <c r="J9" t="s">
        <v>18</v>
      </c>
      <c r="K9" t="s">
        <v>19</v>
      </c>
      <c r="L9" t="s">
        <v>33</v>
      </c>
      <c r="M9" t="s">
        <v>77</v>
      </c>
      <c r="N9" t="s">
        <v>34</v>
      </c>
    </row>
    <row r="10" spans="1:14" x14ac:dyDescent="0.25">
      <c r="A10" t="s">
        <v>14</v>
      </c>
      <c r="B10">
        <v>10</v>
      </c>
      <c r="C10" t="s">
        <v>55</v>
      </c>
      <c r="D10" t="s">
        <v>32</v>
      </c>
      <c r="E10" t="s">
        <v>42</v>
      </c>
      <c r="F10">
        <v>2</v>
      </c>
      <c r="G10">
        <v>12000000</v>
      </c>
      <c r="H10">
        <v>1</v>
      </c>
      <c r="I10" s="37">
        <v>1.3888888888888889E-3</v>
      </c>
      <c r="J10" t="s">
        <v>18</v>
      </c>
      <c r="K10" t="s">
        <v>19</v>
      </c>
      <c r="L10" t="s">
        <v>20</v>
      </c>
      <c r="M10" t="s">
        <v>77</v>
      </c>
      <c r="N10" t="s">
        <v>34</v>
      </c>
    </row>
    <row r="11" spans="1:14" x14ac:dyDescent="0.25">
      <c r="A11" t="s">
        <v>14</v>
      </c>
      <c r="B11">
        <v>10</v>
      </c>
      <c r="C11" t="s">
        <v>55</v>
      </c>
      <c r="D11" t="s">
        <v>32</v>
      </c>
      <c r="E11" t="s">
        <v>42</v>
      </c>
      <c r="F11">
        <v>2</v>
      </c>
      <c r="G11">
        <v>12000000</v>
      </c>
      <c r="H11">
        <v>1</v>
      </c>
      <c r="I11" s="37">
        <v>1.3888888888888889E-3</v>
      </c>
      <c r="J11" t="s">
        <v>18</v>
      </c>
      <c r="K11" t="s">
        <v>19</v>
      </c>
      <c r="L11" t="s">
        <v>20</v>
      </c>
      <c r="M11" t="s">
        <v>77</v>
      </c>
      <c r="N11" t="s">
        <v>34</v>
      </c>
    </row>
    <row r="12" spans="1:14" x14ac:dyDescent="0.25">
      <c r="A12" t="s">
        <v>14</v>
      </c>
      <c r="B12">
        <v>1</v>
      </c>
      <c r="C12" t="s">
        <v>59</v>
      </c>
      <c r="D12" t="s">
        <v>38</v>
      </c>
      <c r="E12" t="s">
        <v>42</v>
      </c>
      <c r="F12">
        <v>2</v>
      </c>
      <c r="G12">
        <v>38000000</v>
      </c>
      <c r="H12">
        <v>2</v>
      </c>
      <c r="I12" s="37">
        <v>1.6782407407407406E-3</v>
      </c>
      <c r="J12" t="s">
        <v>46</v>
      </c>
      <c r="K12" t="s">
        <v>24</v>
      </c>
      <c r="L12" t="s">
        <v>30</v>
      </c>
      <c r="M12" t="s">
        <v>77</v>
      </c>
      <c r="N12" t="s">
        <v>34</v>
      </c>
    </row>
    <row r="13" spans="1:14" x14ac:dyDescent="0.25">
      <c r="A13" t="s">
        <v>14</v>
      </c>
      <c r="B13">
        <v>1</v>
      </c>
      <c r="C13" t="s">
        <v>59</v>
      </c>
      <c r="D13" t="s">
        <v>38</v>
      </c>
      <c r="E13" t="s">
        <v>42</v>
      </c>
      <c r="F13">
        <v>2</v>
      </c>
      <c r="G13">
        <v>38000000</v>
      </c>
      <c r="H13">
        <v>2</v>
      </c>
      <c r="I13" s="37">
        <v>1.6782407407407406E-3</v>
      </c>
      <c r="J13" t="s">
        <v>46</v>
      </c>
      <c r="K13" t="s">
        <v>24</v>
      </c>
      <c r="L13" t="s">
        <v>30</v>
      </c>
      <c r="M13" t="s">
        <v>77</v>
      </c>
      <c r="N13" t="s">
        <v>34</v>
      </c>
    </row>
    <row r="14" spans="1:14" x14ac:dyDescent="0.25">
      <c r="A14" t="s">
        <v>14</v>
      </c>
      <c r="B14">
        <v>31</v>
      </c>
      <c r="C14" t="s">
        <v>37</v>
      </c>
      <c r="D14" t="s">
        <v>28</v>
      </c>
      <c r="E14" t="s">
        <v>23</v>
      </c>
      <c r="F14">
        <v>2</v>
      </c>
      <c r="G14">
        <v>12000000</v>
      </c>
      <c r="H14">
        <v>2</v>
      </c>
      <c r="I14" s="37">
        <v>1.9675925925925928E-3</v>
      </c>
      <c r="J14" t="s">
        <v>18</v>
      </c>
      <c r="K14" t="s">
        <v>56</v>
      </c>
      <c r="L14" t="s">
        <v>33</v>
      </c>
      <c r="M14" t="s">
        <v>77</v>
      </c>
      <c r="N14" t="s">
        <v>34</v>
      </c>
    </row>
    <row r="15" spans="1:14" x14ac:dyDescent="0.25">
      <c r="A15" t="s">
        <v>14</v>
      </c>
      <c r="B15">
        <v>4</v>
      </c>
      <c r="C15" t="s">
        <v>59</v>
      </c>
      <c r="D15" t="s">
        <v>38</v>
      </c>
      <c r="E15" t="s">
        <v>42</v>
      </c>
      <c r="F15">
        <v>1</v>
      </c>
      <c r="G15">
        <v>19000000</v>
      </c>
      <c r="H15">
        <v>1</v>
      </c>
      <c r="I15" s="37">
        <v>2.1990740740740742E-3</v>
      </c>
      <c r="J15" t="s">
        <v>46</v>
      </c>
      <c r="K15" t="s">
        <v>56</v>
      </c>
      <c r="L15" t="s">
        <v>33</v>
      </c>
      <c r="M15" t="s">
        <v>77</v>
      </c>
      <c r="N15" t="s">
        <v>34</v>
      </c>
    </row>
    <row r="16" spans="1:14" x14ac:dyDescent="0.25">
      <c r="A16" t="s">
        <v>14</v>
      </c>
      <c r="B16">
        <v>4</v>
      </c>
      <c r="C16" t="s">
        <v>59</v>
      </c>
      <c r="D16" t="s">
        <v>38</v>
      </c>
      <c r="E16" t="s">
        <v>42</v>
      </c>
      <c r="F16">
        <v>1</v>
      </c>
      <c r="G16">
        <v>19000000</v>
      </c>
      <c r="H16">
        <v>1</v>
      </c>
      <c r="I16" s="37">
        <v>2.1990740740740742E-3</v>
      </c>
      <c r="J16" t="s">
        <v>46</v>
      </c>
      <c r="K16" t="s">
        <v>56</v>
      </c>
      <c r="L16" t="s">
        <v>33</v>
      </c>
      <c r="M16" t="s">
        <v>77</v>
      </c>
      <c r="N16" t="s">
        <v>34</v>
      </c>
    </row>
    <row r="17" spans="1:14" x14ac:dyDescent="0.25">
      <c r="A17" t="s">
        <v>14</v>
      </c>
      <c r="B17">
        <v>29</v>
      </c>
      <c r="C17" t="s">
        <v>37</v>
      </c>
      <c r="D17" t="s">
        <v>49</v>
      </c>
      <c r="E17" t="s">
        <v>42</v>
      </c>
      <c r="F17">
        <v>2</v>
      </c>
      <c r="G17">
        <v>12000000</v>
      </c>
      <c r="H17">
        <v>1</v>
      </c>
      <c r="I17" s="37">
        <v>2.2453703703703702E-3</v>
      </c>
      <c r="J17" t="s">
        <v>18</v>
      </c>
      <c r="K17" t="s">
        <v>56</v>
      </c>
      <c r="L17" t="s">
        <v>30</v>
      </c>
      <c r="M17" t="s">
        <v>77</v>
      </c>
      <c r="N17" t="s">
        <v>34</v>
      </c>
    </row>
    <row r="18" spans="1:14" x14ac:dyDescent="0.25">
      <c r="A18" t="s">
        <v>70</v>
      </c>
      <c r="B18">
        <v>10</v>
      </c>
      <c r="C18" t="s">
        <v>69</v>
      </c>
      <c r="D18" t="s">
        <v>28</v>
      </c>
      <c r="E18" t="s">
        <v>42</v>
      </c>
      <c r="F18">
        <v>0</v>
      </c>
      <c r="G18">
        <v>0</v>
      </c>
      <c r="H18">
        <v>1</v>
      </c>
      <c r="I18" s="37">
        <v>2.2800925925925927E-3</v>
      </c>
      <c r="L18" t="s">
        <v>33</v>
      </c>
      <c r="M18" t="s">
        <v>77</v>
      </c>
      <c r="N18" t="s">
        <v>34</v>
      </c>
    </row>
    <row r="19" spans="1:14" x14ac:dyDescent="0.25">
      <c r="A19" t="s">
        <v>14</v>
      </c>
      <c r="B19">
        <v>4</v>
      </c>
      <c r="C19" t="s">
        <v>72</v>
      </c>
      <c r="D19" t="s">
        <v>28</v>
      </c>
      <c r="E19" t="s">
        <v>23</v>
      </c>
      <c r="F19">
        <v>1</v>
      </c>
      <c r="G19">
        <v>19000000</v>
      </c>
      <c r="H19">
        <v>2</v>
      </c>
      <c r="I19" s="37">
        <v>2.7777777777777779E-3</v>
      </c>
      <c r="J19" t="s">
        <v>46</v>
      </c>
      <c r="K19" t="s">
        <v>47</v>
      </c>
      <c r="L19" t="s">
        <v>25</v>
      </c>
      <c r="M19" t="s">
        <v>77</v>
      </c>
      <c r="N19" t="s">
        <v>34</v>
      </c>
    </row>
    <row r="20" spans="1:14" x14ac:dyDescent="0.25">
      <c r="A20" t="s">
        <v>14</v>
      </c>
      <c r="B20">
        <v>4</v>
      </c>
      <c r="C20" t="s">
        <v>72</v>
      </c>
      <c r="D20" t="s">
        <v>28</v>
      </c>
      <c r="E20" t="s">
        <v>23</v>
      </c>
      <c r="F20">
        <v>1</v>
      </c>
      <c r="G20">
        <v>19000000</v>
      </c>
      <c r="H20">
        <v>2</v>
      </c>
      <c r="I20" s="37">
        <v>2.7777777777777779E-3</v>
      </c>
      <c r="J20" t="s">
        <v>46</v>
      </c>
      <c r="K20" t="s">
        <v>47</v>
      </c>
      <c r="L20" t="s">
        <v>25</v>
      </c>
      <c r="M20" t="s">
        <v>77</v>
      </c>
      <c r="N20" t="s">
        <v>34</v>
      </c>
    </row>
    <row r="21" spans="1:14" x14ac:dyDescent="0.25">
      <c r="A21" t="s">
        <v>14</v>
      </c>
      <c r="B21">
        <v>27</v>
      </c>
      <c r="C21" t="s">
        <v>44</v>
      </c>
      <c r="D21" t="s">
        <v>38</v>
      </c>
      <c r="E21" t="s">
        <v>42</v>
      </c>
      <c r="F21">
        <v>3</v>
      </c>
      <c r="G21">
        <v>11000000</v>
      </c>
      <c r="H21">
        <v>3</v>
      </c>
      <c r="I21" s="37">
        <v>3.2986111111111111E-3</v>
      </c>
      <c r="J21" t="s">
        <v>18</v>
      </c>
      <c r="K21" t="s">
        <v>56</v>
      </c>
      <c r="L21" t="s">
        <v>48</v>
      </c>
      <c r="M21" t="s">
        <v>77</v>
      </c>
      <c r="N21" t="s">
        <v>34</v>
      </c>
    </row>
    <row r="22" spans="1:14" x14ac:dyDescent="0.25">
      <c r="A22" t="s">
        <v>70</v>
      </c>
      <c r="B22">
        <v>12</v>
      </c>
      <c r="C22" t="s">
        <v>60</v>
      </c>
      <c r="D22" t="s">
        <v>16</v>
      </c>
      <c r="E22" t="s">
        <v>42</v>
      </c>
      <c r="F22">
        <v>0</v>
      </c>
      <c r="G22">
        <v>0</v>
      </c>
      <c r="H22">
        <v>2</v>
      </c>
      <c r="I22" s="37">
        <v>3.3333333333333335E-3</v>
      </c>
      <c r="L22" t="s">
        <v>20</v>
      </c>
      <c r="M22" t="s">
        <v>77</v>
      </c>
      <c r="N22" t="s">
        <v>34</v>
      </c>
    </row>
    <row r="23" spans="1:14" x14ac:dyDescent="0.25">
      <c r="A23" t="s">
        <v>70</v>
      </c>
      <c r="B23">
        <v>12</v>
      </c>
      <c r="C23" t="s">
        <v>60</v>
      </c>
      <c r="D23" t="s">
        <v>16</v>
      </c>
      <c r="E23" t="s">
        <v>42</v>
      </c>
      <c r="F23">
        <v>0</v>
      </c>
      <c r="G23">
        <v>0</v>
      </c>
      <c r="H23">
        <v>2</v>
      </c>
      <c r="I23" s="37">
        <v>3.3333333333333335E-3</v>
      </c>
      <c r="L23" t="s">
        <v>20</v>
      </c>
      <c r="M23" t="s">
        <v>77</v>
      </c>
      <c r="N23" t="s">
        <v>34</v>
      </c>
    </row>
    <row r="24" spans="1:14" x14ac:dyDescent="0.25">
      <c r="A24" t="s">
        <v>14</v>
      </c>
      <c r="B24">
        <v>18</v>
      </c>
      <c r="C24" t="s">
        <v>57</v>
      </c>
      <c r="D24" t="s">
        <v>28</v>
      </c>
      <c r="E24" t="s">
        <v>42</v>
      </c>
      <c r="F24">
        <v>5</v>
      </c>
      <c r="G24">
        <v>20000000</v>
      </c>
      <c r="H24">
        <v>1</v>
      </c>
      <c r="I24" s="37">
        <v>3.6111111111111114E-3</v>
      </c>
      <c r="J24" t="s">
        <v>18</v>
      </c>
      <c r="K24" t="s">
        <v>64</v>
      </c>
      <c r="L24" t="s">
        <v>51</v>
      </c>
      <c r="M24" t="s">
        <v>77</v>
      </c>
      <c r="N24" t="s">
        <v>34</v>
      </c>
    </row>
    <row r="25" spans="1:14" x14ac:dyDescent="0.25">
      <c r="A25" t="s">
        <v>14</v>
      </c>
      <c r="B25">
        <v>18</v>
      </c>
      <c r="C25" t="s">
        <v>57</v>
      </c>
      <c r="D25" t="s">
        <v>28</v>
      </c>
      <c r="E25" t="s">
        <v>42</v>
      </c>
      <c r="F25">
        <v>5</v>
      </c>
      <c r="G25">
        <v>20000000</v>
      </c>
      <c r="H25">
        <v>1</v>
      </c>
      <c r="I25" s="37">
        <v>3.6111111111111114E-3</v>
      </c>
      <c r="J25" t="s">
        <v>18</v>
      </c>
      <c r="K25" t="s">
        <v>64</v>
      </c>
      <c r="L25" t="s">
        <v>51</v>
      </c>
      <c r="M25" t="s">
        <v>77</v>
      </c>
      <c r="N25" t="s">
        <v>34</v>
      </c>
    </row>
    <row r="26" spans="1:14" x14ac:dyDescent="0.25">
      <c r="A26" t="s">
        <v>14</v>
      </c>
      <c r="B26">
        <v>29</v>
      </c>
      <c r="C26" t="s">
        <v>27</v>
      </c>
      <c r="D26" t="s">
        <v>16</v>
      </c>
      <c r="E26" t="s">
        <v>45</v>
      </c>
      <c r="F26">
        <v>1</v>
      </c>
      <c r="G26">
        <v>7000000</v>
      </c>
      <c r="H26">
        <v>4</v>
      </c>
      <c r="I26" s="37">
        <v>3.6342592592592594E-3</v>
      </c>
      <c r="J26" t="s">
        <v>18</v>
      </c>
      <c r="K26" t="s">
        <v>29</v>
      </c>
      <c r="L26" t="s">
        <v>48</v>
      </c>
      <c r="M26" t="s">
        <v>77</v>
      </c>
      <c r="N26" t="s">
        <v>34</v>
      </c>
    </row>
    <row r="27" spans="1:14" x14ac:dyDescent="0.25">
      <c r="A27" t="s">
        <v>14</v>
      </c>
      <c r="B27">
        <v>30</v>
      </c>
      <c r="C27" t="s">
        <v>27</v>
      </c>
      <c r="D27" t="s">
        <v>32</v>
      </c>
      <c r="E27" t="s">
        <v>42</v>
      </c>
      <c r="F27">
        <v>4</v>
      </c>
      <c r="G27">
        <v>20000000</v>
      </c>
      <c r="H27">
        <v>3</v>
      </c>
      <c r="I27" s="37">
        <v>3.645833333333333E-3</v>
      </c>
      <c r="J27" t="s">
        <v>18</v>
      </c>
      <c r="K27" t="s">
        <v>19</v>
      </c>
      <c r="L27" t="s">
        <v>40</v>
      </c>
      <c r="M27" t="s">
        <v>77</v>
      </c>
      <c r="N27" t="s">
        <v>34</v>
      </c>
    </row>
    <row r="28" spans="1:14" x14ac:dyDescent="0.25">
      <c r="A28" t="s">
        <v>14</v>
      </c>
      <c r="B28">
        <v>12</v>
      </c>
      <c r="C28" t="s">
        <v>22</v>
      </c>
      <c r="D28" t="s">
        <v>38</v>
      </c>
      <c r="E28" t="s">
        <v>17</v>
      </c>
      <c r="F28">
        <v>3</v>
      </c>
      <c r="G28">
        <v>15000000</v>
      </c>
      <c r="H28">
        <v>4</v>
      </c>
      <c r="I28" s="37">
        <v>4.340277777777778E-3</v>
      </c>
      <c r="J28" t="s">
        <v>18</v>
      </c>
      <c r="K28" t="s">
        <v>47</v>
      </c>
      <c r="L28" t="s">
        <v>25</v>
      </c>
      <c r="M28" t="s">
        <v>77</v>
      </c>
      <c r="N28" t="s">
        <v>34</v>
      </c>
    </row>
    <row r="29" spans="1:14" x14ac:dyDescent="0.25">
      <c r="A29" t="s">
        <v>70</v>
      </c>
      <c r="B29">
        <v>27</v>
      </c>
      <c r="C29" t="s">
        <v>69</v>
      </c>
      <c r="D29" t="s">
        <v>49</v>
      </c>
      <c r="E29" t="s">
        <v>42</v>
      </c>
      <c r="F29">
        <v>0</v>
      </c>
      <c r="G29">
        <v>0</v>
      </c>
      <c r="H29">
        <v>1</v>
      </c>
      <c r="I29" s="37">
        <v>6.2499999999999995E-3</v>
      </c>
      <c r="L29" t="s">
        <v>48</v>
      </c>
      <c r="M29" t="s">
        <v>77</v>
      </c>
      <c r="N29" t="s">
        <v>34</v>
      </c>
    </row>
    <row r="30" spans="1:14" x14ac:dyDescent="0.25">
      <c r="A30" t="s">
        <v>14</v>
      </c>
      <c r="B30">
        <v>20</v>
      </c>
      <c r="C30" t="s">
        <v>37</v>
      </c>
      <c r="D30" t="s">
        <v>28</v>
      </c>
      <c r="E30" t="s">
        <v>42</v>
      </c>
      <c r="F30">
        <v>2</v>
      </c>
      <c r="G30">
        <v>10000000</v>
      </c>
      <c r="H30">
        <v>1</v>
      </c>
      <c r="I30" s="37">
        <v>1.3888888888888889E-3</v>
      </c>
      <c r="J30" t="s">
        <v>18</v>
      </c>
      <c r="K30" t="s">
        <v>64</v>
      </c>
      <c r="L30" t="s">
        <v>43</v>
      </c>
      <c r="M30" t="s">
        <v>78</v>
      </c>
      <c r="N30" t="s">
        <v>66</v>
      </c>
    </row>
    <row r="31" spans="1:14" x14ac:dyDescent="0.25">
      <c r="A31" t="s">
        <v>14</v>
      </c>
      <c r="B31">
        <v>8</v>
      </c>
      <c r="C31" t="s">
        <v>27</v>
      </c>
      <c r="D31" t="s">
        <v>32</v>
      </c>
      <c r="E31" t="s">
        <v>17</v>
      </c>
      <c r="F31">
        <v>5</v>
      </c>
      <c r="G31">
        <v>21000000</v>
      </c>
      <c r="H31">
        <v>4</v>
      </c>
      <c r="I31" s="37">
        <v>1.3888888888888889E-3</v>
      </c>
      <c r="J31" t="s">
        <v>18</v>
      </c>
      <c r="K31" t="s">
        <v>19</v>
      </c>
      <c r="L31" t="s">
        <v>43</v>
      </c>
      <c r="M31" t="s">
        <v>78</v>
      </c>
      <c r="N31" t="s">
        <v>66</v>
      </c>
    </row>
    <row r="32" spans="1:14" x14ac:dyDescent="0.25">
      <c r="A32" t="s">
        <v>70</v>
      </c>
      <c r="B32">
        <v>15</v>
      </c>
      <c r="C32" t="s">
        <v>27</v>
      </c>
      <c r="D32" t="s">
        <v>38</v>
      </c>
      <c r="E32" t="s">
        <v>23</v>
      </c>
      <c r="F32">
        <v>0</v>
      </c>
      <c r="G32">
        <v>0</v>
      </c>
      <c r="H32">
        <v>4</v>
      </c>
      <c r="I32" s="37">
        <v>1.3888888888888889E-3</v>
      </c>
      <c r="L32" t="s">
        <v>20</v>
      </c>
      <c r="M32" t="s">
        <v>78</v>
      </c>
      <c r="N32" t="s">
        <v>66</v>
      </c>
    </row>
    <row r="33" spans="1:14" x14ac:dyDescent="0.25">
      <c r="A33" t="s">
        <v>14</v>
      </c>
      <c r="B33">
        <v>1</v>
      </c>
      <c r="C33" t="s">
        <v>15</v>
      </c>
      <c r="D33" t="s">
        <v>16</v>
      </c>
      <c r="E33" t="s">
        <v>17</v>
      </c>
      <c r="F33">
        <v>1</v>
      </c>
      <c r="G33">
        <v>19000000</v>
      </c>
      <c r="H33">
        <v>1</v>
      </c>
      <c r="I33" s="37">
        <v>1.3888888888888889E-3</v>
      </c>
      <c r="J33" t="s">
        <v>46</v>
      </c>
      <c r="K33" t="s">
        <v>39</v>
      </c>
      <c r="L33" t="s">
        <v>43</v>
      </c>
      <c r="M33" t="s">
        <v>78</v>
      </c>
      <c r="N33" t="s">
        <v>66</v>
      </c>
    </row>
    <row r="34" spans="1:14" x14ac:dyDescent="0.25">
      <c r="A34" t="s">
        <v>14</v>
      </c>
      <c r="B34">
        <v>2</v>
      </c>
      <c r="C34" t="s">
        <v>22</v>
      </c>
      <c r="D34" t="s">
        <v>28</v>
      </c>
      <c r="E34" t="s">
        <v>45</v>
      </c>
      <c r="F34">
        <v>2</v>
      </c>
      <c r="G34">
        <v>12000000</v>
      </c>
      <c r="H34">
        <v>2</v>
      </c>
      <c r="I34" s="37">
        <v>1.3888888888888889E-3</v>
      </c>
      <c r="J34" t="s">
        <v>18</v>
      </c>
      <c r="K34" t="s">
        <v>56</v>
      </c>
      <c r="L34" t="s">
        <v>30</v>
      </c>
      <c r="M34" t="s">
        <v>78</v>
      </c>
      <c r="N34" t="s">
        <v>66</v>
      </c>
    </row>
    <row r="35" spans="1:14" x14ac:dyDescent="0.25">
      <c r="A35" t="s">
        <v>14</v>
      </c>
      <c r="B35">
        <v>1</v>
      </c>
      <c r="C35" t="s">
        <v>37</v>
      </c>
      <c r="D35" t="s">
        <v>38</v>
      </c>
      <c r="E35" t="s">
        <v>42</v>
      </c>
      <c r="F35">
        <v>2</v>
      </c>
      <c r="G35">
        <v>10000000</v>
      </c>
      <c r="H35">
        <v>1</v>
      </c>
      <c r="I35" s="37">
        <v>1.3888888888888889E-3</v>
      </c>
      <c r="J35" t="s">
        <v>18</v>
      </c>
      <c r="K35" t="s">
        <v>39</v>
      </c>
      <c r="L35" t="s">
        <v>43</v>
      </c>
      <c r="M35" t="s">
        <v>78</v>
      </c>
      <c r="N35" t="s">
        <v>66</v>
      </c>
    </row>
    <row r="36" spans="1:14" x14ac:dyDescent="0.25">
      <c r="A36" t="s">
        <v>14</v>
      </c>
      <c r="B36">
        <v>1</v>
      </c>
      <c r="C36" t="s">
        <v>15</v>
      </c>
      <c r="D36" t="s">
        <v>16</v>
      </c>
      <c r="E36" t="s">
        <v>17</v>
      </c>
      <c r="F36">
        <v>1</v>
      </c>
      <c r="G36">
        <v>19000000</v>
      </c>
      <c r="H36">
        <v>1</v>
      </c>
      <c r="I36" s="37">
        <v>1.3888888888888889E-3</v>
      </c>
      <c r="J36" t="s">
        <v>46</v>
      </c>
      <c r="K36" t="s">
        <v>39</v>
      </c>
      <c r="L36" t="s">
        <v>43</v>
      </c>
      <c r="M36" t="s">
        <v>78</v>
      </c>
      <c r="N36" t="s">
        <v>66</v>
      </c>
    </row>
    <row r="37" spans="1:14" x14ac:dyDescent="0.25">
      <c r="A37" t="s">
        <v>14</v>
      </c>
      <c r="B37">
        <v>2</v>
      </c>
      <c r="C37" t="s">
        <v>22</v>
      </c>
      <c r="D37" t="s">
        <v>28</v>
      </c>
      <c r="E37" t="s">
        <v>45</v>
      </c>
      <c r="F37">
        <v>2</v>
      </c>
      <c r="G37">
        <v>12000000</v>
      </c>
      <c r="H37">
        <v>2</v>
      </c>
      <c r="I37" s="37">
        <v>1.3888888888888889E-3</v>
      </c>
      <c r="J37" t="s">
        <v>18</v>
      </c>
      <c r="K37" t="s">
        <v>56</v>
      </c>
      <c r="L37" t="s">
        <v>30</v>
      </c>
      <c r="M37" t="s">
        <v>78</v>
      </c>
      <c r="N37" t="s">
        <v>66</v>
      </c>
    </row>
    <row r="38" spans="1:14" x14ac:dyDescent="0.25">
      <c r="A38" t="s">
        <v>70</v>
      </c>
      <c r="B38">
        <v>5</v>
      </c>
      <c r="C38" t="s">
        <v>37</v>
      </c>
      <c r="D38" t="s">
        <v>32</v>
      </c>
      <c r="E38" t="s">
        <v>17</v>
      </c>
      <c r="F38">
        <v>0</v>
      </c>
      <c r="G38">
        <v>0</v>
      </c>
      <c r="H38">
        <v>5</v>
      </c>
      <c r="I38" s="37">
        <v>1.3888888888888889E-3</v>
      </c>
      <c r="L38" t="s">
        <v>48</v>
      </c>
      <c r="M38" t="s">
        <v>78</v>
      </c>
      <c r="N38" t="s">
        <v>66</v>
      </c>
    </row>
    <row r="39" spans="1:14" x14ac:dyDescent="0.25">
      <c r="A39" t="s">
        <v>14</v>
      </c>
      <c r="B39">
        <v>26</v>
      </c>
      <c r="C39" t="s">
        <v>44</v>
      </c>
      <c r="D39" t="s">
        <v>16</v>
      </c>
      <c r="E39" t="s">
        <v>42</v>
      </c>
      <c r="F39">
        <v>5</v>
      </c>
      <c r="G39">
        <v>25000000</v>
      </c>
      <c r="H39">
        <v>3</v>
      </c>
      <c r="I39" s="37">
        <v>1.3888888888888889E-3</v>
      </c>
      <c r="J39" t="s">
        <v>18</v>
      </c>
      <c r="K39" t="s">
        <v>56</v>
      </c>
      <c r="L39" t="s">
        <v>40</v>
      </c>
      <c r="M39" t="s">
        <v>78</v>
      </c>
      <c r="N39" t="s">
        <v>66</v>
      </c>
    </row>
    <row r="40" spans="1:14" x14ac:dyDescent="0.25">
      <c r="A40" t="s">
        <v>14</v>
      </c>
      <c r="B40">
        <v>1</v>
      </c>
      <c r="C40" t="s">
        <v>37</v>
      </c>
      <c r="D40" t="s">
        <v>32</v>
      </c>
      <c r="E40" t="s">
        <v>23</v>
      </c>
      <c r="F40">
        <v>2</v>
      </c>
      <c r="G40">
        <v>12000000</v>
      </c>
      <c r="H40">
        <v>4</v>
      </c>
      <c r="I40" s="37">
        <v>1.3888888888888889E-3</v>
      </c>
      <c r="J40" t="s">
        <v>18</v>
      </c>
      <c r="K40" t="s">
        <v>56</v>
      </c>
      <c r="L40" t="s">
        <v>30</v>
      </c>
      <c r="M40" t="s">
        <v>78</v>
      </c>
      <c r="N40" t="s">
        <v>66</v>
      </c>
    </row>
    <row r="41" spans="1:14" x14ac:dyDescent="0.25">
      <c r="A41" t="s">
        <v>14</v>
      </c>
      <c r="B41">
        <v>10</v>
      </c>
      <c r="C41" t="s">
        <v>44</v>
      </c>
      <c r="D41" t="s">
        <v>32</v>
      </c>
      <c r="E41" t="s">
        <v>42</v>
      </c>
      <c r="F41">
        <v>2</v>
      </c>
      <c r="G41">
        <v>12000000</v>
      </c>
      <c r="H41">
        <v>1</v>
      </c>
      <c r="I41" s="37">
        <v>1.3888888888888889E-3</v>
      </c>
      <c r="J41" t="s">
        <v>18</v>
      </c>
      <c r="K41" t="s">
        <v>47</v>
      </c>
      <c r="L41" t="s">
        <v>43</v>
      </c>
      <c r="M41" t="s">
        <v>78</v>
      </c>
      <c r="N41" t="s">
        <v>66</v>
      </c>
    </row>
    <row r="42" spans="1:14" x14ac:dyDescent="0.25">
      <c r="A42" t="s">
        <v>70</v>
      </c>
      <c r="B42">
        <v>30</v>
      </c>
      <c r="C42" t="s">
        <v>69</v>
      </c>
      <c r="D42" t="s">
        <v>28</v>
      </c>
      <c r="E42" t="s">
        <v>45</v>
      </c>
      <c r="F42">
        <v>0</v>
      </c>
      <c r="G42">
        <v>0</v>
      </c>
      <c r="H42">
        <v>5</v>
      </c>
      <c r="I42" s="37">
        <v>1.3888888888888889E-3</v>
      </c>
      <c r="L42" t="s">
        <v>30</v>
      </c>
      <c r="M42" t="s">
        <v>78</v>
      </c>
      <c r="N42" t="s">
        <v>66</v>
      </c>
    </row>
    <row r="43" spans="1:14" x14ac:dyDescent="0.25">
      <c r="A43" t="s">
        <v>14</v>
      </c>
      <c r="B43">
        <v>8</v>
      </c>
      <c r="C43" t="s">
        <v>37</v>
      </c>
      <c r="D43" t="s">
        <v>49</v>
      </c>
      <c r="E43" t="s">
        <v>17</v>
      </c>
      <c r="F43">
        <v>2</v>
      </c>
      <c r="G43">
        <v>12000000</v>
      </c>
      <c r="H43">
        <v>2</v>
      </c>
      <c r="I43" s="37">
        <v>1.3888888888888889E-3</v>
      </c>
      <c r="J43" t="s">
        <v>18</v>
      </c>
      <c r="K43" t="s">
        <v>39</v>
      </c>
      <c r="L43" t="s">
        <v>33</v>
      </c>
      <c r="M43" t="s">
        <v>78</v>
      </c>
      <c r="N43" t="s">
        <v>66</v>
      </c>
    </row>
    <row r="44" spans="1:14" x14ac:dyDescent="0.25">
      <c r="A44" t="s">
        <v>14</v>
      </c>
      <c r="B44">
        <v>2</v>
      </c>
      <c r="C44" t="s">
        <v>37</v>
      </c>
      <c r="D44" t="s">
        <v>32</v>
      </c>
      <c r="E44" t="s">
        <v>23</v>
      </c>
      <c r="F44">
        <v>3</v>
      </c>
      <c r="G44">
        <v>15000000</v>
      </c>
      <c r="H44">
        <v>3</v>
      </c>
      <c r="I44" s="37">
        <v>1.3888888888888889E-3</v>
      </c>
      <c r="J44" t="s">
        <v>18</v>
      </c>
      <c r="K44" t="s">
        <v>19</v>
      </c>
      <c r="L44" t="s">
        <v>51</v>
      </c>
      <c r="M44" t="s">
        <v>78</v>
      </c>
      <c r="N44" t="s">
        <v>66</v>
      </c>
    </row>
    <row r="45" spans="1:14" x14ac:dyDescent="0.25">
      <c r="A45" t="s">
        <v>14</v>
      </c>
      <c r="B45">
        <v>2</v>
      </c>
      <c r="C45" t="s">
        <v>44</v>
      </c>
      <c r="D45" t="s">
        <v>28</v>
      </c>
      <c r="E45" t="s">
        <v>42</v>
      </c>
      <c r="F45">
        <v>5</v>
      </c>
      <c r="G45">
        <v>25000000</v>
      </c>
      <c r="H45">
        <v>1</v>
      </c>
      <c r="I45" s="37">
        <v>1.3888888888888889E-3</v>
      </c>
      <c r="J45" t="s">
        <v>18</v>
      </c>
      <c r="K45" t="s">
        <v>56</v>
      </c>
      <c r="L45" t="s">
        <v>51</v>
      </c>
      <c r="M45" t="s">
        <v>78</v>
      </c>
      <c r="N45" t="s">
        <v>66</v>
      </c>
    </row>
    <row r="46" spans="1:14" x14ac:dyDescent="0.25">
      <c r="A46" t="s">
        <v>14</v>
      </c>
      <c r="B46">
        <v>2</v>
      </c>
      <c r="C46" t="s">
        <v>37</v>
      </c>
      <c r="D46" t="s">
        <v>16</v>
      </c>
      <c r="E46" t="s">
        <v>23</v>
      </c>
      <c r="F46">
        <v>3</v>
      </c>
      <c r="G46">
        <v>15000000</v>
      </c>
      <c r="H46">
        <v>1</v>
      </c>
      <c r="I46" s="37">
        <v>1.3888888888888889E-3</v>
      </c>
      <c r="J46" t="s">
        <v>18</v>
      </c>
      <c r="K46" t="s">
        <v>39</v>
      </c>
      <c r="L46" t="s">
        <v>20</v>
      </c>
      <c r="M46" t="s">
        <v>78</v>
      </c>
      <c r="N46" t="s">
        <v>66</v>
      </c>
    </row>
    <row r="47" spans="1:14" x14ac:dyDescent="0.25">
      <c r="A47" t="s">
        <v>70</v>
      </c>
      <c r="B47">
        <v>29</v>
      </c>
      <c r="C47" t="s">
        <v>37</v>
      </c>
      <c r="D47" t="s">
        <v>73</v>
      </c>
      <c r="E47" t="s">
        <v>42</v>
      </c>
      <c r="F47">
        <v>0</v>
      </c>
      <c r="G47">
        <v>0</v>
      </c>
      <c r="H47">
        <v>2</v>
      </c>
      <c r="I47" s="37">
        <v>1.5277777777777779E-3</v>
      </c>
      <c r="L47" t="s">
        <v>43</v>
      </c>
      <c r="M47" t="s">
        <v>78</v>
      </c>
      <c r="N47" t="s">
        <v>66</v>
      </c>
    </row>
    <row r="48" spans="1:14" x14ac:dyDescent="0.25">
      <c r="A48" t="s">
        <v>14</v>
      </c>
      <c r="B48">
        <v>14</v>
      </c>
      <c r="C48" t="s">
        <v>27</v>
      </c>
      <c r="D48" t="s">
        <v>38</v>
      </c>
      <c r="E48" t="s">
        <v>17</v>
      </c>
      <c r="F48">
        <v>3</v>
      </c>
      <c r="G48">
        <v>11000000</v>
      </c>
      <c r="H48">
        <v>2</v>
      </c>
      <c r="I48" s="37">
        <v>1.6782407407407406E-3</v>
      </c>
      <c r="J48" t="s">
        <v>18</v>
      </c>
      <c r="K48" t="s">
        <v>29</v>
      </c>
      <c r="L48" t="s">
        <v>33</v>
      </c>
      <c r="M48" t="s">
        <v>78</v>
      </c>
      <c r="N48" t="s">
        <v>66</v>
      </c>
    </row>
    <row r="49" spans="1:14" x14ac:dyDescent="0.25">
      <c r="A49" t="s">
        <v>14</v>
      </c>
      <c r="B49">
        <v>11</v>
      </c>
      <c r="C49" t="s">
        <v>37</v>
      </c>
      <c r="D49" t="s">
        <v>16</v>
      </c>
      <c r="E49" t="s">
        <v>23</v>
      </c>
      <c r="F49">
        <v>5</v>
      </c>
      <c r="G49">
        <v>21000000</v>
      </c>
      <c r="H49">
        <v>1</v>
      </c>
      <c r="I49" s="37">
        <v>1.6782407407407406E-3</v>
      </c>
      <c r="J49" t="s">
        <v>18</v>
      </c>
      <c r="K49" t="s">
        <v>19</v>
      </c>
      <c r="L49" t="s">
        <v>30</v>
      </c>
      <c r="M49" t="s">
        <v>78</v>
      </c>
      <c r="N49" t="s">
        <v>66</v>
      </c>
    </row>
    <row r="50" spans="1:14" x14ac:dyDescent="0.25">
      <c r="A50" t="s">
        <v>14</v>
      </c>
      <c r="B50">
        <v>29</v>
      </c>
      <c r="C50" t="s">
        <v>37</v>
      </c>
      <c r="D50" t="s">
        <v>16</v>
      </c>
      <c r="E50" t="s">
        <v>42</v>
      </c>
      <c r="F50">
        <v>3</v>
      </c>
      <c r="G50">
        <v>15000000</v>
      </c>
      <c r="H50">
        <v>1</v>
      </c>
      <c r="I50" s="37">
        <v>1.6782407407407406E-3</v>
      </c>
      <c r="J50" t="s">
        <v>18</v>
      </c>
      <c r="K50" t="s">
        <v>39</v>
      </c>
      <c r="L50" t="s">
        <v>20</v>
      </c>
      <c r="M50" t="s">
        <v>78</v>
      </c>
      <c r="N50" t="s">
        <v>66</v>
      </c>
    </row>
    <row r="51" spans="1:14" x14ac:dyDescent="0.25">
      <c r="A51" t="s">
        <v>14</v>
      </c>
      <c r="B51">
        <v>30</v>
      </c>
      <c r="C51" t="s">
        <v>27</v>
      </c>
      <c r="D51" t="s">
        <v>32</v>
      </c>
      <c r="E51" t="s">
        <v>23</v>
      </c>
      <c r="F51">
        <v>5</v>
      </c>
      <c r="G51">
        <v>25000000</v>
      </c>
      <c r="H51">
        <v>2</v>
      </c>
      <c r="I51" s="37">
        <v>1.9675925925925928E-3</v>
      </c>
      <c r="J51" t="s">
        <v>18</v>
      </c>
      <c r="K51" t="s">
        <v>29</v>
      </c>
      <c r="L51" t="s">
        <v>30</v>
      </c>
      <c r="M51" t="s">
        <v>78</v>
      </c>
      <c r="N51" t="s">
        <v>66</v>
      </c>
    </row>
    <row r="52" spans="1:14" x14ac:dyDescent="0.25">
      <c r="A52" t="s">
        <v>14</v>
      </c>
      <c r="B52">
        <v>17</v>
      </c>
      <c r="C52" t="s">
        <v>60</v>
      </c>
      <c r="D52" t="s">
        <v>16</v>
      </c>
      <c r="E52" t="s">
        <v>42</v>
      </c>
      <c r="F52">
        <v>4</v>
      </c>
      <c r="G52">
        <v>20000000</v>
      </c>
      <c r="H52">
        <v>1</v>
      </c>
      <c r="I52" s="37">
        <v>2.0370370370370373E-3</v>
      </c>
      <c r="J52" t="s">
        <v>61</v>
      </c>
      <c r="K52" t="s">
        <v>24</v>
      </c>
      <c r="L52" t="s">
        <v>48</v>
      </c>
      <c r="M52" t="s">
        <v>78</v>
      </c>
      <c r="N52" t="s">
        <v>66</v>
      </c>
    </row>
    <row r="53" spans="1:14" x14ac:dyDescent="0.25">
      <c r="A53" t="s">
        <v>14</v>
      </c>
      <c r="B53">
        <v>17</v>
      </c>
      <c r="C53" t="s">
        <v>60</v>
      </c>
      <c r="D53" t="s">
        <v>16</v>
      </c>
      <c r="E53" t="s">
        <v>42</v>
      </c>
      <c r="F53">
        <v>4</v>
      </c>
      <c r="G53">
        <v>20000000</v>
      </c>
      <c r="H53">
        <v>1</v>
      </c>
      <c r="I53" s="37">
        <v>2.0370370370370373E-3</v>
      </c>
      <c r="J53" t="s">
        <v>61</v>
      </c>
      <c r="K53" t="s">
        <v>24</v>
      </c>
      <c r="L53" t="s">
        <v>48</v>
      </c>
      <c r="M53" t="s">
        <v>78</v>
      </c>
      <c r="N53" t="s">
        <v>66</v>
      </c>
    </row>
    <row r="54" spans="1:14" x14ac:dyDescent="0.25">
      <c r="A54" t="s">
        <v>14</v>
      </c>
      <c r="B54">
        <v>20</v>
      </c>
      <c r="C54" t="s">
        <v>37</v>
      </c>
      <c r="D54" t="s">
        <v>49</v>
      </c>
      <c r="E54" t="s">
        <v>17</v>
      </c>
      <c r="F54">
        <v>3</v>
      </c>
      <c r="G54">
        <v>15000000</v>
      </c>
      <c r="H54">
        <v>6</v>
      </c>
      <c r="I54" s="37">
        <v>2.0833333333333333E-3</v>
      </c>
      <c r="J54" t="s">
        <v>18</v>
      </c>
      <c r="K54" t="s">
        <v>19</v>
      </c>
      <c r="L54" t="s">
        <v>48</v>
      </c>
      <c r="M54" t="s">
        <v>78</v>
      </c>
      <c r="N54" t="s">
        <v>66</v>
      </c>
    </row>
    <row r="55" spans="1:14" x14ac:dyDescent="0.25">
      <c r="A55" t="s">
        <v>14</v>
      </c>
      <c r="B55">
        <v>22</v>
      </c>
      <c r="C55" t="s">
        <v>44</v>
      </c>
      <c r="D55" t="s">
        <v>38</v>
      </c>
      <c r="E55" t="s">
        <v>42</v>
      </c>
      <c r="F55">
        <v>3</v>
      </c>
      <c r="G55">
        <v>15000000</v>
      </c>
      <c r="H55">
        <v>6</v>
      </c>
      <c r="I55" s="37">
        <v>2.0833333333333333E-3</v>
      </c>
      <c r="J55" t="s">
        <v>18</v>
      </c>
      <c r="K55" t="s">
        <v>24</v>
      </c>
      <c r="L55" t="s">
        <v>43</v>
      </c>
      <c r="M55" t="s">
        <v>78</v>
      </c>
      <c r="N55" t="s">
        <v>66</v>
      </c>
    </row>
    <row r="56" spans="1:14" x14ac:dyDescent="0.25">
      <c r="A56" t="s">
        <v>70</v>
      </c>
      <c r="B56">
        <v>10</v>
      </c>
      <c r="C56" t="s">
        <v>37</v>
      </c>
      <c r="D56" t="s">
        <v>28</v>
      </c>
      <c r="E56" t="s">
        <v>42</v>
      </c>
      <c r="F56">
        <v>0</v>
      </c>
      <c r="G56">
        <v>0</v>
      </c>
      <c r="H56">
        <v>3</v>
      </c>
      <c r="I56" s="37">
        <v>2.0833333333333333E-3</v>
      </c>
      <c r="L56" t="s">
        <v>30</v>
      </c>
      <c r="M56" t="s">
        <v>78</v>
      </c>
      <c r="N56" t="s">
        <v>66</v>
      </c>
    </row>
    <row r="57" spans="1:14" x14ac:dyDescent="0.25">
      <c r="A57" t="s">
        <v>14</v>
      </c>
      <c r="B57">
        <v>8</v>
      </c>
      <c r="C57" t="s">
        <v>37</v>
      </c>
      <c r="D57" t="s">
        <v>16</v>
      </c>
      <c r="E57" t="s">
        <v>23</v>
      </c>
      <c r="F57">
        <v>2</v>
      </c>
      <c r="G57">
        <v>12000000</v>
      </c>
      <c r="H57">
        <v>2</v>
      </c>
      <c r="I57" s="37">
        <v>2.1990740740740742E-3</v>
      </c>
      <c r="J57" t="s">
        <v>18</v>
      </c>
      <c r="K57" t="s">
        <v>56</v>
      </c>
      <c r="L57" t="s">
        <v>25</v>
      </c>
      <c r="M57" t="s">
        <v>78</v>
      </c>
      <c r="N57" t="s">
        <v>66</v>
      </c>
    </row>
    <row r="58" spans="1:14" x14ac:dyDescent="0.25">
      <c r="A58" t="s">
        <v>70</v>
      </c>
      <c r="B58">
        <v>13</v>
      </c>
      <c r="C58" t="s">
        <v>15</v>
      </c>
      <c r="D58" t="s">
        <v>28</v>
      </c>
      <c r="E58" t="s">
        <v>42</v>
      </c>
      <c r="F58">
        <v>0</v>
      </c>
      <c r="G58">
        <v>0</v>
      </c>
      <c r="H58">
        <v>4</v>
      </c>
      <c r="I58" s="37">
        <v>2.1990740740740742E-3</v>
      </c>
      <c r="L58" t="s">
        <v>48</v>
      </c>
      <c r="M58" t="s">
        <v>78</v>
      </c>
      <c r="N58" t="s">
        <v>66</v>
      </c>
    </row>
    <row r="59" spans="1:14" x14ac:dyDescent="0.25">
      <c r="A59" t="s">
        <v>70</v>
      </c>
      <c r="B59">
        <v>13</v>
      </c>
      <c r="C59" t="s">
        <v>15</v>
      </c>
      <c r="D59" t="s">
        <v>28</v>
      </c>
      <c r="E59" t="s">
        <v>42</v>
      </c>
      <c r="F59">
        <v>0</v>
      </c>
      <c r="G59">
        <v>0</v>
      </c>
      <c r="H59">
        <v>4</v>
      </c>
      <c r="I59" s="37">
        <v>2.1990740740740742E-3</v>
      </c>
      <c r="L59" t="s">
        <v>48</v>
      </c>
      <c r="M59" t="s">
        <v>78</v>
      </c>
      <c r="N59" t="s">
        <v>66</v>
      </c>
    </row>
    <row r="60" spans="1:14" x14ac:dyDescent="0.25">
      <c r="A60" t="s">
        <v>14</v>
      </c>
      <c r="B60">
        <v>1</v>
      </c>
      <c r="C60" t="s">
        <v>69</v>
      </c>
      <c r="D60" t="s">
        <v>16</v>
      </c>
      <c r="E60" t="s">
        <v>23</v>
      </c>
      <c r="F60">
        <v>5</v>
      </c>
      <c r="G60">
        <v>21000000</v>
      </c>
      <c r="H60">
        <v>2</v>
      </c>
      <c r="I60" s="37">
        <v>2.2453703703703702E-3</v>
      </c>
      <c r="J60" t="s">
        <v>18</v>
      </c>
      <c r="K60" t="s">
        <v>47</v>
      </c>
      <c r="L60" t="s">
        <v>40</v>
      </c>
      <c r="M60" t="s">
        <v>78</v>
      </c>
      <c r="N60" t="s">
        <v>66</v>
      </c>
    </row>
    <row r="61" spans="1:14" x14ac:dyDescent="0.25">
      <c r="A61" t="s">
        <v>70</v>
      </c>
      <c r="B61">
        <v>10</v>
      </c>
      <c r="C61" t="s">
        <v>69</v>
      </c>
      <c r="D61" t="s">
        <v>28</v>
      </c>
      <c r="E61" t="s">
        <v>42</v>
      </c>
      <c r="F61">
        <v>0</v>
      </c>
      <c r="G61">
        <v>0</v>
      </c>
      <c r="H61">
        <v>4</v>
      </c>
      <c r="I61" s="37">
        <v>2.2453703703703702E-3</v>
      </c>
      <c r="L61" t="s">
        <v>43</v>
      </c>
      <c r="M61" t="s">
        <v>78</v>
      </c>
      <c r="N61" t="s">
        <v>66</v>
      </c>
    </row>
    <row r="62" spans="1:14" x14ac:dyDescent="0.25">
      <c r="A62" t="s">
        <v>70</v>
      </c>
      <c r="B62">
        <v>9</v>
      </c>
      <c r="C62" t="s">
        <v>60</v>
      </c>
      <c r="D62" t="s">
        <v>16</v>
      </c>
      <c r="E62" t="s">
        <v>17</v>
      </c>
      <c r="F62">
        <v>0</v>
      </c>
      <c r="G62">
        <v>0</v>
      </c>
      <c r="H62">
        <v>3</v>
      </c>
      <c r="I62" s="37">
        <v>2.2685185185185182E-3</v>
      </c>
      <c r="L62" t="s">
        <v>43</v>
      </c>
      <c r="M62" t="s">
        <v>78</v>
      </c>
      <c r="N62" t="s">
        <v>66</v>
      </c>
    </row>
    <row r="63" spans="1:14" x14ac:dyDescent="0.25">
      <c r="A63" t="s">
        <v>70</v>
      </c>
      <c r="B63">
        <v>9</v>
      </c>
      <c r="C63" t="s">
        <v>60</v>
      </c>
      <c r="D63" t="s">
        <v>16</v>
      </c>
      <c r="E63" t="s">
        <v>17</v>
      </c>
      <c r="F63">
        <v>0</v>
      </c>
      <c r="G63">
        <v>0</v>
      </c>
      <c r="H63">
        <v>3</v>
      </c>
      <c r="I63" s="37">
        <v>2.2685185185185182E-3</v>
      </c>
      <c r="L63" t="s">
        <v>43</v>
      </c>
      <c r="M63" t="s">
        <v>78</v>
      </c>
      <c r="N63" t="s">
        <v>66</v>
      </c>
    </row>
    <row r="64" spans="1:14" x14ac:dyDescent="0.25">
      <c r="A64" t="s">
        <v>14</v>
      </c>
      <c r="B64">
        <v>22</v>
      </c>
      <c r="C64" t="s">
        <v>37</v>
      </c>
      <c r="D64" t="s">
        <v>16</v>
      </c>
      <c r="E64" t="s">
        <v>42</v>
      </c>
      <c r="F64">
        <v>2</v>
      </c>
      <c r="G64">
        <v>38000000</v>
      </c>
      <c r="H64">
        <v>6</v>
      </c>
      <c r="I64" s="37">
        <v>2.4305555555555556E-3</v>
      </c>
      <c r="J64" t="s">
        <v>46</v>
      </c>
      <c r="K64" t="s">
        <v>29</v>
      </c>
      <c r="L64" t="s">
        <v>43</v>
      </c>
      <c r="M64" t="s">
        <v>78</v>
      </c>
      <c r="N64" t="s">
        <v>66</v>
      </c>
    </row>
    <row r="65" spans="1:14" x14ac:dyDescent="0.25">
      <c r="A65" t="s">
        <v>14</v>
      </c>
      <c r="B65">
        <v>8</v>
      </c>
      <c r="C65" t="s">
        <v>37</v>
      </c>
      <c r="D65" t="s">
        <v>28</v>
      </c>
      <c r="E65" t="s">
        <v>17</v>
      </c>
      <c r="F65">
        <v>3</v>
      </c>
      <c r="G65">
        <v>15000000</v>
      </c>
      <c r="H65">
        <v>1</v>
      </c>
      <c r="I65" s="37">
        <v>2.7777777777777779E-3</v>
      </c>
      <c r="J65" t="s">
        <v>18</v>
      </c>
      <c r="K65" t="s">
        <v>47</v>
      </c>
      <c r="L65" t="s">
        <v>33</v>
      </c>
      <c r="M65" t="s">
        <v>78</v>
      </c>
      <c r="N65" t="s">
        <v>66</v>
      </c>
    </row>
    <row r="66" spans="1:14" x14ac:dyDescent="0.25">
      <c r="A66" t="s">
        <v>14</v>
      </c>
      <c r="B66">
        <v>11</v>
      </c>
      <c r="C66" t="s">
        <v>69</v>
      </c>
      <c r="D66" t="s">
        <v>38</v>
      </c>
      <c r="E66" t="s">
        <v>23</v>
      </c>
      <c r="F66">
        <v>1</v>
      </c>
      <c r="G66">
        <v>19000000</v>
      </c>
      <c r="H66">
        <v>1</v>
      </c>
      <c r="I66" s="37">
        <v>3.2986111111111111E-3</v>
      </c>
      <c r="J66" t="s">
        <v>46</v>
      </c>
      <c r="K66" t="s">
        <v>29</v>
      </c>
      <c r="L66" t="s">
        <v>30</v>
      </c>
      <c r="M66" t="s">
        <v>78</v>
      </c>
      <c r="N66" t="s">
        <v>66</v>
      </c>
    </row>
    <row r="67" spans="1:14" x14ac:dyDescent="0.25">
      <c r="A67" t="s">
        <v>70</v>
      </c>
      <c r="B67">
        <v>17</v>
      </c>
      <c r="C67" t="s">
        <v>27</v>
      </c>
      <c r="D67" t="s">
        <v>16</v>
      </c>
      <c r="E67" t="s">
        <v>42</v>
      </c>
      <c r="F67">
        <v>0</v>
      </c>
      <c r="G67">
        <v>0</v>
      </c>
      <c r="H67">
        <v>4</v>
      </c>
      <c r="I67" s="37">
        <v>3.3333333333333335E-3</v>
      </c>
      <c r="L67" t="s">
        <v>20</v>
      </c>
      <c r="M67" t="s">
        <v>78</v>
      </c>
      <c r="N67" t="s">
        <v>66</v>
      </c>
    </row>
    <row r="68" spans="1:14" x14ac:dyDescent="0.25">
      <c r="A68" t="s">
        <v>14</v>
      </c>
      <c r="B68">
        <v>4</v>
      </c>
      <c r="C68" t="s">
        <v>37</v>
      </c>
      <c r="D68" t="s">
        <v>16</v>
      </c>
      <c r="E68" t="s">
        <v>42</v>
      </c>
      <c r="F68">
        <v>4</v>
      </c>
      <c r="G68">
        <v>15000000</v>
      </c>
      <c r="H68">
        <v>5</v>
      </c>
      <c r="I68" s="37">
        <v>3.6342592592592594E-3</v>
      </c>
      <c r="J68" t="s">
        <v>18</v>
      </c>
      <c r="K68" t="s">
        <v>29</v>
      </c>
      <c r="L68" t="s">
        <v>40</v>
      </c>
      <c r="M68" t="s">
        <v>78</v>
      </c>
      <c r="N68" t="s">
        <v>66</v>
      </c>
    </row>
    <row r="69" spans="1:14" x14ac:dyDescent="0.25">
      <c r="A69" t="s">
        <v>70</v>
      </c>
      <c r="B69">
        <v>28</v>
      </c>
      <c r="C69" t="s">
        <v>27</v>
      </c>
      <c r="D69" t="s">
        <v>38</v>
      </c>
      <c r="E69" t="s">
        <v>42</v>
      </c>
      <c r="F69">
        <v>0</v>
      </c>
      <c r="G69">
        <v>0</v>
      </c>
      <c r="H69">
        <v>1</v>
      </c>
      <c r="I69" s="37">
        <v>4.9768518518518521E-3</v>
      </c>
      <c r="L69" t="s">
        <v>51</v>
      </c>
      <c r="M69" t="s">
        <v>78</v>
      </c>
      <c r="N69" t="s">
        <v>66</v>
      </c>
    </row>
    <row r="70" spans="1:14" x14ac:dyDescent="0.25">
      <c r="A70" t="s">
        <v>70</v>
      </c>
      <c r="B70">
        <v>30</v>
      </c>
      <c r="C70" t="s">
        <v>44</v>
      </c>
      <c r="D70" t="s">
        <v>32</v>
      </c>
      <c r="E70" t="s">
        <v>42</v>
      </c>
      <c r="F70">
        <v>0</v>
      </c>
      <c r="G70">
        <v>0</v>
      </c>
      <c r="H70">
        <v>1</v>
      </c>
      <c r="I70" s="37">
        <v>4.9768518518518521E-3</v>
      </c>
      <c r="L70" t="s">
        <v>33</v>
      </c>
      <c r="M70" t="s">
        <v>78</v>
      </c>
      <c r="N70" t="s">
        <v>66</v>
      </c>
    </row>
    <row r="71" spans="1:14" x14ac:dyDescent="0.25">
      <c r="A71" t="s">
        <v>70</v>
      </c>
      <c r="B71">
        <v>15</v>
      </c>
      <c r="C71" t="s">
        <v>44</v>
      </c>
      <c r="D71" t="s">
        <v>49</v>
      </c>
      <c r="E71" t="s">
        <v>42</v>
      </c>
      <c r="F71">
        <v>0</v>
      </c>
      <c r="G71">
        <v>0</v>
      </c>
      <c r="H71">
        <v>4</v>
      </c>
      <c r="I71" s="37">
        <v>4.9768518518518521E-3</v>
      </c>
      <c r="L71" t="s">
        <v>51</v>
      </c>
      <c r="M71" t="s">
        <v>78</v>
      </c>
      <c r="N71" t="s">
        <v>66</v>
      </c>
    </row>
    <row r="72" spans="1:14" x14ac:dyDescent="0.25">
      <c r="A72" t="s">
        <v>14</v>
      </c>
      <c r="B72">
        <v>17</v>
      </c>
      <c r="C72" t="s">
        <v>44</v>
      </c>
      <c r="D72" t="s">
        <v>38</v>
      </c>
      <c r="E72" t="s">
        <v>45</v>
      </c>
      <c r="F72">
        <v>3</v>
      </c>
      <c r="G72">
        <v>15000000</v>
      </c>
      <c r="H72">
        <v>2</v>
      </c>
      <c r="I72" s="37">
        <v>5.0231481481481481E-3</v>
      </c>
      <c r="J72" t="s">
        <v>18</v>
      </c>
      <c r="K72" t="s">
        <v>24</v>
      </c>
      <c r="L72" t="s">
        <v>25</v>
      </c>
      <c r="M72" t="s">
        <v>78</v>
      </c>
      <c r="N72" t="s">
        <v>66</v>
      </c>
    </row>
    <row r="73" spans="1:14" x14ac:dyDescent="0.25">
      <c r="A73" t="s">
        <v>14</v>
      </c>
      <c r="B73">
        <v>22</v>
      </c>
      <c r="C73" t="s">
        <v>37</v>
      </c>
      <c r="D73" t="s">
        <v>49</v>
      </c>
      <c r="E73" t="s">
        <v>23</v>
      </c>
      <c r="F73">
        <v>3</v>
      </c>
      <c r="G73">
        <v>15000000</v>
      </c>
      <c r="H73">
        <v>5</v>
      </c>
      <c r="I73" s="37">
        <v>5.7870370370370376E-3</v>
      </c>
      <c r="J73" t="s">
        <v>18</v>
      </c>
      <c r="K73" t="s">
        <v>39</v>
      </c>
      <c r="L73" t="s">
        <v>48</v>
      </c>
      <c r="M73" t="s">
        <v>78</v>
      </c>
      <c r="N73" t="s">
        <v>66</v>
      </c>
    </row>
    <row r="74" spans="1:14" x14ac:dyDescent="0.25">
      <c r="A74" t="s">
        <v>14</v>
      </c>
      <c r="B74">
        <v>21</v>
      </c>
      <c r="C74" t="s">
        <v>69</v>
      </c>
      <c r="D74" t="s">
        <v>16</v>
      </c>
      <c r="E74" t="s">
        <v>42</v>
      </c>
      <c r="F74">
        <v>1</v>
      </c>
      <c r="G74">
        <v>19000000</v>
      </c>
      <c r="H74">
        <v>2</v>
      </c>
      <c r="I74" s="37">
        <v>5.7870370370370376E-3</v>
      </c>
      <c r="J74" t="s">
        <v>46</v>
      </c>
      <c r="K74" t="s">
        <v>56</v>
      </c>
      <c r="L74" t="s">
        <v>30</v>
      </c>
      <c r="M74" t="s">
        <v>78</v>
      </c>
      <c r="N74" t="s">
        <v>66</v>
      </c>
    </row>
    <row r="75" spans="1:14" x14ac:dyDescent="0.25">
      <c r="A75" t="s">
        <v>14</v>
      </c>
      <c r="B75">
        <v>6</v>
      </c>
      <c r="C75" t="s">
        <v>44</v>
      </c>
      <c r="D75" t="s">
        <v>16</v>
      </c>
      <c r="E75" t="s">
        <v>42</v>
      </c>
      <c r="F75">
        <v>4</v>
      </c>
      <c r="G75">
        <v>20000000</v>
      </c>
      <c r="H75">
        <v>1</v>
      </c>
      <c r="I75" s="37">
        <v>6.0185185185185177E-3</v>
      </c>
      <c r="J75" t="s">
        <v>61</v>
      </c>
      <c r="K75" t="s">
        <v>64</v>
      </c>
      <c r="L75" t="s">
        <v>30</v>
      </c>
      <c r="M75" t="s">
        <v>78</v>
      </c>
      <c r="N75" t="s">
        <v>66</v>
      </c>
    </row>
    <row r="76" spans="1:14" x14ac:dyDescent="0.25">
      <c r="A76" t="s">
        <v>14</v>
      </c>
      <c r="B76">
        <v>10</v>
      </c>
      <c r="C76" t="s">
        <v>44</v>
      </c>
      <c r="D76" t="s">
        <v>16</v>
      </c>
      <c r="E76" t="s">
        <v>23</v>
      </c>
      <c r="F76">
        <v>1</v>
      </c>
      <c r="G76">
        <v>7000000</v>
      </c>
      <c r="H76">
        <v>2</v>
      </c>
      <c r="I76" s="37">
        <v>6.0185185185185177E-3</v>
      </c>
      <c r="J76" t="s">
        <v>18</v>
      </c>
      <c r="K76" t="s">
        <v>64</v>
      </c>
      <c r="L76" t="s">
        <v>48</v>
      </c>
      <c r="M76" t="s">
        <v>78</v>
      </c>
      <c r="N76" t="s">
        <v>66</v>
      </c>
    </row>
    <row r="77" spans="1:14" x14ac:dyDescent="0.25">
      <c r="A77" t="s">
        <v>70</v>
      </c>
      <c r="B77">
        <v>12</v>
      </c>
      <c r="C77" t="s">
        <v>22</v>
      </c>
      <c r="D77" t="s">
        <v>38</v>
      </c>
      <c r="E77" t="s">
        <v>45</v>
      </c>
      <c r="F77">
        <v>0</v>
      </c>
      <c r="G77">
        <v>0</v>
      </c>
      <c r="H77">
        <v>1</v>
      </c>
      <c r="I77" s="37">
        <v>6.0185185185185177E-3</v>
      </c>
      <c r="L77" t="s">
        <v>30</v>
      </c>
      <c r="M77" t="s">
        <v>78</v>
      </c>
      <c r="N77" t="s">
        <v>66</v>
      </c>
    </row>
    <row r="78" spans="1:14" x14ac:dyDescent="0.25">
      <c r="A78" t="s">
        <v>14</v>
      </c>
      <c r="B78">
        <v>5</v>
      </c>
      <c r="C78" t="s">
        <v>37</v>
      </c>
      <c r="D78" t="s">
        <v>32</v>
      </c>
      <c r="E78" t="s">
        <v>42</v>
      </c>
      <c r="F78">
        <v>1</v>
      </c>
      <c r="G78">
        <v>7000000</v>
      </c>
      <c r="H78">
        <v>4</v>
      </c>
      <c r="I78" s="37">
        <v>6.2499999999999995E-3</v>
      </c>
      <c r="J78" t="s">
        <v>18</v>
      </c>
      <c r="K78" t="s">
        <v>29</v>
      </c>
      <c r="L78" t="s">
        <v>30</v>
      </c>
      <c r="M78" t="s">
        <v>78</v>
      </c>
      <c r="N78" t="s">
        <v>66</v>
      </c>
    </row>
    <row r="79" spans="1:14" x14ac:dyDescent="0.25">
      <c r="A79" t="s">
        <v>14</v>
      </c>
      <c r="B79">
        <v>15</v>
      </c>
      <c r="C79" t="s">
        <v>44</v>
      </c>
      <c r="D79" t="s">
        <v>73</v>
      </c>
      <c r="E79" t="s">
        <v>23</v>
      </c>
      <c r="F79">
        <v>2</v>
      </c>
      <c r="G79">
        <v>12000000</v>
      </c>
      <c r="H79">
        <v>3</v>
      </c>
      <c r="I79" s="37">
        <v>6.2499999999999995E-3</v>
      </c>
      <c r="J79" t="s">
        <v>18</v>
      </c>
      <c r="K79" t="s">
        <v>64</v>
      </c>
      <c r="L79" t="s">
        <v>33</v>
      </c>
      <c r="M79" t="s">
        <v>78</v>
      </c>
      <c r="N79" t="s">
        <v>66</v>
      </c>
    </row>
    <row r="80" spans="1:14" x14ac:dyDescent="0.25">
      <c r="A80" t="s">
        <v>14</v>
      </c>
      <c r="B80">
        <v>30</v>
      </c>
      <c r="C80" t="s">
        <v>27</v>
      </c>
      <c r="D80" t="s">
        <v>32</v>
      </c>
      <c r="E80" t="s">
        <v>23</v>
      </c>
      <c r="F80">
        <v>2</v>
      </c>
      <c r="G80">
        <v>12000000</v>
      </c>
      <c r="H80">
        <v>4</v>
      </c>
      <c r="I80" s="37">
        <v>6.4236111111111117E-3</v>
      </c>
      <c r="J80" t="s">
        <v>18</v>
      </c>
      <c r="K80" t="s">
        <v>19</v>
      </c>
      <c r="L80" t="s">
        <v>33</v>
      </c>
      <c r="M80" t="s">
        <v>78</v>
      </c>
      <c r="N80" t="s">
        <v>66</v>
      </c>
    </row>
    <row r="81" spans="1:14" x14ac:dyDescent="0.25">
      <c r="A81" t="s">
        <v>14</v>
      </c>
      <c r="B81">
        <v>28</v>
      </c>
      <c r="C81" t="s">
        <v>37</v>
      </c>
      <c r="D81" t="s">
        <v>49</v>
      </c>
      <c r="E81" t="s">
        <v>42</v>
      </c>
      <c r="F81">
        <v>1</v>
      </c>
      <c r="G81">
        <v>7000000</v>
      </c>
      <c r="H81">
        <v>1</v>
      </c>
      <c r="I81" s="37">
        <v>6.4236111111111117E-3</v>
      </c>
      <c r="J81" t="s">
        <v>18</v>
      </c>
      <c r="K81" t="s">
        <v>56</v>
      </c>
      <c r="L81" t="s">
        <v>40</v>
      </c>
      <c r="M81" t="s">
        <v>78</v>
      </c>
      <c r="N81" t="s">
        <v>66</v>
      </c>
    </row>
    <row r="82" spans="1:14" x14ac:dyDescent="0.25">
      <c r="A82" t="s">
        <v>70</v>
      </c>
      <c r="B82">
        <v>21</v>
      </c>
      <c r="C82" t="s">
        <v>27</v>
      </c>
      <c r="D82" t="s">
        <v>16</v>
      </c>
      <c r="E82" t="s">
        <v>42</v>
      </c>
      <c r="F82">
        <v>0</v>
      </c>
      <c r="G82">
        <v>0</v>
      </c>
      <c r="H82">
        <v>2</v>
      </c>
      <c r="I82" s="37">
        <v>7.0601851851851841E-3</v>
      </c>
      <c r="L82" t="s">
        <v>33</v>
      </c>
      <c r="M82" t="s">
        <v>78</v>
      </c>
      <c r="N82" t="s">
        <v>66</v>
      </c>
    </row>
    <row r="83" spans="1:14" x14ac:dyDescent="0.25">
      <c r="A83" t="s">
        <v>14</v>
      </c>
      <c r="B83">
        <v>5</v>
      </c>
      <c r="C83" t="s">
        <v>22</v>
      </c>
      <c r="D83" t="s">
        <v>16</v>
      </c>
      <c r="E83" t="s">
        <v>17</v>
      </c>
      <c r="F83">
        <v>4</v>
      </c>
      <c r="G83">
        <v>20000000</v>
      </c>
      <c r="H83">
        <v>3</v>
      </c>
      <c r="I83" s="37">
        <v>8.8541666666666664E-3</v>
      </c>
      <c r="J83" t="s">
        <v>61</v>
      </c>
      <c r="K83" t="s">
        <v>47</v>
      </c>
      <c r="L83" t="s">
        <v>33</v>
      </c>
      <c r="M83" t="s">
        <v>78</v>
      </c>
      <c r="N83" t="s">
        <v>66</v>
      </c>
    </row>
    <row r="84" spans="1:14" x14ac:dyDescent="0.25">
      <c r="A84" t="s">
        <v>14</v>
      </c>
      <c r="B84">
        <v>5</v>
      </c>
      <c r="C84" t="s">
        <v>22</v>
      </c>
      <c r="D84" t="s">
        <v>16</v>
      </c>
      <c r="E84" t="s">
        <v>17</v>
      </c>
      <c r="F84">
        <v>4</v>
      </c>
      <c r="G84">
        <v>20000000</v>
      </c>
      <c r="H84">
        <v>3</v>
      </c>
      <c r="I84" s="37">
        <v>8.8541666666666664E-3</v>
      </c>
      <c r="J84" t="s">
        <v>61</v>
      </c>
      <c r="K84" t="s">
        <v>47</v>
      </c>
      <c r="L84" t="s">
        <v>33</v>
      </c>
      <c r="M84" t="s">
        <v>78</v>
      </c>
      <c r="N84" t="s">
        <v>66</v>
      </c>
    </row>
    <row r="85" spans="1:14" x14ac:dyDescent="0.25">
      <c r="A85" t="s">
        <v>14</v>
      </c>
      <c r="B85">
        <v>23</v>
      </c>
      <c r="C85" t="s">
        <v>37</v>
      </c>
      <c r="D85" t="s">
        <v>73</v>
      </c>
      <c r="E85" t="s">
        <v>17</v>
      </c>
      <c r="F85">
        <v>3</v>
      </c>
      <c r="G85">
        <v>15000000</v>
      </c>
      <c r="H85">
        <v>1</v>
      </c>
      <c r="I85" s="37">
        <v>8.9699074074074073E-3</v>
      </c>
      <c r="J85" t="s">
        <v>18</v>
      </c>
      <c r="K85" t="s">
        <v>35</v>
      </c>
      <c r="L85" t="s">
        <v>51</v>
      </c>
      <c r="M85" t="s">
        <v>78</v>
      </c>
      <c r="N85" t="s">
        <v>66</v>
      </c>
    </row>
    <row r="86" spans="1:14" x14ac:dyDescent="0.25">
      <c r="A86" t="s">
        <v>14</v>
      </c>
      <c r="B86">
        <v>6</v>
      </c>
      <c r="C86" t="s">
        <v>37</v>
      </c>
      <c r="D86" t="s">
        <v>38</v>
      </c>
      <c r="E86" t="s">
        <v>42</v>
      </c>
      <c r="F86">
        <v>5</v>
      </c>
      <c r="G86">
        <v>20000000</v>
      </c>
      <c r="H86">
        <v>2</v>
      </c>
      <c r="I86" s="37">
        <v>1.3888888888888889E-3</v>
      </c>
      <c r="J86" t="s">
        <v>18</v>
      </c>
      <c r="K86" t="s">
        <v>19</v>
      </c>
      <c r="L86" t="s">
        <v>43</v>
      </c>
      <c r="M86" t="s">
        <v>66</v>
      </c>
      <c r="N86" t="s">
        <v>53</v>
      </c>
    </row>
    <row r="87" spans="1:14" x14ac:dyDescent="0.25">
      <c r="A87" t="s">
        <v>14</v>
      </c>
      <c r="B87">
        <v>6</v>
      </c>
      <c r="C87" t="s">
        <v>37</v>
      </c>
      <c r="D87" t="s">
        <v>38</v>
      </c>
      <c r="E87" t="s">
        <v>42</v>
      </c>
      <c r="F87">
        <v>5</v>
      </c>
      <c r="G87">
        <v>20000000</v>
      </c>
      <c r="H87">
        <v>2</v>
      </c>
      <c r="I87" s="37">
        <v>1.3888888888888889E-3</v>
      </c>
      <c r="J87" t="s">
        <v>18</v>
      </c>
      <c r="K87" t="s">
        <v>19</v>
      </c>
      <c r="L87" t="s">
        <v>43</v>
      </c>
      <c r="M87" t="s">
        <v>66</v>
      </c>
      <c r="N87" t="s">
        <v>53</v>
      </c>
    </row>
    <row r="88" spans="1:14" x14ac:dyDescent="0.25">
      <c r="A88" t="s">
        <v>14</v>
      </c>
      <c r="B88">
        <v>11</v>
      </c>
      <c r="C88" t="s">
        <v>58</v>
      </c>
      <c r="D88" t="s">
        <v>32</v>
      </c>
      <c r="E88" t="s">
        <v>42</v>
      </c>
      <c r="F88">
        <v>2</v>
      </c>
      <c r="G88">
        <v>38000000</v>
      </c>
      <c r="H88">
        <v>2</v>
      </c>
      <c r="I88" s="37">
        <v>1.3888888888888889E-3</v>
      </c>
      <c r="J88" t="s">
        <v>46</v>
      </c>
      <c r="K88" t="s">
        <v>56</v>
      </c>
      <c r="L88" t="s">
        <v>43</v>
      </c>
      <c r="M88" t="s">
        <v>78</v>
      </c>
      <c r="N88" t="s">
        <v>53</v>
      </c>
    </row>
    <row r="89" spans="1:14" x14ac:dyDescent="0.25">
      <c r="A89" t="s">
        <v>14</v>
      </c>
      <c r="B89">
        <v>12</v>
      </c>
      <c r="C89" t="s">
        <v>60</v>
      </c>
      <c r="D89" t="s">
        <v>28</v>
      </c>
      <c r="E89" t="s">
        <v>23</v>
      </c>
      <c r="F89">
        <v>2</v>
      </c>
      <c r="G89">
        <v>38000000</v>
      </c>
      <c r="H89">
        <v>3</v>
      </c>
      <c r="I89" s="37">
        <v>1.3888888888888889E-3</v>
      </c>
      <c r="J89" t="s">
        <v>46</v>
      </c>
      <c r="K89" t="s">
        <v>39</v>
      </c>
      <c r="L89" t="s">
        <v>40</v>
      </c>
      <c r="M89" t="s">
        <v>78</v>
      </c>
      <c r="N89" t="s">
        <v>53</v>
      </c>
    </row>
    <row r="90" spans="1:14" x14ac:dyDescent="0.25">
      <c r="A90" t="s">
        <v>14</v>
      </c>
      <c r="B90">
        <v>1</v>
      </c>
      <c r="C90" t="s">
        <v>37</v>
      </c>
      <c r="D90" t="s">
        <v>28</v>
      </c>
      <c r="E90" t="s">
        <v>17</v>
      </c>
      <c r="F90">
        <v>3</v>
      </c>
      <c r="G90">
        <v>12000000</v>
      </c>
      <c r="H90">
        <v>2</v>
      </c>
      <c r="I90" s="37">
        <v>1.3888888888888889E-3</v>
      </c>
      <c r="J90" t="s">
        <v>18</v>
      </c>
      <c r="K90" t="s">
        <v>35</v>
      </c>
      <c r="L90" t="s">
        <v>25</v>
      </c>
      <c r="M90" t="s">
        <v>78</v>
      </c>
      <c r="N90" t="s">
        <v>53</v>
      </c>
    </row>
    <row r="91" spans="1:14" x14ac:dyDescent="0.25">
      <c r="A91" t="s">
        <v>14</v>
      </c>
      <c r="B91">
        <v>3</v>
      </c>
      <c r="C91" t="s">
        <v>44</v>
      </c>
      <c r="D91" t="s">
        <v>32</v>
      </c>
      <c r="E91" t="s">
        <v>17</v>
      </c>
      <c r="F91">
        <v>1</v>
      </c>
      <c r="G91">
        <v>19000000</v>
      </c>
      <c r="H91">
        <v>3</v>
      </c>
      <c r="I91" s="37">
        <v>1.3888888888888889E-3</v>
      </c>
      <c r="J91" t="s">
        <v>46</v>
      </c>
      <c r="K91" t="s">
        <v>64</v>
      </c>
      <c r="L91" t="s">
        <v>48</v>
      </c>
      <c r="M91" t="s">
        <v>78</v>
      </c>
      <c r="N91" t="s">
        <v>53</v>
      </c>
    </row>
    <row r="92" spans="1:14" x14ac:dyDescent="0.25">
      <c r="A92" t="s">
        <v>14</v>
      </c>
      <c r="B92">
        <v>17</v>
      </c>
      <c r="C92" t="s">
        <v>44</v>
      </c>
      <c r="D92" t="s">
        <v>49</v>
      </c>
      <c r="E92" t="s">
        <v>42</v>
      </c>
      <c r="F92">
        <v>1</v>
      </c>
      <c r="G92">
        <v>7000000</v>
      </c>
      <c r="H92">
        <v>1</v>
      </c>
      <c r="I92" s="37">
        <v>1.3888888888888889E-3</v>
      </c>
      <c r="J92" t="s">
        <v>18</v>
      </c>
      <c r="K92" t="s">
        <v>19</v>
      </c>
      <c r="L92" t="s">
        <v>33</v>
      </c>
      <c r="M92" t="s">
        <v>78</v>
      </c>
      <c r="N92" t="s">
        <v>53</v>
      </c>
    </row>
    <row r="93" spans="1:14" x14ac:dyDescent="0.25">
      <c r="A93" t="s">
        <v>14</v>
      </c>
      <c r="B93">
        <v>11</v>
      </c>
      <c r="C93" t="s">
        <v>58</v>
      </c>
      <c r="D93" t="s">
        <v>32</v>
      </c>
      <c r="E93" t="s">
        <v>42</v>
      </c>
      <c r="F93">
        <v>2</v>
      </c>
      <c r="G93">
        <v>38000000</v>
      </c>
      <c r="H93">
        <v>2</v>
      </c>
      <c r="I93" s="37">
        <v>1.3888888888888889E-3</v>
      </c>
      <c r="J93" t="s">
        <v>46</v>
      </c>
      <c r="K93" t="s">
        <v>56</v>
      </c>
      <c r="L93" t="s">
        <v>43</v>
      </c>
      <c r="M93" t="s">
        <v>78</v>
      </c>
      <c r="N93" t="s">
        <v>53</v>
      </c>
    </row>
    <row r="94" spans="1:14" x14ac:dyDescent="0.25">
      <c r="A94" t="s">
        <v>14</v>
      </c>
      <c r="B94">
        <v>12</v>
      </c>
      <c r="C94" t="s">
        <v>60</v>
      </c>
      <c r="D94" t="s">
        <v>28</v>
      </c>
      <c r="E94" t="s">
        <v>23</v>
      </c>
      <c r="F94">
        <v>2</v>
      </c>
      <c r="G94">
        <v>38000000</v>
      </c>
      <c r="H94">
        <v>3</v>
      </c>
      <c r="I94" s="37">
        <v>1.3888888888888889E-3</v>
      </c>
      <c r="J94" t="s">
        <v>46</v>
      </c>
      <c r="K94" t="s">
        <v>39</v>
      </c>
      <c r="L94" t="s">
        <v>40</v>
      </c>
      <c r="M94" t="s">
        <v>78</v>
      </c>
      <c r="N94" t="s">
        <v>53</v>
      </c>
    </row>
    <row r="95" spans="1:14" x14ac:dyDescent="0.25">
      <c r="A95" t="s">
        <v>14</v>
      </c>
      <c r="B95">
        <v>25</v>
      </c>
      <c r="C95" t="s">
        <v>44</v>
      </c>
      <c r="D95" t="s">
        <v>16</v>
      </c>
      <c r="E95" t="s">
        <v>23</v>
      </c>
      <c r="F95">
        <v>2</v>
      </c>
      <c r="G95">
        <v>38000000</v>
      </c>
      <c r="H95">
        <v>1</v>
      </c>
      <c r="I95" s="37">
        <v>1.3888888888888889E-3</v>
      </c>
      <c r="J95" t="s">
        <v>46</v>
      </c>
      <c r="K95" t="s">
        <v>47</v>
      </c>
      <c r="L95" t="s">
        <v>30</v>
      </c>
      <c r="M95" t="s">
        <v>78</v>
      </c>
      <c r="N95" t="s">
        <v>53</v>
      </c>
    </row>
    <row r="96" spans="1:14" x14ac:dyDescent="0.25">
      <c r="A96" t="s">
        <v>14</v>
      </c>
      <c r="B96">
        <v>30</v>
      </c>
      <c r="C96" t="s">
        <v>27</v>
      </c>
      <c r="D96" t="s">
        <v>73</v>
      </c>
      <c r="E96" t="s">
        <v>23</v>
      </c>
      <c r="F96">
        <v>2</v>
      </c>
      <c r="G96">
        <v>12000000</v>
      </c>
      <c r="H96">
        <v>4</v>
      </c>
      <c r="I96" s="37">
        <v>1.3888888888888889E-3</v>
      </c>
      <c r="J96" t="s">
        <v>18</v>
      </c>
      <c r="K96" t="s">
        <v>29</v>
      </c>
      <c r="L96" t="s">
        <v>30</v>
      </c>
      <c r="M96" t="s">
        <v>78</v>
      </c>
      <c r="N96" t="s">
        <v>53</v>
      </c>
    </row>
    <row r="97" spans="1:14" x14ac:dyDescent="0.25">
      <c r="A97" t="s">
        <v>14</v>
      </c>
      <c r="B97">
        <v>22</v>
      </c>
      <c r="C97" t="s">
        <v>44</v>
      </c>
      <c r="D97" t="s">
        <v>32</v>
      </c>
      <c r="E97" t="s">
        <v>42</v>
      </c>
      <c r="F97">
        <v>1</v>
      </c>
      <c r="G97">
        <v>19000000</v>
      </c>
      <c r="H97">
        <v>5</v>
      </c>
      <c r="I97" s="37">
        <v>1.3888888888888889E-3</v>
      </c>
      <c r="J97" t="s">
        <v>46</v>
      </c>
      <c r="K97" t="s">
        <v>29</v>
      </c>
      <c r="L97" t="s">
        <v>20</v>
      </c>
      <c r="M97" t="s">
        <v>78</v>
      </c>
      <c r="N97" t="s">
        <v>53</v>
      </c>
    </row>
    <row r="98" spans="1:14" x14ac:dyDescent="0.25">
      <c r="A98" t="s">
        <v>14</v>
      </c>
      <c r="B98">
        <v>14</v>
      </c>
      <c r="C98" t="s">
        <v>69</v>
      </c>
      <c r="D98" t="s">
        <v>32</v>
      </c>
      <c r="E98" t="s">
        <v>17</v>
      </c>
      <c r="F98">
        <v>1</v>
      </c>
      <c r="G98">
        <v>7000000</v>
      </c>
      <c r="H98">
        <v>1</v>
      </c>
      <c r="I98" s="37">
        <v>1.3888888888888889E-3</v>
      </c>
      <c r="J98" t="s">
        <v>18</v>
      </c>
      <c r="K98" t="s">
        <v>39</v>
      </c>
      <c r="L98" t="s">
        <v>48</v>
      </c>
      <c r="M98" t="s">
        <v>78</v>
      </c>
      <c r="N98" t="s">
        <v>53</v>
      </c>
    </row>
    <row r="99" spans="1:14" x14ac:dyDescent="0.25">
      <c r="A99" t="s">
        <v>70</v>
      </c>
      <c r="B99">
        <v>11</v>
      </c>
      <c r="C99" t="s">
        <v>44</v>
      </c>
      <c r="D99" t="s">
        <v>32</v>
      </c>
      <c r="E99" t="s">
        <v>23</v>
      </c>
      <c r="F99">
        <v>0</v>
      </c>
      <c r="G99">
        <v>0</v>
      </c>
      <c r="H99">
        <v>3</v>
      </c>
      <c r="I99" s="37">
        <v>1.3888888888888889E-3</v>
      </c>
      <c r="L99" t="s">
        <v>33</v>
      </c>
      <c r="M99" t="s">
        <v>78</v>
      </c>
      <c r="N99" t="s">
        <v>53</v>
      </c>
    </row>
    <row r="100" spans="1:14" x14ac:dyDescent="0.25">
      <c r="A100" t="s">
        <v>14</v>
      </c>
      <c r="B100">
        <v>11</v>
      </c>
      <c r="C100" t="s">
        <v>57</v>
      </c>
      <c r="D100" t="s">
        <v>73</v>
      </c>
      <c r="E100" t="s">
        <v>17</v>
      </c>
      <c r="F100">
        <v>2</v>
      </c>
      <c r="G100">
        <v>38000000</v>
      </c>
      <c r="H100">
        <v>3</v>
      </c>
      <c r="I100" s="37">
        <v>1.3888888888888889E-3</v>
      </c>
      <c r="J100" t="s">
        <v>46</v>
      </c>
      <c r="K100" t="s">
        <v>39</v>
      </c>
      <c r="L100" t="s">
        <v>33</v>
      </c>
      <c r="M100" t="s">
        <v>78</v>
      </c>
      <c r="N100" t="s">
        <v>53</v>
      </c>
    </row>
    <row r="101" spans="1:14" x14ac:dyDescent="0.25">
      <c r="A101" t="s">
        <v>14</v>
      </c>
      <c r="B101">
        <v>28</v>
      </c>
      <c r="C101" t="s">
        <v>37</v>
      </c>
      <c r="D101" t="s">
        <v>49</v>
      </c>
      <c r="E101" t="s">
        <v>23</v>
      </c>
      <c r="F101">
        <v>1</v>
      </c>
      <c r="G101">
        <v>7000000</v>
      </c>
      <c r="H101">
        <v>3</v>
      </c>
      <c r="I101" s="37">
        <v>1.3888888888888889E-3</v>
      </c>
      <c r="J101" t="s">
        <v>18</v>
      </c>
      <c r="K101" t="s">
        <v>39</v>
      </c>
      <c r="L101" t="s">
        <v>51</v>
      </c>
      <c r="M101" t="s">
        <v>78</v>
      </c>
      <c r="N101" t="s">
        <v>53</v>
      </c>
    </row>
    <row r="102" spans="1:14" x14ac:dyDescent="0.25">
      <c r="A102" t="s">
        <v>14</v>
      </c>
      <c r="B102">
        <v>11</v>
      </c>
      <c r="C102" t="s">
        <v>57</v>
      </c>
      <c r="D102" t="s">
        <v>73</v>
      </c>
      <c r="E102" t="s">
        <v>17</v>
      </c>
      <c r="F102">
        <v>2</v>
      </c>
      <c r="G102">
        <v>38000000</v>
      </c>
      <c r="H102">
        <v>3</v>
      </c>
      <c r="I102" s="37">
        <v>1.3888888888888889E-3</v>
      </c>
      <c r="J102" t="s">
        <v>46</v>
      </c>
      <c r="K102" t="s">
        <v>39</v>
      </c>
      <c r="L102" t="s">
        <v>33</v>
      </c>
      <c r="M102" t="s">
        <v>78</v>
      </c>
      <c r="N102" t="s">
        <v>53</v>
      </c>
    </row>
    <row r="103" spans="1:14" x14ac:dyDescent="0.25">
      <c r="A103" t="s">
        <v>14</v>
      </c>
      <c r="B103">
        <v>11</v>
      </c>
      <c r="C103" t="s">
        <v>57</v>
      </c>
      <c r="D103" t="s">
        <v>38</v>
      </c>
      <c r="E103" t="s">
        <v>42</v>
      </c>
      <c r="F103">
        <v>2</v>
      </c>
      <c r="G103">
        <v>12000000</v>
      </c>
      <c r="H103">
        <v>1</v>
      </c>
      <c r="I103" s="37">
        <v>1.3888888888888889E-3</v>
      </c>
      <c r="J103" t="s">
        <v>18</v>
      </c>
      <c r="K103" t="s">
        <v>19</v>
      </c>
      <c r="L103" t="s">
        <v>25</v>
      </c>
      <c r="M103" t="s">
        <v>78</v>
      </c>
      <c r="N103" t="s">
        <v>53</v>
      </c>
    </row>
    <row r="104" spans="1:14" x14ac:dyDescent="0.25">
      <c r="A104" t="s">
        <v>14</v>
      </c>
      <c r="B104">
        <v>3</v>
      </c>
      <c r="C104" t="s">
        <v>44</v>
      </c>
      <c r="D104" t="s">
        <v>38</v>
      </c>
      <c r="E104" t="s">
        <v>45</v>
      </c>
      <c r="F104">
        <v>5</v>
      </c>
      <c r="G104">
        <v>25000000</v>
      </c>
      <c r="H104">
        <v>2</v>
      </c>
      <c r="I104" s="37">
        <v>1.3888888888888889E-3</v>
      </c>
      <c r="J104" t="s">
        <v>18</v>
      </c>
      <c r="K104" t="s">
        <v>64</v>
      </c>
      <c r="L104" t="s">
        <v>43</v>
      </c>
      <c r="M104" t="s">
        <v>78</v>
      </c>
      <c r="N104" t="s">
        <v>53</v>
      </c>
    </row>
    <row r="105" spans="1:14" x14ac:dyDescent="0.25">
      <c r="A105" t="s">
        <v>14</v>
      </c>
      <c r="B105">
        <v>11</v>
      </c>
      <c r="C105" t="s">
        <v>57</v>
      </c>
      <c r="D105" t="s">
        <v>38</v>
      </c>
      <c r="E105" t="s">
        <v>42</v>
      </c>
      <c r="F105">
        <v>2</v>
      </c>
      <c r="G105">
        <v>12000000</v>
      </c>
      <c r="H105">
        <v>1</v>
      </c>
      <c r="I105" s="37">
        <v>1.3888888888888889E-3</v>
      </c>
      <c r="J105" t="s">
        <v>18</v>
      </c>
      <c r="K105" t="s">
        <v>19</v>
      </c>
      <c r="L105" t="s">
        <v>25</v>
      </c>
      <c r="M105" t="s">
        <v>78</v>
      </c>
      <c r="N105" t="s">
        <v>53</v>
      </c>
    </row>
    <row r="106" spans="1:14" x14ac:dyDescent="0.25">
      <c r="A106" t="s">
        <v>14</v>
      </c>
      <c r="B106">
        <v>27</v>
      </c>
      <c r="C106" t="s">
        <v>37</v>
      </c>
      <c r="D106" t="s">
        <v>16</v>
      </c>
      <c r="E106" t="s">
        <v>42</v>
      </c>
      <c r="F106">
        <v>1</v>
      </c>
      <c r="G106">
        <v>19000000</v>
      </c>
      <c r="H106">
        <v>2</v>
      </c>
      <c r="I106" s="37">
        <v>1.3888888888888889E-3</v>
      </c>
      <c r="J106" t="s">
        <v>46</v>
      </c>
      <c r="K106" t="s">
        <v>56</v>
      </c>
      <c r="L106" t="s">
        <v>43</v>
      </c>
      <c r="M106" t="s">
        <v>78</v>
      </c>
      <c r="N106" t="s">
        <v>53</v>
      </c>
    </row>
    <row r="107" spans="1:14" x14ac:dyDescent="0.25">
      <c r="A107" t="s">
        <v>70</v>
      </c>
      <c r="B107">
        <v>30</v>
      </c>
      <c r="C107" t="s">
        <v>69</v>
      </c>
      <c r="D107" t="s">
        <v>28</v>
      </c>
      <c r="E107" t="s">
        <v>42</v>
      </c>
      <c r="F107">
        <v>0</v>
      </c>
      <c r="G107">
        <v>0</v>
      </c>
      <c r="H107">
        <v>3</v>
      </c>
      <c r="I107" s="37">
        <v>1.3888888888888889E-3</v>
      </c>
      <c r="L107" t="s">
        <v>51</v>
      </c>
      <c r="M107" t="s">
        <v>78</v>
      </c>
      <c r="N107" t="s">
        <v>53</v>
      </c>
    </row>
    <row r="108" spans="1:14" x14ac:dyDescent="0.25">
      <c r="A108" t="s">
        <v>14</v>
      </c>
      <c r="B108">
        <v>15</v>
      </c>
      <c r="C108" t="s">
        <v>22</v>
      </c>
      <c r="D108" t="s">
        <v>16</v>
      </c>
      <c r="E108" t="s">
        <v>23</v>
      </c>
      <c r="F108">
        <v>3</v>
      </c>
      <c r="G108">
        <v>15000000</v>
      </c>
      <c r="H108">
        <v>2</v>
      </c>
      <c r="I108" s="37">
        <v>1.3888888888888889E-3</v>
      </c>
      <c r="J108" t="s">
        <v>18</v>
      </c>
      <c r="K108" t="s">
        <v>56</v>
      </c>
      <c r="L108" t="s">
        <v>43</v>
      </c>
      <c r="M108" t="s">
        <v>78</v>
      </c>
      <c r="N108" t="s">
        <v>53</v>
      </c>
    </row>
    <row r="109" spans="1:14" x14ac:dyDescent="0.25">
      <c r="A109" t="s">
        <v>14</v>
      </c>
      <c r="B109">
        <v>26</v>
      </c>
      <c r="C109" t="s">
        <v>37</v>
      </c>
      <c r="D109" t="s">
        <v>32</v>
      </c>
      <c r="E109" t="s">
        <v>42</v>
      </c>
      <c r="F109">
        <v>2</v>
      </c>
      <c r="G109">
        <v>38000000</v>
      </c>
      <c r="H109">
        <v>3</v>
      </c>
      <c r="I109" s="37">
        <v>1.3888888888888889E-3</v>
      </c>
      <c r="J109" t="s">
        <v>46</v>
      </c>
      <c r="K109" t="s">
        <v>39</v>
      </c>
      <c r="L109" t="s">
        <v>48</v>
      </c>
      <c r="M109" t="s">
        <v>78</v>
      </c>
      <c r="N109" t="s">
        <v>53</v>
      </c>
    </row>
    <row r="110" spans="1:14" x14ac:dyDescent="0.25">
      <c r="A110" t="s">
        <v>14</v>
      </c>
      <c r="B110">
        <v>22</v>
      </c>
      <c r="C110" t="s">
        <v>69</v>
      </c>
      <c r="D110" t="s">
        <v>16</v>
      </c>
      <c r="E110" t="s">
        <v>42</v>
      </c>
      <c r="F110">
        <v>2</v>
      </c>
      <c r="G110">
        <v>12000000</v>
      </c>
      <c r="H110">
        <v>4</v>
      </c>
      <c r="I110" s="37">
        <v>1.3888888888888889E-3</v>
      </c>
      <c r="J110" t="s">
        <v>18</v>
      </c>
      <c r="K110" t="s">
        <v>64</v>
      </c>
      <c r="L110" t="s">
        <v>33</v>
      </c>
      <c r="M110" t="s">
        <v>78</v>
      </c>
      <c r="N110" t="s">
        <v>53</v>
      </c>
    </row>
    <row r="111" spans="1:14" x14ac:dyDescent="0.25">
      <c r="A111" t="s">
        <v>14</v>
      </c>
      <c r="B111">
        <v>15</v>
      </c>
      <c r="C111" t="s">
        <v>22</v>
      </c>
      <c r="D111" t="s">
        <v>16</v>
      </c>
      <c r="E111" t="s">
        <v>23</v>
      </c>
      <c r="F111">
        <v>3</v>
      </c>
      <c r="G111">
        <v>15000000</v>
      </c>
      <c r="H111">
        <v>2</v>
      </c>
      <c r="I111" s="37">
        <v>1.3888888888888889E-3</v>
      </c>
      <c r="J111" t="s">
        <v>18</v>
      </c>
      <c r="K111" t="s">
        <v>56</v>
      </c>
      <c r="L111" t="s">
        <v>43</v>
      </c>
      <c r="M111" t="s">
        <v>78</v>
      </c>
      <c r="N111" t="s">
        <v>53</v>
      </c>
    </row>
    <row r="112" spans="1:14" x14ac:dyDescent="0.25">
      <c r="A112" t="s">
        <v>14</v>
      </c>
      <c r="B112">
        <v>22</v>
      </c>
      <c r="C112" t="s">
        <v>44</v>
      </c>
      <c r="D112" t="s">
        <v>49</v>
      </c>
      <c r="E112" t="s">
        <v>23</v>
      </c>
      <c r="F112">
        <v>2</v>
      </c>
      <c r="G112">
        <v>12000000</v>
      </c>
      <c r="H112">
        <v>2</v>
      </c>
      <c r="I112" s="37">
        <v>1.3888888888888889E-3</v>
      </c>
      <c r="J112" t="s">
        <v>18</v>
      </c>
      <c r="K112" t="s">
        <v>29</v>
      </c>
      <c r="L112" t="s">
        <v>25</v>
      </c>
      <c r="M112" t="s">
        <v>78</v>
      </c>
      <c r="N112" t="s">
        <v>53</v>
      </c>
    </row>
    <row r="113" spans="1:14" x14ac:dyDescent="0.25">
      <c r="A113" t="s">
        <v>70</v>
      </c>
      <c r="B113">
        <v>6</v>
      </c>
      <c r="C113" t="s">
        <v>55</v>
      </c>
      <c r="D113" t="s">
        <v>16</v>
      </c>
      <c r="E113" t="s">
        <v>17</v>
      </c>
      <c r="F113">
        <v>0</v>
      </c>
      <c r="G113">
        <v>0</v>
      </c>
      <c r="H113">
        <v>4</v>
      </c>
      <c r="I113" s="37">
        <v>1.3888888888888889E-3</v>
      </c>
      <c r="L113" t="s">
        <v>51</v>
      </c>
      <c r="M113" t="s">
        <v>78</v>
      </c>
      <c r="N113" t="s">
        <v>53</v>
      </c>
    </row>
    <row r="114" spans="1:14" x14ac:dyDescent="0.25">
      <c r="A114" t="s">
        <v>70</v>
      </c>
      <c r="B114">
        <v>6</v>
      </c>
      <c r="C114" t="s">
        <v>55</v>
      </c>
      <c r="D114" t="s">
        <v>16</v>
      </c>
      <c r="E114" t="s">
        <v>17</v>
      </c>
      <c r="F114">
        <v>0</v>
      </c>
      <c r="G114">
        <v>0</v>
      </c>
      <c r="H114">
        <v>4</v>
      </c>
      <c r="I114" s="37">
        <v>1.3888888888888889E-3</v>
      </c>
      <c r="L114" t="s">
        <v>51</v>
      </c>
      <c r="M114" t="s">
        <v>78</v>
      </c>
      <c r="N114" t="s">
        <v>53</v>
      </c>
    </row>
    <row r="115" spans="1:14" x14ac:dyDescent="0.25">
      <c r="A115" t="s">
        <v>14</v>
      </c>
      <c r="B115">
        <v>29</v>
      </c>
      <c r="C115" t="s">
        <v>27</v>
      </c>
      <c r="D115" t="s">
        <v>32</v>
      </c>
      <c r="E115" t="s">
        <v>23</v>
      </c>
      <c r="F115">
        <v>4</v>
      </c>
      <c r="G115">
        <v>15000000</v>
      </c>
      <c r="H115">
        <v>3</v>
      </c>
      <c r="I115" s="37">
        <v>1.3888888888888889E-3</v>
      </c>
      <c r="J115" t="s">
        <v>18</v>
      </c>
      <c r="K115" t="s">
        <v>24</v>
      </c>
      <c r="L115" t="s">
        <v>51</v>
      </c>
      <c r="M115" t="s">
        <v>78</v>
      </c>
      <c r="N115" t="s">
        <v>53</v>
      </c>
    </row>
    <row r="116" spans="1:14" x14ac:dyDescent="0.25">
      <c r="A116" t="s">
        <v>14</v>
      </c>
      <c r="B116">
        <v>31</v>
      </c>
      <c r="C116" t="s">
        <v>69</v>
      </c>
      <c r="D116" t="s">
        <v>49</v>
      </c>
      <c r="E116" t="s">
        <v>42</v>
      </c>
      <c r="F116">
        <v>3</v>
      </c>
      <c r="G116">
        <v>12000000</v>
      </c>
      <c r="H116">
        <v>1</v>
      </c>
      <c r="I116" s="37">
        <v>1.3888888888888889E-3</v>
      </c>
      <c r="J116" t="s">
        <v>18</v>
      </c>
      <c r="K116" t="s">
        <v>19</v>
      </c>
      <c r="L116" t="s">
        <v>33</v>
      </c>
      <c r="M116" t="s">
        <v>78</v>
      </c>
      <c r="N116" t="s">
        <v>53</v>
      </c>
    </row>
    <row r="117" spans="1:14" x14ac:dyDescent="0.25">
      <c r="A117" t="s">
        <v>70</v>
      </c>
      <c r="B117">
        <v>1</v>
      </c>
      <c r="C117" t="s">
        <v>69</v>
      </c>
      <c r="D117" t="s">
        <v>28</v>
      </c>
      <c r="E117" t="s">
        <v>23</v>
      </c>
      <c r="F117">
        <v>0</v>
      </c>
      <c r="G117">
        <v>0</v>
      </c>
      <c r="H117">
        <v>3</v>
      </c>
      <c r="I117" s="37">
        <v>1.3888888888888889E-3</v>
      </c>
      <c r="L117" t="s">
        <v>20</v>
      </c>
      <c r="M117" t="s">
        <v>78</v>
      </c>
      <c r="N117" t="s">
        <v>53</v>
      </c>
    </row>
    <row r="118" spans="1:14" x14ac:dyDescent="0.25">
      <c r="A118" t="s">
        <v>14</v>
      </c>
      <c r="B118">
        <v>25</v>
      </c>
      <c r="C118" t="s">
        <v>44</v>
      </c>
      <c r="D118" t="s">
        <v>16</v>
      </c>
      <c r="E118" t="s">
        <v>17</v>
      </c>
      <c r="F118">
        <v>5</v>
      </c>
      <c r="G118">
        <v>25000000</v>
      </c>
      <c r="H118">
        <v>4</v>
      </c>
      <c r="I118" s="37">
        <v>1.5046296296296294E-3</v>
      </c>
      <c r="J118" t="s">
        <v>18</v>
      </c>
      <c r="K118" t="s">
        <v>19</v>
      </c>
      <c r="L118" t="s">
        <v>48</v>
      </c>
      <c r="M118" t="s">
        <v>78</v>
      </c>
      <c r="N118" t="s">
        <v>53</v>
      </c>
    </row>
    <row r="119" spans="1:14" x14ac:dyDescent="0.25">
      <c r="A119" t="s">
        <v>14</v>
      </c>
      <c r="B119">
        <v>1</v>
      </c>
      <c r="C119" t="s">
        <v>59</v>
      </c>
      <c r="D119" t="s">
        <v>28</v>
      </c>
      <c r="E119" t="s">
        <v>17</v>
      </c>
      <c r="F119">
        <v>4</v>
      </c>
      <c r="G119">
        <v>20000000</v>
      </c>
      <c r="H119">
        <v>2</v>
      </c>
      <c r="I119" s="37">
        <v>1.5277777777777779E-3</v>
      </c>
      <c r="J119" t="s">
        <v>61</v>
      </c>
      <c r="K119" t="s">
        <v>29</v>
      </c>
      <c r="L119" t="s">
        <v>25</v>
      </c>
      <c r="M119" t="s">
        <v>78</v>
      </c>
      <c r="N119" t="s">
        <v>53</v>
      </c>
    </row>
    <row r="120" spans="1:14" x14ac:dyDescent="0.25">
      <c r="A120" t="s">
        <v>14</v>
      </c>
      <c r="B120">
        <v>29</v>
      </c>
      <c r="C120" t="s">
        <v>37</v>
      </c>
      <c r="D120" t="s">
        <v>32</v>
      </c>
      <c r="E120" t="s">
        <v>42</v>
      </c>
      <c r="F120">
        <v>1</v>
      </c>
      <c r="G120">
        <v>19000000</v>
      </c>
      <c r="H120">
        <v>4</v>
      </c>
      <c r="I120" s="37">
        <v>1.5277777777777779E-3</v>
      </c>
      <c r="J120" t="s">
        <v>46</v>
      </c>
      <c r="K120" t="s">
        <v>35</v>
      </c>
      <c r="L120" t="s">
        <v>48</v>
      </c>
      <c r="M120" t="s">
        <v>78</v>
      </c>
      <c r="N120" t="s">
        <v>53</v>
      </c>
    </row>
    <row r="121" spans="1:14" x14ac:dyDescent="0.25">
      <c r="A121" t="s">
        <v>14</v>
      </c>
      <c r="B121">
        <v>1</v>
      </c>
      <c r="C121" t="s">
        <v>59</v>
      </c>
      <c r="D121" t="s">
        <v>28</v>
      </c>
      <c r="E121" t="s">
        <v>17</v>
      </c>
      <c r="F121">
        <v>4</v>
      </c>
      <c r="G121">
        <v>20000000</v>
      </c>
      <c r="H121">
        <v>2</v>
      </c>
      <c r="I121" s="37">
        <v>1.5277777777777779E-3</v>
      </c>
      <c r="J121" t="s">
        <v>61</v>
      </c>
      <c r="K121" t="s">
        <v>29</v>
      </c>
      <c r="L121" t="s">
        <v>25</v>
      </c>
      <c r="M121" t="s">
        <v>78</v>
      </c>
      <c r="N121" t="s">
        <v>53</v>
      </c>
    </row>
    <row r="122" spans="1:14" x14ac:dyDescent="0.25">
      <c r="A122" t="s">
        <v>70</v>
      </c>
      <c r="B122">
        <v>30</v>
      </c>
      <c r="C122" t="s">
        <v>22</v>
      </c>
      <c r="D122" t="s">
        <v>32</v>
      </c>
      <c r="E122" t="s">
        <v>42</v>
      </c>
      <c r="F122">
        <v>0</v>
      </c>
      <c r="G122">
        <v>0</v>
      </c>
      <c r="H122">
        <v>1</v>
      </c>
      <c r="I122" s="37">
        <v>1.5277777777777779E-3</v>
      </c>
      <c r="L122" t="s">
        <v>43</v>
      </c>
      <c r="M122" t="s">
        <v>78</v>
      </c>
      <c r="N122" t="s">
        <v>53</v>
      </c>
    </row>
    <row r="123" spans="1:14" x14ac:dyDescent="0.25">
      <c r="A123" t="s">
        <v>70</v>
      </c>
      <c r="B123">
        <v>9</v>
      </c>
      <c r="C123" t="s">
        <v>37</v>
      </c>
      <c r="D123" t="s">
        <v>38</v>
      </c>
      <c r="E123" t="s">
        <v>23</v>
      </c>
      <c r="F123">
        <v>0</v>
      </c>
      <c r="G123">
        <v>0</v>
      </c>
      <c r="H123">
        <v>2</v>
      </c>
      <c r="I123" s="37">
        <v>1.5277777777777779E-3</v>
      </c>
      <c r="L123" t="s">
        <v>30</v>
      </c>
      <c r="M123" t="s">
        <v>78</v>
      </c>
      <c r="N123" t="s">
        <v>53</v>
      </c>
    </row>
    <row r="124" spans="1:14" x14ac:dyDescent="0.25">
      <c r="A124" t="s">
        <v>70</v>
      </c>
      <c r="B124">
        <v>21</v>
      </c>
      <c r="C124" t="s">
        <v>69</v>
      </c>
      <c r="D124" t="s">
        <v>16</v>
      </c>
      <c r="E124" t="s">
        <v>42</v>
      </c>
      <c r="F124">
        <v>0</v>
      </c>
      <c r="G124">
        <v>0</v>
      </c>
      <c r="H124">
        <v>1</v>
      </c>
      <c r="I124" s="37">
        <v>1.5277777777777779E-3</v>
      </c>
      <c r="L124" t="s">
        <v>43</v>
      </c>
      <c r="M124" t="s">
        <v>78</v>
      </c>
      <c r="N124" t="s">
        <v>53</v>
      </c>
    </row>
    <row r="125" spans="1:14" x14ac:dyDescent="0.25">
      <c r="A125" t="s">
        <v>14</v>
      </c>
      <c r="B125">
        <v>1</v>
      </c>
      <c r="C125" t="s">
        <v>59</v>
      </c>
      <c r="D125" t="s">
        <v>32</v>
      </c>
      <c r="E125" t="s">
        <v>23</v>
      </c>
      <c r="F125">
        <v>2</v>
      </c>
      <c r="G125">
        <v>12000000</v>
      </c>
      <c r="H125">
        <v>3</v>
      </c>
      <c r="I125" s="37">
        <v>1.6782407407407406E-3</v>
      </c>
      <c r="J125" t="s">
        <v>18</v>
      </c>
      <c r="K125" t="s">
        <v>29</v>
      </c>
      <c r="L125" t="s">
        <v>48</v>
      </c>
      <c r="M125" t="s">
        <v>78</v>
      </c>
      <c r="N125" t="s">
        <v>53</v>
      </c>
    </row>
    <row r="126" spans="1:14" x14ac:dyDescent="0.25">
      <c r="A126" t="s">
        <v>14</v>
      </c>
      <c r="B126">
        <v>1</v>
      </c>
      <c r="C126" t="s">
        <v>59</v>
      </c>
      <c r="D126" t="s">
        <v>32</v>
      </c>
      <c r="E126" t="s">
        <v>23</v>
      </c>
      <c r="F126">
        <v>2</v>
      </c>
      <c r="G126">
        <v>12000000</v>
      </c>
      <c r="H126">
        <v>3</v>
      </c>
      <c r="I126" s="37">
        <v>1.6782407407407406E-3</v>
      </c>
      <c r="J126" t="s">
        <v>18</v>
      </c>
      <c r="K126" t="s">
        <v>29</v>
      </c>
      <c r="L126" t="s">
        <v>48</v>
      </c>
      <c r="M126" t="s">
        <v>78</v>
      </c>
      <c r="N126" t="s">
        <v>53</v>
      </c>
    </row>
    <row r="127" spans="1:14" x14ac:dyDescent="0.25">
      <c r="A127" t="s">
        <v>14</v>
      </c>
      <c r="B127">
        <v>14</v>
      </c>
      <c r="C127" t="s">
        <v>57</v>
      </c>
      <c r="D127" t="s">
        <v>49</v>
      </c>
      <c r="E127" t="s">
        <v>42</v>
      </c>
      <c r="F127">
        <v>2</v>
      </c>
      <c r="G127">
        <v>10000000</v>
      </c>
      <c r="H127">
        <v>7</v>
      </c>
      <c r="I127" s="37">
        <v>1.736111111111111E-3</v>
      </c>
      <c r="J127" t="s">
        <v>18</v>
      </c>
      <c r="K127" t="s">
        <v>29</v>
      </c>
      <c r="L127" t="s">
        <v>43</v>
      </c>
      <c r="M127" t="s">
        <v>78</v>
      </c>
      <c r="N127" t="s">
        <v>53</v>
      </c>
    </row>
    <row r="128" spans="1:14" x14ac:dyDescent="0.25">
      <c r="A128" t="s">
        <v>14</v>
      </c>
      <c r="B128">
        <v>10</v>
      </c>
      <c r="C128" t="s">
        <v>72</v>
      </c>
      <c r="D128" t="s">
        <v>32</v>
      </c>
      <c r="E128" t="s">
        <v>23</v>
      </c>
      <c r="F128">
        <v>1</v>
      </c>
      <c r="G128">
        <v>7000000</v>
      </c>
      <c r="H128">
        <v>1</v>
      </c>
      <c r="I128" s="37">
        <v>1.736111111111111E-3</v>
      </c>
      <c r="J128" t="s">
        <v>18</v>
      </c>
      <c r="K128" t="s">
        <v>47</v>
      </c>
      <c r="L128" t="s">
        <v>30</v>
      </c>
      <c r="M128" t="s">
        <v>78</v>
      </c>
      <c r="N128" t="s">
        <v>53</v>
      </c>
    </row>
    <row r="129" spans="1:14" x14ac:dyDescent="0.25">
      <c r="A129" t="s">
        <v>14</v>
      </c>
      <c r="B129">
        <v>28</v>
      </c>
      <c r="C129" t="s">
        <v>37</v>
      </c>
      <c r="D129" t="s">
        <v>32</v>
      </c>
      <c r="E129" t="s">
        <v>42</v>
      </c>
      <c r="F129">
        <v>3</v>
      </c>
      <c r="G129">
        <v>15000000</v>
      </c>
      <c r="H129">
        <v>2</v>
      </c>
      <c r="I129" s="37">
        <v>1.736111111111111E-3</v>
      </c>
      <c r="J129" t="s">
        <v>18</v>
      </c>
      <c r="K129" t="s">
        <v>50</v>
      </c>
      <c r="L129" t="s">
        <v>33</v>
      </c>
      <c r="M129" t="s">
        <v>78</v>
      </c>
      <c r="N129" t="s">
        <v>53</v>
      </c>
    </row>
    <row r="130" spans="1:14" x14ac:dyDescent="0.25">
      <c r="A130" t="s">
        <v>14</v>
      </c>
      <c r="B130">
        <v>5</v>
      </c>
      <c r="C130" t="s">
        <v>44</v>
      </c>
      <c r="D130" t="s">
        <v>38</v>
      </c>
      <c r="E130" t="s">
        <v>17</v>
      </c>
      <c r="F130">
        <v>2</v>
      </c>
      <c r="G130">
        <v>12000000</v>
      </c>
      <c r="H130">
        <v>3</v>
      </c>
      <c r="I130" s="37">
        <v>1.736111111111111E-3</v>
      </c>
      <c r="J130" t="s">
        <v>18</v>
      </c>
      <c r="K130" t="s">
        <v>19</v>
      </c>
      <c r="L130" t="s">
        <v>51</v>
      </c>
      <c r="M130" t="s">
        <v>78</v>
      </c>
      <c r="N130" t="s">
        <v>53</v>
      </c>
    </row>
    <row r="131" spans="1:14" x14ac:dyDescent="0.25">
      <c r="A131" t="s">
        <v>14</v>
      </c>
      <c r="B131">
        <v>14</v>
      </c>
      <c r="C131" t="s">
        <v>57</v>
      </c>
      <c r="D131" t="s">
        <v>49</v>
      </c>
      <c r="E131" t="s">
        <v>42</v>
      </c>
      <c r="F131">
        <v>2</v>
      </c>
      <c r="G131">
        <v>10000000</v>
      </c>
      <c r="H131">
        <v>7</v>
      </c>
      <c r="I131" s="37">
        <v>1.736111111111111E-3</v>
      </c>
      <c r="J131" t="s">
        <v>18</v>
      </c>
      <c r="K131" t="s">
        <v>29</v>
      </c>
      <c r="L131" t="s">
        <v>43</v>
      </c>
      <c r="M131" t="s">
        <v>78</v>
      </c>
      <c r="N131" t="s">
        <v>53</v>
      </c>
    </row>
    <row r="132" spans="1:14" x14ac:dyDescent="0.25">
      <c r="A132" t="s">
        <v>14</v>
      </c>
      <c r="B132">
        <v>10</v>
      </c>
      <c r="C132" t="s">
        <v>72</v>
      </c>
      <c r="D132" t="s">
        <v>32</v>
      </c>
      <c r="E132" t="s">
        <v>23</v>
      </c>
      <c r="F132">
        <v>1</v>
      </c>
      <c r="G132">
        <v>7000000</v>
      </c>
      <c r="H132">
        <v>1</v>
      </c>
      <c r="I132" s="37">
        <v>1.736111111111111E-3</v>
      </c>
      <c r="J132" t="s">
        <v>18</v>
      </c>
      <c r="K132" t="s">
        <v>47</v>
      </c>
      <c r="L132" t="s">
        <v>30</v>
      </c>
      <c r="M132" t="s">
        <v>78</v>
      </c>
      <c r="N132" t="s">
        <v>53</v>
      </c>
    </row>
    <row r="133" spans="1:14" x14ac:dyDescent="0.25">
      <c r="A133" t="s">
        <v>70</v>
      </c>
      <c r="B133">
        <v>1</v>
      </c>
      <c r="C133" t="s">
        <v>37</v>
      </c>
      <c r="D133" t="s">
        <v>32</v>
      </c>
      <c r="E133" t="s">
        <v>23</v>
      </c>
      <c r="F133">
        <v>0</v>
      </c>
      <c r="G133">
        <v>0</v>
      </c>
      <c r="H133">
        <v>4</v>
      </c>
      <c r="I133" s="37">
        <v>1.736111111111111E-3</v>
      </c>
      <c r="L133" t="s">
        <v>48</v>
      </c>
      <c r="M133" t="s">
        <v>78</v>
      </c>
      <c r="N133" t="s">
        <v>53</v>
      </c>
    </row>
    <row r="134" spans="1:14" x14ac:dyDescent="0.25">
      <c r="A134" t="s">
        <v>70</v>
      </c>
      <c r="B134">
        <v>25</v>
      </c>
      <c r="C134" t="s">
        <v>44</v>
      </c>
      <c r="D134" t="s">
        <v>28</v>
      </c>
      <c r="E134" t="s">
        <v>17</v>
      </c>
      <c r="F134">
        <v>0</v>
      </c>
      <c r="G134">
        <v>0</v>
      </c>
      <c r="H134">
        <v>3</v>
      </c>
      <c r="I134" s="37">
        <v>1.736111111111111E-3</v>
      </c>
      <c r="L134" t="s">
        <v>25</v>
      </c>
      <c r="M134" t="s">
        <v>78</v>
      </c>
      <c r="N134" t="s">
        <v>53</v>
      </c>
    </row>
    <row r="135" spans="1:14" x14ac:dyDescent="0.25">
      <c r="A135" t="s">
        <v>14</v>
      </c>
      <c r="B135">
        <v>8</v>
      </c>
      <c r="C135" t="s">
        <v>37</v>
      </c>
      <c r="D135" t="s">
        <v>28</v>
      </c>
      <c r="E135" t="s">
        <v>17</v>
      </c>
      <c r="F135">
        <v>1</v>
      </c>
      <c r="G135">
        <v>19000000</v>
      </c>
      <c r="H135">
        <v>2</v>
      </c>
      <c r="I135" s="37">
        <v>2.0370370370370373E-3</v>
      </c>
      <c r="J135" t="s">
        <v>46</v>
      </c>
      <c r="K135" t="s">
        <v>47</v>
      </c>
      <c r="L135" t="s">
        <v>43</v>
      </c>
      <c r="M135" t="s">
        <v>78</v>
      </c>
      <c r="N135" t="s">
        <v>53</v>
      </c>
    </row>
    <row r="136" spans="1:14" x14ac:dyDescent="0.25">
      <c r="A136" t="s">
        <v>14</v>
      </c>
      <c r="B136">
        <v>3</v>
      </c>
      <c r="C136" t="s">
        <v>44</v>
      </c>
      <c r="D136" t="s">
        <v>16</v>
      </c>
      <c r="E136" t="s">
        <v>23</v>
      </c>
      <c r="F136">
        <v>5</v>
      </c>
      <c r="G136">
        <v>25000000</v>
      </c>
      <c r="H136">
        <v>2</v>
      </c>
      <c r="I136" s="37">
        <v>2.0370370370370373E-3</v>
      </c>
      <c r="J136" t="s">
        <v>18</v>
      </c>
      <c r="K136" t="s">
        <v>29</v>
      </c>
      <c r="L136" t="s">
        <v>20</v>
      </c>
      <c r="M136" t="s">
        <v>78</v>
      </c>
      <c r="N136" t="s">
        <v>53</v>
      </c>
    </row>
    <row r="137" spans="1:14" x14ac:dyDescent="0.25">
      <c r="A137" t="s">
        <v>14</v>
      </c>
      <c r="B137">
        <v>16</v>
      </c>
      <c r="C137" t="s">
        <v>22</v>
      </c>
      <c r="D137" t="s">
        <v>28</v>
      </c>
      <c r="E137" t="s">
        <v>23</v>
      </c>
      <c r="F137">
        <v>4</v>
      </c>
      <c r="G137">
        <v>11000000</v>
      </c>
      <c r="H137">
        <v>3</v>
      </c>
      <c r="I137" s="37">
        <v>2.0833333333333333E-3</v>
      </c>
      <c r="J137" t="s">
        <v>61</v>
      </c>
      <c r="K137" t="s">
        <v>29</v>
      </c>
      <c r="L137" t="s">
        <v>33</v>
      </c>
      <c r="M137" t="s">
        <v>78</v>
      </c>
      <c r="N137" t="s">
        <v>53</v>
      </c>
    </row>
    <row r="138" spans="1:14" x14ac:dyDescent="0.25">
      <c r="A138" t="s">
        <v>14</v>
      </c>
      <c r="B138">
        <v>16</v>
      </c>
      <c r="C138" t="s">
        <v>22</v>
      </c>
      <c r="D138" t="s">
        <v>28</v>
      </c>
      <c r="E138" t="s">
        <v>23</v>
      </c>
      <c r="F138">
        <v>4</v>
      </c>
      <c r="G138">
        <v>11000000</v>
      </c>
      <c r="H138">
        <v>3</v>
      </c>
      <c r="I138" s="37">
        <v>2.0833333333333333E-3</v>
      </c>
      <c r="J138" t="s">
        <v>61</v>
      </c>
      <c r="K138" t="s">
        <v>29</v>
      </c>
      <c r="L138" t="s">
        <v>33</v>
      </c>
      <c r="M138" t="s">
        <v>78</v>
      </c>
      <c r="N138" t="s">
        <v>53</v>
      </c>
    </row>
    <row r="139" spans="1:14" x14ac:dyDescent="0.25">
      <c r="A139" t="s">
        <v>14</v>
      </c>
      <c r="B139">
        <v>27</v>
      </c>
      <c r="C139" t="s">
        <v>27</v>
      </c>
      <c r="D139" t="s">
        <v>38</v>
      </c>
      <c r="E139" t="s">
        <v>42</v>
      </c>
      <c r="F139">
        <v>3</v>
      </c>
      <c r="G139">
        <v>11000000</v>
      </c>
      <c r="H139">
        <v>4</v>
      </c>
      <c r="I139" s="37">
        <v>2.1990740740740742E-3</v>
      </c>
      <c r="J139" t="s">
        <v>18</v>
      </c>
      <c r="K139" t="s">
        <v>56</v>
      </c>
      <c r="L139" t="s">
        <v>43</v>
      </c>
      <c r="M139" t="s">
        <v>78</v>
      </c>
      <c r="N139" t="s">
        <v>53</v>
      </c>
    </row>
    <row r="140" spans="1:14" x14ac:dyDescent="0.25">
      <c r="A140" t="s">
        <v>14</v>
      </c>
      <c r="B140">
        <v>10</v>
      </c>
      <c r="C140" t="s">
        <v>72</v>
      </c>
      <c r="D140" t="s">
        <v>32</v>
      </c>
      <c r="E140" t="s">
        <v>42</v>
      </c>
      <c r="F140">
        <v>1</v>
      </c>
      <c r="G140">
        <v>7000000</v>
      </c>
      <c r="H140">
        <v>4</v>
      </c>
      <c r="I140" s="37">
        <v>2.2222222222222222E-3</v>
      </c>
      <c r="J140" t="s">
        <v>18</v>
      </c>
      <c r="K140" t="s">
        <v>19</v>
      </c>
      <c r="L140" t="s">
        <v>51</v>
      </c>
      <c r="M140" t="s">
        <v>78</v>
      </c>
      <c r="N140" t="s">
        <v>53</v>
      </c>
    </row>
    <row r="141" spans="1:14" x14ac:dyDescent="0.25">
      <c r="A141" t="s">
        <v>14</v>
      </c>
      <c r="B141">
        <v>10</v>
      </c>
      <c r="C141" t="s">
        <v>72</v>
      </c>
      <c r="D141" t="s">
        <v>32</v>
      </c>
      <c r="E141" t="s">
        <v>42</v>
      </c>
      <c r="F141">
        <v>1</v>
      </c>
      <c r="G141">
        <v>7000000</v>
      </c>
      <c r="H141">
        <v>4</v>
      </c>
      <c r="I141" s="37">
        <v>2.2222222222222222E-3</v>
      </c>
      <c r="J141" t="s">
        <v>18</v>
      </c>
      <c r="K141" t="s">
        <v>19</v>
      </c>
      <c r="L141" t="s">
        <v>51</v>
      </c>
      <c r="M141" t="s">
        <v>78</v>
      </c>
      <c r="N141" t="s">
        <v>53</v>
      </c>
    </row>
    <row r="142" spans="1:14" x14ac:dyDescent="0.25">
      <c r="A142" t="s">
        <v>70</v>
      </c>
      <c r="B142">
        <v>21</v>
      </c>
      <c r="C142" t="s">
        <v>57</v>
      </c>
      <c r="D142" t="s">
        <v>73</v>
      </c>
      <c r="E142" t="s">
        <v>42</v>
      </c>
      <c r="F142">
        <v>0</v>
      </c>
      <c r="G142">
        <v>0</v>
      </c>
      <c r="H142">
        <v>2</v>
      </c>
      <c r="I142" s="37">
        <v>2.2222222222222222E-3</v>
      </c>
      <c r="L142" t="s">
        <v>43</v>
      </c>
      <c r="M142" t="s">
        <v>78</v>
      </c>
      <c r="N142" t="s">
        <v>53</v>
      </c>
    </row>
    <row r="143" spans="1:14" x14ac:dyDescent="0.25">
      <c r="A143" t="s">
        <v>70</v>
      </c>
      <c r="B143">
        <v>16</v>
      </c>
      <c r="C143" t="s">
        <v>58</v>
      </c>
      <c r="D143" t="s">
        <v>28</v>
      </c>
      <c r="E143" t="s">
        <v>17</v>
      </c>
      <c r="F143">
        <v>0</v>
      </c>
      <c r="G143">
        <v>0</v>
      </c>
      <c r="H143">
        <v>5</v>
      </c>
      <c r="I143" s="37">
        <v>2.2222222222222222E-3</v>
      </c>
      <c r="L143" t="s">
        <v>40</v>
      </c>
      <c r="M143" t="s">
        <v>78</v>
      </c>
      <c r="N143" t="s">
        <v>53</v>
      </c>
    </row>
    <row r="144" spans="1:14" x14ac:dyDescent="0.25">
      <c r="A144" t="s">
        <v>70</v>
      </c>
      <c r="B144">
        <v>21</v>
      </c>
      <c r="C144" t="s">
        <v>57</v>
      </c>
      <c r="D144" t="s">
        <v>73</v>
      </c>
      <c r="E144" t="s">
        <v>42</v>
      </c>
      <c r="F144">
        <v>0</v>
      </c>
      <c r="G144">
        <v>0</v>
      </c>
      <c r="H144">
        <v>2</v>
      </c>
      <c r="I144" s="37">
        <v>2.2222222222222222E-3</v>
      </c>
      <c r="L144" t="s">
        <v>43</v>
      </c>
      <c r="M144" t="s">
        <v>78</v>
      </c>
      <c r="N144" t="s">
        <v>53</v>
      </c>
    </row>
    <row r="145" spans="1:14" x14ac:dyDescent="0.25">
      <c r="A145" t="s">
        <v>70</v>
      </c>
      <c r="B145">
        <v>16</v>
      </c>
      <c r="C145" t="s">
        <v>58</v>
      </c>
      <c r="D145" t="s">
        <v>28</v>
      </c>
      <c r="E145" t="s">
        <v>17</v>
      </c>
      <c r="F145">
        <v>0</v>
      </c>
      <c r="G145">
        <v>0</v>
      </c>
      <c r="H145">
        <v>5</v>
      </c>
      <c r="I145" s="37">
        <v>2.2222222222222222E-3</v>
      </c>
      <c r="L145" t="s">
        <v>40</v>
      </c>
      <c r="M145" t="s">
        <v>78</v>
      </c>
      <c r="N145" t="s">
        <v>53</v>
      </c>
    </row>
    <row r="146" spans="1:14" x14ac:dyDescent="0.25">
      <c r="A146" t="s">
        <v>14</v>
      </c>
      <c r="B146">
        <v>22</v>
      </c>
      <c r="C146" t="s">
        <v>44</v>
      </c>
      <c r="D146" t="s">
        <v>16</v>
      </c>
      <c r="E146" t="s">
        <v>45</v>
      </c>
      <c r="F146">
        <v>4</v>
      </c>
      <c r="G146">
        <v>20000000</v>
      </c>
      <c r="H146">
        <v>5</v>
      </c>
      <c r="I146" s="37">
        <v>2.2453703703703702E-3</v>
      </c>
      <c r="J146" t="s">
        <v>18</v>
      </c>
      <c r="K146" t="s">
        <v>39</v>
      </c>
      <c r="L146" t="s">
        <v>43</v>
      </c>
      <c r="M146" t="s">
        <v>78</v>
      </c>
      <c r="N146" t="s">
        <v>53</v>
      </c>
    </row>
    <row r="147" spans="1:14" x14ac:dyDescent="0.25">
      <c r="A147" t="s">
        <v>14</v>
      </c>
      <c r="B147">
        <v>28</v>
      </c>
      <c r="C147" t="s">
        <v>37</v>
      </c>
      <c r="D147" t="s">
        <v>16</v>
      </c>
      <c r="E147" t="s">
        <v>17</v>
      </c>
      <c r="F147">
        <v>1</v>
      </c>
      <c r="G147">
        <v>19000000</v>
      </c>
      <c r="H147">
        <v>1</v>
      </c>
      <c r="I147" s="37">
        <v>2.2685185185185182E-3</v>
      </c>
      <c r="J147" t="s">
        <v>46</v>
      </c>
      <c r="K147" t="s">
        <v>19</v>
      </c>
      <c r="L147" t="s">
        <v>48</v>
      </c>
      <c r="M147" t="s">
        <v>78</v>
      </c>
      <c r="N147" t="s">
        <v>53</v>
      </c>
    </row>
    <row r="148" spans="1:14" x14ac:dyDescent="0.25">
      <c r="A148" t="s">
        <v>14</v>
      </c>
      <c r="B148">
        <v>23</v>
      </c>
      <c r="C148" t="s">
        <v>37</v>
      </c>
      <c r="D148" t="s">
        <v>49</v>
      </c>
      <c r="E148" t="s">
        <v>42</v>
      </c>
      <c r="F148">
        <v>2</v>
      </c>
      <c r="G148">
        <v>10000000</v>
      </c>
      <c r="H148">
        <v>2</v>
      </c>
      <c r="I148" s="37">
        <v>2.2685185185185182E-3</v>
      </c>
      <c r="J148" t="s">
        <v>18</v>
      </c>
      <c r="K148" t="s">
        <v>19</v>
      </c>
      <c r="L148" t="s">
        <v>25</v>
      </c>
      <c r="M148" t="s">
        <v>78</v>
      </c>
      <c r="N148" t="s">
        <v>53</v>
      </c>
    </row>
    <row r="149" spans="1:14" x14ac:dyDescent="0.25">
      <c r="A149" t="s">
        <v>70</v>
      </c>
      <c r="B149">
        <v>14</v>
      </c>
      <c r="C149" t="s">
        <v>37</v>
      </c>
      <c r="D149" t="s">
        <v>49</v>
      </c>
      <c r="E149" t="s">
        <v>42</v>
      </c>
      <c r="F149">
        <v>0</v>
      </c>
      <c r="G149">
        <v>0</v>
      </c>
      <c r="H149">
        <v>4</v>
      </c>
      <c r="I149" s="37">
        <v>2.2800925925925927E-3</v>
      </c>
      <c r="L149" t="s">
        <v>25</v>
      </c>
      <c r="M149" t="s">
        <v>78</v>
      </c>
      <c r="N149" t="s">
        <v>53</v>
      </c>
    </row>
    <row r="150" spans="1:14" x14ac:dyDescent="0.25">
      <c r="A150" t="s">
        <v>70</v>
      </c>
      <c r="B150">
        <v>2</v>
      </c>
      <c r="C150" t="s">
        <v>69</v>
      </c>
      <c r="D150" t="s">
        <v>49</v>
      </c>
      <c r="E150" t="s">
        <v>42</v>
      </c>
      <c r="F150">
        <v>0</v>
      </c>
      <c r="G150">
        <v>0</v>
      </c>
      <c r="H150">
        <v>3</v>
      </c>
      <c r="I150" s="37">
        <v>2.2800925925925927E-3</v>
      </c>
      <c r="L150" t="s">
        <v>30</v>
      </c>
      <c r="M150" t="s">
        <v>78</v>
      </c>
      <c r="N150" t="s">
        <v>53</v>
      </c>
    </row>
    <row r="151" spans="1:14" x14ac:dyDescent="0.25">
      <c r="A151" t="s">
        <v>14</v>
      </c>
      <c r="B151">
        <v>15</v>
      </c>
      <c r="C151" t="s">
        <v>57</v>
      </c>
      <c r="D151" t="s">
        <v>49</v>
      </c>
      <c r="E151" t="s">
        <v>23</v>
      </c>
      <c r="F151">
        <v>3</v>
      </c>
      <c r="G151">
        <v>12000000</v>
      </c>
      <c r="H151">
        <v>4</v>
      </c>
      <c r="I151" s="37">
        <v>2.7777777777777779E-3</v>
      </c>
      <c r="J151" t="s">
        <v>18</v>
      </c>
      <c r="K151" t="s">
        <v>29</v>
      </c>
      <c r="L151" t="s">
        <v>30</v>
      </c>
      <c r="M151" t="s">
        <v>78</v>
      </c>
      <c r="N151" t="s">
        <v>53</v>
      </c>
    </row>
    <row r="152" spans="1:14" x14ac:dyDescent="0.25">
      <c r="A152" t="s">
        <v>14</v>
      </c>
      <c r="B152">
        <v>15</v>
      </c>
      <c r="C152" t="s">
        <v>57</v>
      </c>
      <c r="D152" t="s">
        <v>49</v>
      </c>
      <c r="E152" t="s">
        <v>23</v>
      </c>
      <c r="F152">
        <v>3</v>
      </c>
      <c r="G152">
        <v>12000000</v>
      </c>
      <c r="H152">
        <v>4</v>
      </c>
      <c r="I152" s="37">
        <v>2.7777777777777779E-3</v>
      </c>
      <c r="J152" t="s">
        <v>18</v>
      </c>
      <c r="K152" t="s">
        <v>29</v>
      </c>
      <c r="L152" t="s">
        <v>30</v>
      </c>
      <c r="M152" t="s">
        <v>78</v>
      </c>
      <c r="N152" t="s">
        <v>53</v>
      </c>
    </row>
    <row r="153" spans="1:14" x14ac:dyDescent="0.25">
      <c r="A153" t="s">
        <v>14</v>
      </c>
      <c r="B153">
        <v>12</v>
      </c>
      <c r="C153" t="s">
        <v>44</v>
      </c>
      <c r="D153" t="s">
        <v>28</v>
      </c>
      <c r="E153" t="s">
        <v>42</v>
      </c>
      <c r="F153">
        <v>4</v>
      </c>
      <c r="G153">
        <v>20000000</v>
      </c>
      <c r="H153">
        <v>2</v>
      </c>
      <c r="I153" s="37">
        <v>3.2407407407407406E-3</v>
      </c>
      <c r="J153" t="s">
        <v>18</v>
      </c>
      <c r="K153" t="s">
        <v>29</v>
      </c>
      <c r="L153" t="s">
        <v>33</v>
      </c>
      <c r="M153" t="s">
        <v>78</v>
      </c>
      <c r="N153" t="s">
        <v>53</v>
      </c>
    </row>
    <row r="154" spans="1:14" x14ac:dyDescent="0.25">
      <c r="A154" t="s">
        <v>14</v>
      </c>
      <c r="B154">
        <v>19</v>
      </c>
      <c r="C154" t="s">
        <v>22</v>
      </c>
      <c r="D154" t="s">
        <v>28</v>
      </c>
      <c r="E154" t="s">
        <v>45</v>
      </c>
      <c r="F154">
        <v>1</v>
      </c>
      <c r="G154">
        <v>7000000</v>
      </c>
      <c r="H154">
        <v>5</v>
      </c>
      <c r="I154" s="37">
        <v>3.2986111111111111E-3</v>
      </c>
      <c r="J154" t="s">
        <v>18</v>
      </c>
      <c r="K154" t="s">
        <v>24</v>
      </c>
      <c r="L154" t="s">
        <v>48</v>
      </c>
      <c r="M154" t="s">
        <v>78</v>
      </c>
      <c r="N154" t="s">
        <v>53</v>
      </c>
    </row>
    <row r="155" spans="1:14" x14ac:dyDescent="0.25">
      <c r="A155" t="s">
        <v>14</v>
      </c>
      <c r="B155">
        <v>11</v>
      </c>
      <c r="C155" t="s">
        <v>37</v>
      </c>
      <c r="D155" t="s">
        <v>16</v>
      </c>
      <c r="E155" t="s">
        <v>45</v>
      </c>
      <c r="F155">
        <v>2</v>
      </c>
      <c r="G155">
        <v>38000000</v>
      </c>
      <c r="H155">
        <v>1</v>
      </c>
      <c r="I155" s="37">
        <v>3.2986111111111111E-3</v>
      </c>
      <c r="J155" t="s">
        <v>46</v>
      </c>
      <c r="K155" t="s">
        <v>19</v>
      </c>
      <c r="L155" t="s">
        <v>40</v>
      </c>
      <c r="M155" t="s">
        <v>78</v>
      </c>
      <c r="N155" t="s">
        <v>53</v>
      </c>
    </row>
    <row r="156" spans="1:14" x14ac:dyDescent="0.25">
      <c r="A156" t="s">
        <v>14</v>
      </c>
      <c r="B156">
        <v>19</v>
      </c>
      <c r="C156" t="s">
        <v>22</v>
      </c>
      <c r="D156" t="s">
        <v>28</v>
      </c>
      <c r="E156" t="s">
        <v>45</v>
      </c>
      <c r="F156">
        <v>1</v>
      </c>
      <c r="G156">
        <v>7000000</v>
      </c>
      <c r="H156">
        <v>5</v>
      </c>
      <c r="I156" s="37">
        <v>3.2986111111111111E-3</v>
      </c>
      <c r="J156" t="s">
        <v>18</v>
      </c>
      <c r="K156" t="s">
        <v>24</v>
      </c>
      <c r="L156" t="s">
        <v>48</v>
      </c>
      <c r="M156" t="s">
        <v>78</v>
      </c>
      <c r="N156" t="s">
        <v>53</v>
      </c>
    </row>
    <row r="157" spans="1:14" x14ac:dyDescent="0.25">
      <c r="A157" t="s">
        <v>14</v>
      </c>
      <c r="B157">
        <v>24</v>
      </c>
      <c r="C157" t="s">
        <v>69</v>
      </c>
      <c r="D157" t="s">
        <v>73</v>
      </c>
      <c r="E157" t="s">
        <v>23</v>
      </c>
      <c r="F157">
        <v>3</v>
      </c>
      <c r="G157">
        <v>11000000</v>
      </c>
      <c r="H157">
        <v>4</v>
      </c>
      <c r="I157" s="37">
        <v>3.6111111111111114E-3</v>
      </c>
      <c r="J157" t="s">
        <v>18</v>
      </c>
      <c r="K157" t="s">
        <v>56</v>
      </c>
      <c r="L157" t="s">
        <v>33</v>
      </c>
      <c r="M157" t="s">
        <v>78</v>
      </c>
      <c r="N157" t="s">
        <v>53</v>
      </c>
    </row>
    <row r="158" spans="1:14" x14ac:dyDescent="0.25">
      <c r="A158" t="s">
        <v>70</v>
      </c>
      <c r="B158">
        <v>3</v>
      </c>
      <c r="C158" t="s">
        <v>55</v>
      </c>
      <c r="D158" t="s">
        <v>32</v>
      </c>
      <c r="E158" t="s">
        <v>23</v>
      </c>
      <c r="F158">
        <v>0</v>
      </c>
      <c r="G158">
        <v>0</v>
      </c>
      <c r="H158">
        <v>1</v>
      </c>
      <c r="I158" s="37">
        <v>3.6111111111111114E-3</v>
      </c>
      <c r="L158" t="s">
        <v>25</v>
      </c>
      <c r="M158" t="s">
        <v>78</v>
      </c>
      <c r="N158" t="s">
        <v>53</v>
      </c>
    </row>
    <row r="159" spans="1:14" x14ac:dyDescent="0.25">
      <c r="A159" t="s">
        <v>70</v>
      </c>
      <c r="B159">
        <v>22</v>
      </c>
      <c r="C159" t="s">
        <v>27</v>
      </c>
      <c r="D159" t="s">
        <v>38</v>
      </c>
      <c r="E159" t="s">
        <v>68</v>
      </c>
      <c r="F159">
        <v>0</v>
      </c>
      <c r="G159">
        <v>0</v>
      </c>
      <c r="H159">
        <v>6</v>
      </c>
      <c r="I159" s="37">
        <v>3.6111111111111114E-3</v>
      </c>
      <c r="L159" t="s">
        <v>30</v>
      </c>
      <c r="M159" t="s">
        <v>78</v>
      </c>
      <c r="N159" t="s">
        <v>53</v>
      </c>
    </row>
    <row r="160" spans="1:14" x14ac:dyDescent="0.25">
      <c r="A160" t="s">
        <v>70</v>
      </c>
      <c r="B160">
        <v>3</v>
      </c>
      <c r="C160" t="s">
        <v>55</v>
      </c>
      <c r="D160" t="s">
        <v>32</v>
      </c>
      <c r="E160" t="s">
        <v>23</v>
      </c>
      <c r="F160">
        <v>0</v>
      </c>
      <c r="G160">
        <v>0</v>
      </c>
      <c r="H160">
        <v>1</v>
      </c>
      <c r="I160" s="37">
        <v>3.6111111111111114E-3</v>
      </c>
      <c r="L160" t="s">
        <v>25</v>
      </c>
      <c r="M160" t="s">
        <v>78</v>
      </c>
      <c r="N160" t="s">
        <v>53</v>
      </c>
    </row>
    <row r="161" spans="1:14" x14ac:dyDescent="0.25">
      <c r="A161" t="s">
        <v>14</v>
      </c>
      <c r="B161">
        <v>1</v>
      </c>
      <c r="C161" t="s">
        <v>37</v>
      </c>
      <c r="D161" t="s">
        <v>38</v>
      </c>
      <c r="E161" t="s">
        <v>17</v>
      </c>
      <c r="F161">
        <v>3</v>
      </c>
      <c r="G161">
        <v>15000000</v>
      </c>
      <c r="H161">
        <v>5</v>
      </c>
      <c r="I161" s="37">
        <v>3.6342592592592594E-3</v>
      </c>
      <c r="J161" t="s">
        <v>18</v>
      </c>
      <c r="K161" t="s">
        <v>29</v>
      </c>
      <c r="L161" t="s">
        <v>20</v>
      </c>
      <c r="M161" t="s">
        <v>78</v>
      </c>
      <c r="N161" t="s">
        <v>53</v>
      </c>
    </row>
    <row r="162" spans="1:14" x14ac:dyDescent="0.25">
      <c r="A162" t="s">
        <v>14</v>
      </c>
      <c r="B162">
        <v>8</v>
      </c>
      <c r="C162" t="s">
        <v>55</v>
      </c>
      <c r="D162" t="s">
        <v>32</v>
      </c>
      <c r="E162" t="s">
        <v>17</v>
      </c>
      <c r="F162">
        <v>3</v>
      </c>
      <c r="G162">
        <v>15000000</v>
      </c>
      <c r="H162">
        <v>5</v>
      </c>
      <c r="I162" s="37">
        <v>3.645833333333333E-3</v>
      </c>
      <c r="J162" t="s">
        <v>18</v>
      </c>
      <c r="K162" t="s">
        <v>56</v>
      </c>
      <c r="L162" t="s">
        <v>25</v>
      </c>
      <c r="M162" t="s">
        <v>78</v>
      </c>
      <c r="N162" t="s">
        <v>53</v>
      </c>
    </row>
    <row r="163" spans="1:14" x14ac:dyDescent="0.25">
      <c r="A163" t="s">
        <v>14</v>
      </c>
      <c r="B163">
        <v>8</v>
      </c>
      <c r="C163" t="s">
        <v>55</v>
      </c>
      <c r="D163" t="s">
        <v>32</v>
      </c>
      <c r="E163" t="s">
        <v>17</v>
      </c>
      <c r="F163">
        <v>3</v>
      </c>
      <c r="G163">
        <v>15000000</v>
      </c>
      <c r="H163">
        <v>5</v>
      </c>
      <c r="I163" s="37">
        <v>3.645833333333333E-3</v>
      </c>
      <c r="J163" t="s">
        <v>18</v>
      </c>
      <c r="K163" t="s">
        <v>56</v>
      </c>
      <c r="L163" t="s">
        <v>25</v>
      </c>
      <c r="M163" t="s">
        <v>78</v>
      </c>
      <c r="N163" t="s">
        <v>53</v>
      </c>
    </row>
    <row r="164" spans="1:14" x14ac:dyDescent="0.25">
      <c r="A164" t="s">
        <v>14</v>
      </c>
      <c r="B164">
        <v>28</v>
      </c>
      <c r="C164" t="s">
        <v>27</v>
      </c>
      <c r="D164" t="s">
        <v>38</v>
      </c>
      <c r="E164" t="s">
        <v>17</v>
      </c>
      <c r="F164">
        <v>2</v>
      </c>
      <c r="G164">
        <v>12000000</v>
      </c>
      <c r="H164">
        <v>2</v>
      </c>
      <c r="I164" s="37">
        <v>4.340277777777778E-3</v>
      </c>
      <c r="J164" t="s">
        <v>18</v>
      </c>
      <c r="K164" t="s">
        <v>35</v>
      </c>
      <c r="L164" t="s">
        <v>33</v>
      </c>
      <c r="M164" t="s">
        <v>78</v>
      </c>
      <c r="N164" t="s">
        <v>53</v>
      </c>
    </row>
    <row r="165" spans="1:14" x14ac:dyDescent="0.25">
      <c r="A165" t="s">
        <v>14</v>
      </c>
      <c r="B165">
        <v>31</v>
      </c>
      <c r="C165" t="s">
        <v>69</v>
      </c>
      <c r="D165" t="s">
        <v>32</v>
      </c>
      <c r="E165" t="s">
        <v>23</v>
      </c>
      <c r="F165">
        <v>1</v>
      </c>
      <c r="G165">
        <v>19000000</v>
      </c>
      <c r="H165">
        <v>3</v>
      </c>
      <c r="I165" s="37">
        <v>4.340277777777778E-3</v>
      </c>
      <c r="J165" t="s">
        <v>46</v>
      </c>
      <c r="K165" t="s">
        <v>24</v>
      </c>
      <c r="L165" t="s">
        <v>30</v>
      </c>
      <c r="M165" t="s">
        <v>78</v>
      </c>
      <c r="N165" t="s">
        <v>53</v>
      </c>
    </row>
    <row r="166" spans="1:14" x14ac:dyDescent="0.25">
      <c r="A166" t="s">
        <v>70</v>
      </c>
      <c r="B166">
        <v>15</v>
      </c>
      <c r="C166" t="s">
        <v>27</v>
      </c>
      <c r="D166" t="s">
        <v>32</v>
      </c>
      <c r="E166" t="s">
        <v>42</v>
      </c>
      <c r="F166">
        <v>0</v>
      </c>
      <c r="G166">
        <v>0</v>
      </c>
      <c r="H166">
        <v>1</v>
      </c>
      <c r="I166" s="37">
        <v>4.340277777777778E-3</v>
      </c>
      <c r="L166" t="s">
        <v>43</v>
      </c>
      <c r="M166" t="s">
        <v>78</v>
      </c>
      <c r="N166" t="s">
        <v>53</v>
      </c>
    </row>
    <row r="167" spans="1:14" x14ac:dyDescent="0.25">
      <c r="A167" t="s">
        <v>14</v>
      </c>
      <c r="B167">
        <v>25</v>
      </c>
      <c r="C167" t="s">
        <v>69</v>
      </c>
      <c r="D167" t="s">
        <v>32</v>
      </c>
      <c r="E167" t="s">
        <v>23</v>
      </c>
      <c r="F167">
        <v>4</v>
      </c>
      <c r="G167">
        <v>20000000</v>
      </c>
      <c r="H167">
        <v>4</v>
      </c>
      <c r="I167" s="37">
        <v>4.3749999999999995E-3</v>
      </c>
      <c r="J167" t="s">
        <v>61</v>
      </c>
      <c r="K167" t="s">
        <v>56</v>
      </c>
      <c r="L167" t="s">
        <v>30</v>
      </c>
      <c r="M167" t="s">
        <v>78</v>
      </c>
      <c r="N167" t="s">
        <v>53</v>
      </c>
    </row>
    <row r="168" spans="1:14" x14ac:dyDescent="0.25">
      <c r="A168" t="s">
        <v>14</v>
      </c>
      <c r="B168">
        <v>1</v>
      </c>
      <c r="C168" t="s">
        <v>15</v>
      </c>
      <c r="D168" t="s">
        <v>32</v>
      </c>
      <c r="E168" t="s">
        <v>42</v>
      </c>
      <c r="F168">
        <v>5</v>
      </c>
      <c r="G168">
        <v>25000000</v>
      </c>
      <c r="H168">
        <v>2</v>
      </c>
      <c r="I168" s="37">
        <v>4.5138888888888893E-3</v>
      </c>
      <c r="J168" t="s">
        <v>18</v>
      </c>
      <c r="K168" t="s">
        <v>47</v>
      </c>
      <c r="L168" t="s">
        <v>48</v>
      </c>
      <c r="M168" t="s">
        <v>78</v>
      </c>
      <c r="N168" t="s">
        <v>53</v>
      </c>
    </row>
    <row r="169" spans="1:14" x14ac:dyDescent="0.25">
      <c r="A169" t="s">
        <v>14</v>
      </c>
      <c r="B169">
        <v>11</v>
      </c>
      <c r="C169" t="s">
        <v>37</v>
      </c>
      <c r="D169" t="s">
        <v>32</v>
      </c>
      <c r="E169" t="s">
        <v>17</v>
      </c>
      <c r="F169">
        <v>5</v>
      </c>
      <c r="G169">
        <v>25000000</v>
      </c>
      <c r="H169">
        <v>2</v>
      </c>
      <c r="I169" s="37">
        <v>4.5138888888888893E-3</v>
      </c>
      <c r="J169" t="s">
        <v>18</v>
      </c>
      <c r="K169" t="s">
        <v>39</v>
      </c>
      <c r="L169" t="s">
        <v>33</v>
      </c>
      <c r="M169" t="s">
        <v>78</v>
      </c>
      <c r="N169" t="s">
        <v>53</v>
      </c>
    </row>
    <row r="170" spans="1:14" x14ac:dyDescent="0.25">
      <c r="A170" t="s">
        <v>14</v>
      </c>
      <c r="B170">
        <v>15</v>
      </c>
      <c r="C170" t="s">
        <v>44</v>
      </c>
      <c r="D170" t="s">
        <v>16</v>
      </c>
      <c r="E170" t="s">
        <v>23</v>
      </c>
      <c r="F170">
        <v>2</v>
      </c>
      <c r="G170">
        <v>12000000</v>
      </c>
      <c r="H170">
        <v>3</v>
      </c>
      <c r="I170" s="37">
        <v>4.5138888888888893E-3</v>
      </c>
      <c r="J170" t="s">
        <v>18</v>
      </c>
      <c r="K170" t="s">
        <v>35</v>
      </c>
      <c r="L170" t="s">
        <v>30</v>
      </c>
      <c r="M170" t="s">
        <v>78</v>
      </c>
      <c r="N170" t="s">
        <v>53</v>
      </c>
    </row>
    <row r="171" spans="1:14" x14ac:dyDescent="0.25">
      <c r="A171" t="s">
        <v>14</v>
      </c>
      <c r="B171">
        <v>1</v>
      </c>
      <c r="C171" t="s">
        <v>15</v>
      </c>
      <c r="D171" t="s">
        <v>32</v>
      </c>
      <c r="E171" t="s">
        <v>42</v>
      </c>
      <c r="F171">
        <v>5</v>
      </c>
      <c r="G171">
        <v>25000000</v>
      </c>
      <c r="H171">
        <v>2</v>
      </c>
      <c r="I171" s="37">
        <v>4.5138888888888893E-3</v>
      </c>
      <c r="J171" t="s">
        <v>18</v>
      </c>
      <c r="K171" t="s">
        <v>47</v>
      </c>
      <c r="L171" t="s">
        <v>48</v>
      </c>
      <c r="M171" t="s">
        <v>78</v>
      </c>
      <c r="N171" t="s">
        <v>53</v>
      </c>
    </row>
    <row r="172" spans="1:14" x14ac:dyDescent="0.25">
      <c r="A172" t="s">
        <v>70</v>
      </c>
      <c r="B172">
        <v>5</v>
      </c>
      <c r="C172" t="s">
        <v>37</v>
      </c>
      <c r="D172" t="s">
        <v>38</v>
      </c>
      <c r="E172" t="s">
        <v>42</v>
      </c>
      <c r="F172">
        <v>0</v>
      </c>
      <c r="G172">
        <v>0</v>
      </c>
      <c r="H172">
        <v>2</v>
      </c>
      <c r="I172" s="37">
        <v>4.9768518518518521E-3</v>
      </c>
      <c r="L172" t="s">
        <v>20</v>
      </c>
      <c r="M172" t="s">
        <v>78</v>
      </c>
      <c r="N172" t="s">
        <v>53</v>
      </c>
    </row>
    <row r="173" spans="1:14" x14ac:dyDescent="0.25">
      <c r="A173" t="s">
        <v>14</v>
      </c>
      <c r="B173">
        <v>14</v>
      </c>
      <c r="C173" t="s">
        <v>55</v>
      </c>
      <c r="D173" t="s">
        <v>32</v>
      </c>
      <c r="E173" t="s">
        <v>17</v>
      </c>
      <c r="F173">
        <v>5</v>
      </c>
      <c r="G173">
        <v>20000000</v>
      </c>
      <c r="H173">
        <v>6</v>
      </c>
      <c r="I173" s="37">
        <v>5.0231481481481481E-3</v>
      </c>
      <c r="J173" t="s">
        <v>18</v>
      </c>
      <c r="K173" t="s">
        <v>47</v>
      </c>
      <c r="L173" t="s">
        <v>33</v>
      </c>
      <c r="M173" t="s">
        <v>78</v>
      </c>
      <c r="N173" t="s">
        <v>53</v>
      </c>
    </row>
    <row r="174" spans="1:14" x14ac:dyDescent="0.25">
      <c r="A174" t="s">
        <v>14</v>
      </c>
      <c r="B174">
        <v>14</v>
      </c>
      <c r="C174" t="s">
        <v>55</v>
      </c>
      <c r="D174" t="s">
        <v>32</v>
      </c>
      <c r="E174" t="s">
        <v>17</v>
      </c>
      <c r="F174">
        <v>5</v>
      </c>
      <c r="G174">
        <v>20000000</v>
      </c>
      <c r="H174">
        <v>6</v>
      </c>
      <c r="I174" s="37">
        <v>5.0231481481481481E-3</v>
      </c>
      <c r="J174" t="s">
        <v>18</v>
      </c>
      <c r="K174" t="s">
        <v>47</v>
      </c>
      <c r="L174" t="s">
        <v>33</v>
      </c>
      <c r="M174" t="s">
        <v>78</v>
      </c>
      <c r="N174" t="s">
        <v>53</v>
      </c>
    </row>
    <row r="175" spans="1:14" x14ac:dyDescent="0.25">
      <c r="A175" t="s">
        <v>14</v>
      </c>
      <c r="B175">
        <v>19</v>
      </c>
      <c r="C175" t="s">
        <v>27</v>
      </c>
      <c r="D175" t="s">
        <v>32</v>
      </c>
      <c r="E175" t="s">
        <v>68</v>
      </c>
      <c r="F175">
        <v>5</v>
      </c>
      <c r="G175">
        <v>20000000</v>
      </c>
      <c r="H175">
        <v>5</v>
      </c>
      <c r="I175" s="37">
        <v>5.6944444444444438E-3</v>
      </c>
      <c r="J175" t="s">
        <v>18</v>
      </c>
      <c r="K175" t="s">
        <v>39</v>
      </c>
      <c r="L175" t="s">
        <v>33</v>
      </c>
      <c r="M175" t="s">
        <v>78</v>
      </c>
      <c r="N175" t="s">
        <v>53</v>
      </c>
    </row>
    <row r="176" spans="1:14" x14ac:dyDescent="0.25">
      <c r="A176" t="s">
        <v>14</v>
      </c>
      <c r="B176">
        <v>6</v>
      </c>
      <c r="C176" t="s">
        <v>27</v>
      </c>
      <c r="D176" t="s">
        <v>32</v>
      </c>
      <c r="E176" t="s">
        <v>42</v>
      </c>
      <c r="F176">
        <v>5</v>
      </c>
      <c r="G176">
        <v>20000000</v>
      </c>
      <c r="H176">
        <v>2</v>
      </c>
      <c r="I176" s="37">
        <v>5.7870370370370376E-3</v>
      </c>
      <c r="J176" t="s">
        <v>18</v>
      </c>
      <c r="K176" t="s">
        <v>39</v>
      </c>
      <c r="L176" t="s">
        <v>43</v>
      </c>
      <c r="M176" t="s">
        <v>78</v>
      </c>
      <c r="N176" t="s">
        <v>53</v>
      </c>
    </row>
    <row r="177" spans="1:14" x14ac:dyDescent="0.25">
      <c r="A177" t="s">
        <v>14</v>
      </c>
      <c r="B177">
        <v>29</v>
      </c>
      <c r="C177" t="s">
        <v>44</v>
      </c>
      <c r="D177" t="s">
        <v>38</v>
      </c>
      <c r="E177" t="s">
        <v>17</v>
      </c>
      <c r="F177">
        <v>2</v>
      </c>
      <c r="G177">
        <v>12000000</v>
      </c>
      <c r="H177">
        <v>2</v>
      </c>
      <c r="I177" s="37">
        <v>5.7870370370370376E-3</v>
      </c>
      <c r="J177" t="s">
        <v>18</v>
      </c>
      <c r="K177" t="s">
        <v>39</v>
      </c>
      <c r="L177" t="s">
        <v>48</v>
      </c>
      <c r="M177" t="s">
        <v>78</v>
      </c>
      <c r="N177" t="s">
        <v>53</v>
      </c>
    </row>
    <row r="178" spans="1:14" x14ac:dyDescent="0.25">
      <c r="A178" t="s">
        <v>14</v>
      </c>
      <c r="B178">
        <v>1</v>
      </c>
      <c r="C178" t="s">
        <v>44</v>
      </c>
      <c r="D178" t="s">
        <v>32</v>
      </c>
      <c r="E178" t="s">
        <v>17</v>
      </c>
      <c r="F178">
        <v>2</v>
      </c>
      <c r="G178">
        <v>12000000</v>
      </c>
      <c r="H178">
        <v>1</v>
      </c>
      <c r="I178" s="37">
        <v>6.0185185185185177E-3</v>
      </c>
      <c r="J178" t="s">
        <v>18</v>
      </c>
      <c r="K178" t="s">
        <v>29</v>
      </c>
      <c r="L178" t="s">
        <v>30</v>
      </c>
      <c r="M178" t="s">
        <v>78</v>
      </c>
      <c r="N178" t="s">
        <v>53</v>
      </c>
    </row>
    <row r="179" spans="1:14" x14ac:dyDescent="0.25">
      <c r="A179" t="s">
        <v>14</v>
      </c>
      <c r="B179">
        <v>3</v>
      </c>
      <c r="C179" t="s">
        <v>44</v>
      </c>
      <c r="D179" t="s">
        <v>38</v>
      </c>
      <c r="E179" t="s">
        <v>17</v>
      </c>
      <c r="F179">
        <v>4</v>
      </c>
      <c r="G179">
        <v>20000000</v>
      </c>
      <c r="H179">
        <v>1</v>
      </c>
      <c r="I179" s="37">
        <v>6.2499999999999995E-3</v>
      </c>
      <c r="J179" t="s">
        <v>18</v>
      </c>
      <c r="K179" t="s">
        <v>39</v>
      </c>
      <c r="L179" t="s">
        <v>43</v>
      </c>
      <c r="M179" t="s">
        <v>78</v>
      </c>
      <c r="N179" t="s">
        <v>53</v>
      </c>
    </row>
    <row r="180" spans="1:14" x14ac:dyDescent="0.25">
      <c r="A180" t="s">
        <v>14</v>
      </c>
      <c r="B180">
        <v>8</v>
      </c>
      <c r="C180" t="s">
        <v>37</v>
      </c>
      <c r="D180" t="s">
        <v>16</v>
      </c>
      <c r="E180" t="s">
        <v>68</v>
      </c>
      <c r="F180">
        <v>3</v>
      </c>
      <c r="G180">
        <v>15000000</v>
      </c>
      <c r="H180">
        <v>1</v>
      </c>
      <c r="I180" s="37">
        <v>6.3888888888888884E-3</v>
      </c>
      <c r="J180" t="s">
        <v>18</v>
      </c>
      <c r="K180" t="s">
        <v>64</v>
      </c>
      <c r="L180" t="s">
        <v>40</v>
      </c>
      <c r="M180" t="s">
        <v>78</v>
      </c>
      <c r="N180" t="s">
        <v>53</v>
      </c>
    </row>
    <row r="181" spans="1:14" x14ac:dyDescent="0.25">
      <c r="A181" t="s">
        <v>14</v>
      </c>
      <c r="B181">
        <v>12</v>
      </c>
      <c r="C181" t="s">
        <v>44</v>
      </c>
      <c r="D181" t="s">
        <v>49</v>
      </c>
      <c r="E181" t="s">
        <v>42</v>
      </c>
      <c r="F181">
        <v>3</v>
      </c>
      <c r="G181">
        <v>15000000</v>
      </c>
      <c r="H181">
        <v>1</v>
      </c>
      <c r="I181" s="37">
        <v>7.8703703703703713E-3</v>
      </c>
      <c r="J181" t="s">
        <v>18</v>
      </c>
      <c r="K181" t="s">
        <v>29</v>
      </c>
      <c r="L181" t="s">
        <v>51</v>
      </c>
      <c r="M181" t="s">
        <v>78</v>
      </c>
      <c r="N181" t="s">
        <v>53</v>
      </c>
    </row>
    <row r="182" spans="1:14" x14ac:dyDescent="0.25">
      <c r="A182" t="s">
        <v>70</v>
      </c>
      <c r="B182">
        <v>10</v>
      </c>
      <c r="C182" t="s">
        <v>69</v>
      </c>
      <c r="D182" t="s">
        <v>49</v>
      </c>
      <c r="E182" t="s">
        <v>42</v>
      </c>
      <c r="F182">
        <v>0</v>
      </c>
      <c r="G182">
        <v>0</v>
      </c>
      <c r="H182">
        <v>2</v>
      </c>
      <c r="I182" s="37">
        <v>7.8703703703703713E-3</v>
      </c>
      <c r="L182" t="s">
        <v>20</v>
      </c>
      <c r="M182" t="s">
        <v>78</v>
      </c>
      <c r="N182" t="s">
        <v>53</v>
      </c>
    </row>
    <row r="183" spans="1:14" x14ac:dyDescent="0.25">
      <c r="A183" t="s">
        <v>14</v>
      </c>
      <c r="B183">
        <v>2</v>
      </c>
      <c r="C183" t="s">
        <v>37</v>
      </c>
      <c r="D183" t="s">
        <v>16</v>
      </c>
      <c r="E183" t="s">
        <v>23</v>
      </c>
      <c r="F183">
        <v>2</v>
      </c>
      <c r="G183">
        <v>10000000</v>
      </c>
      <c r="H183">
        <v>5</v>
      </c>
      <c r="I183" s="37">
        <v>8.9699074074074073E-3</v>
      </c>
      <c r="J183" t="s">
        <v>18</v>
      </c>
      <c r="K183" t="s">
        <v>19</v>
      </c>
      <c r="L183" t="s">
        <v>30</v>
      </c>
      <c r="M183" t="s">
        <v>78</v>
      </c>
      <c r="N183" t="s">
        <v>53</v>
      </c>
    </row>
    <row r="184" spans="1:14" x14ac:dyDescent="0.25">
      <c r="A184" t="s">
        <v>14</v>
      </c>
      <c r="B184">
        <v>20</v>
      </c>
      <c r="C184" t="s">
        <v>37</v>
      </c>
      <c r="D184" t="s">
        <v>38</v>
      </c>
      <c r="E184" t="s">
        <v>23</v>
      </c>
      <c r="F184">
        <v>5</v>
      </c>
      <c r="G184">
        <v>21000000</v>
      </c>
      <c r="H184">
        <v>2</v>
      </c>
      <c r="I184" s="37">
        <v>8.9699074074074073E-3</v>
      </c>
      <c r="J184" t="s">
        <v>18</v>
      </c>
      <c r="K184" t="s">
        <v>56</v>
      </c>
      <c r="L184" t="s">
        <v>43</v>
      </c>
      <c r="M184" t="s">
        <v>78</v>
      </c>
      <c r="N184" t="s">
        <v>53</v>
      </c>
    </row>
    <row r="185" spans="1:14" x14ac:dyDescent="0.25">
      <c r="A185" t="s">
        <v>14</v>
      </c>
      <c r="B185">
        <v>18</v>
      </c>
      <c r="C185" t="s">
        <v>27</v>
      </c>
      <c r="D185" t="s">
        <v>16</v>
      </c>
      <c r="E185" t="s">
        <v>23</v>
      </c>
      <c r="F185">
        <v>4</v>
      </c>
      <c r="G185">
        <v>15000000</v>
      </c>
      <c r="H185">
        <v>2</v>
      </c>
      <c r="I185" s="37">
        <v>1.3888888888888889E-3</v>
      </c>
      <c r="J185" t="s">
        <v>18</v>
      </c>
      <c r="K185" t="s">
        <v>39</v>
      </c>
      <c r="L185" t="s">
        <v>48</v>
      </c>
      <c r="M185" t="s">
        <v>78</v>
      </c>
      <c r="N185" t="s">
        <v>62</v>
      </c>
    </row>
    <row r="186" spans="1:14" x14ac:dyDescent="0.25">
      <c r="A186" t="s">
        <v>14</v>
      </c>
      <c r="B186">
        <v>8</v>
      </c>
      <c r="C186" t="s">
        <v>37</v>
      </c>
      <c r="D186" t="s">
        <v>16</v>
      </c>
      <c r="E186" t="s">
        <v>42</v>
      </c>
      <c r="F186">
        <v>3</v>
      </c>
      <c r="G186">
        <v>15000000</v>
      </c>
      <c r="H186">
        <v>3</v>
      </c>
      <c r="I186" s="37">
        <v>1.3888888888888889E-3</v>
      </c>
      <c r="J186" t="s">
        <v>18</v>
      </c>
      <c r="K186" t="s">
        <v>35</v>
      </c>
      <c r="L186" t="s">
        <v>20</v>
      </c>
      <c r="M186" t="s">
        <v>78</v>
      </c>
      <c r="N186" t="s">
        <v>62</v>
      </c>
    </row>
    <row r="187" spans="1:14" x14ac:dyDescent="0.25">
      <c r="A187" t="s">
        <v>70</v>
      </c>
      <c r="B187">
        <v>11</v>
      </c>
      <c r="C187" t="s">
        <v>58</v>
      </c>
      <c r="D187" t="s">
        <v>32</v>
      </c>
      <c r="E187" t="s">
        <v>17</v>
      </c>
      <c r="F187">
        <v>0</v>
      </c>
      <c r="G187">
        <v>0</v>
      </c>
      <c r="H187">
        <v>1</v>
      </c>
      <c r="I187" s="37">
        <v>1.3888888888888889E-3</v>
      </c>
      <c r="L187" t="s">
        <v>30</v>
      </c>
      <c r="M187" t="s">
        <v>78</v>
      </c>
      <c r="N187" t="s">
        <v>62</v>
      </c>
    </row>
    <row r="188" spans="1:14" x14ac:dyDescent="0.25">
      <c r="A188" t="s">
        <v>70</v>
      </c>
      <c r="B188">
        <v>11</v>
      </c>
      <c r="C188" t="s">
        <v>58</v>
      </c>
      <c r="D188" t="s">
        <v>32</v>
      </c>
      <c r="E188" t="s">
        <v>17</v>
      </c>
      <c r="F188">
        <v>0</v>
      </c>
      <c r="G188">
        <v>0</v>
      </c>
      <c r="H188">
        <v>1</v>
      </c>
      <c r="I188" s="37">
        <v>1.3888888888888889E-3</v>
      </c>
      <c r="L188" t="s">
        <v>30</v>
      </c>
      <c r="M188" t="s">
        <v>78</v>
      </c>
      <c r="N188" t="s">
        <v>62</v>
      </c>
    </row>
    <row r="189" spans="1:14" x14ac:dyDescent="0.25">
      <c r="A189" t="s">
        <v>14</v>
      </c>
      <c r="B189">
        <v>26</v>
      </c>
      <c r="C189" t="s">
        <v>37</v>
      </c>
      <c r="D189" t="s">
        <v>16</v>
      </c>
      <c r="E189" t="s">
        <v>23</v>
      </c>
      <c r="F189">
        <v>1</v>
      </c>
      <c r="G189">
        <v>7000000</v>
      </c>
      <c r="H189">
        <v>2</v>
      </c>
      <c r="I189" s="37">
        <v>1.3888888888888889E-3</v>
      </c>
      <c r="J189" t="s">
        <v>18</v>
      </c>
      <c r="K189" t="s">
        <v>64</v>
      </c>
      <c r="L189" t="s">
        <v>51</v>
      </c>
      <c r="M189" t="s">
        <v>78</v>
      </c>
      <c r="N189" t="s">
        <v>62</v>
      </c>
    </row>
    <row r="190" spans="1:14" x14ac:dyDescent="0.25">
      <c r="A190" t="s">
        <v>70</v>
      </c>
      <c r="B190">
        <v>29</v>
      </c>
      <c r="C190" t="s">
        <v>69</v>
      </c>
      <c r="D190" t="s">
        <v>49</v>
      </c>
      <c r="E190" t="s">
        <v>17</v>
      </c>
      <c r="F190">
        <v>0</v>
      </c>
      <c r="G190">
        <v>0</v>
      </c>
      <c r="H190">
        <v>1</v>
      </c>
      <c r="I190" s="37">
        <v>1.3888888888888889E-3</v>
      </c>
      <c r="L190" t="s">
        <v>30</v>
      </c>
      <c r="M190" t="s">
        <v>78</v>
      </c>
      <c r="N190" t="s">
        <v>62</v>
      </c>
    </row>
    <row r="191" spans="1:14" x14ac:dyDescent="0.25">
      <c r="A191" t="s">
        <v>14</v>
      </c>
      <c r="B191">
        <v>13</v>
      </c>
      <c r="C191" t="s">
        <v>27</v>
      </c>
      <c r="D191" t="s">
        <v>38</v>
      </c>
      <c r="E191" t="s">
        <v>42</v>
      </c>
      <c r="F191">
        <v>3</v>
      </c>
      <c r="G191">
        <v>12000000</v>
      </c>
      <c r="H191">
        <v>1</v>
      </c>
      <c r="I191" s="37">
        <v>1.3888888888888889E-3</v>
      </c>
      <c r="J191" t="s">
        <v>18</v>
      </c>
      <c r="K191" t="s">
        <v>47</v>
      </c>
      <c r="L191" t="s">
        <v>48</v>
      </c>
      <c r="M191" t="s">
        <v>78</v>
      </c>
      <c r="N191" t="s">
        <v>62</v>
      </c>
    </row>
    <row r="192" spans="1:14" x14ac:dyDescent="0.25">
      <c r="A192" t="s">
        <v>14</v>
      </c>
      <c r="B192">
        <v>1</v>
      </c>
      <c r="C192" t="s">
        <v>27</v>
      </c>
      <c r="D192" t="s">
        <v>16</v>
      </c>
      <c r="E192" t="s">
        <v>42</v>
      </c>
      <c r="F192">
        <v>1</v>
      </c>
      <c r="G192">
        <v>7000000</v>
      </c>
      <c r="H192">
        <v>4</v>
      </c>
      <c r="I192" s="37">
        <v>1.3888888888888889E-3</v>
      </c>
      <c r="J192" t="s">
        <v>18</v>
      </c>
      <c r="K192" t="s">
        <v>35</v>
      </c>
      <c r="L192" t="s">
        <v>51</v>
      </c>
      <c r="M192" t="s">
        <v>78</v>
      </c>
      <c r="N192" t="s">
        <v>62</v>
      </c>
    </row>
    <row r="193" spans="1:14" x14ac:dyDescent="0.25">
      <c r="A193" t="s">
        <v>70</v>
      </c>
      <c r="B193">
        <v>20</v>
      </c>
      <c r="C193" t="s">
        <v>37</v>
      </c>
      <c r="D193" t="s">
        <v>16</v>
      </c>
      <c r="E193" t="s">
        <v>42</v>
      </c>
      <c r="F193">
        <v>0</v>
      </c>
      <c r="G193">
        <v>0</v>
      </c>
      <c r="H193">
        <v>2</v>
      </c>
      <c r="I193" s="37">
        <v>1.3888888888888889E-3</v>
      </c>
      <c r="L193" t="s">
        <v>20</v>
      </c>
      <c r="M193" t="s">
        <v>78</v>
      </c>
      <c r="N193" t="s">
        <v>62</v>
      </c>
    </row>
    <row r="194" spans="1:14" x14ac:dyDescent="0.25">
      <c r="A194" t="s">
        <v>14</v>
      </c>
      <c r="B194">
        <v>1</v>
      </c>
      <c r="C194" t="s">
        <v>59</v>
      </c>
      <c r="D194" t="s">
        <v>16</v>
      </c>
      <c r="E194" t="s">
        <v>17</v>
      </c>
      <c r="F194">
        <v>4</v>
      </c>
      <c r="G194">
        <v>20000000</v>
      </c>
      <c r="H194">
        <v>4</v>
      </c>
      <c r="I194" s="37">
        <v>1.3888888888888889E-3</v>
      </c>
      <c r="J194" t="s">
        <v>61</v>
      </c>
      <c r="K194" t="s">
        <v>39</v>
      </c>
      <c r="L194" t="s">
        <v>25</v>
      </c>
      <c r="M194" t="s">
        <v>78</v>
      </c>
      <c r="N194" t="s">
        <v>62</v>
      </c>
    </row>
    <row r="195" spans="1:14" x14ac:dyDescent="0.25">
      <c r="A195" t="s">
        <v>14</v>
      </c>
      <c r="B195">
        <v>27</v>
      </c>
      <c r="C195" t="s">
        <v>27</v>
      </c>
      <c r="D195" t="s">
        <v>32</v>
      </c>
      <c r="E195" t="s">
        <v>17</v>
      </c>
      <c r="F195">
        <v>3</v>
      </c>
      <c r="G195">
        <v>12000000</v>
      </c>
      <c r="H195">
        <v>3</v>
      </c>
      <c r="I195" s="37">
        <v>1.3888888888888889E-3</v>
      </c>
      <c r="J195" t="s">
        <v>18</v>
      </c>
      <c r="K195" t="s">
        <v>29</v>
      </c>
      <c r="L195" t="s">
        <v>30</v>
      </c>
      <c r="M195" t="s">
        <v>78</v>
      </c>
      <c r="N195" t="s">
        <v>62</v>
      </c>
    </row>
    <row r="196" spans="1:14" x14ac:dyDescent="0.25">
      <c r="A196" t="s">
        <v>14</v>
      </c>
      <c r="B196">
        <v>15</v>
      </c>
      <c r="C196" t="s">
        <v>27</v>
      </c>
      <c r="D196" t="s">
        <v>28</v>
      </c>
      <c r="E196" t="s">
        <v>23</v>
      </c>
      <c r="F196">
        <v>4</v>
      </c>
      <c r="G196">
        <v>15000000</v>
      </c>
      <c r="H196">
        <v>3</v>
      </c>
      <c r="I196" s="37">
        <v>1.3888888888888889E-3</v>
      </c>
      <c r="J196" t="s">
        <v>18</v>
      </c>
      <c r="K196" t="s">
        <v>29</v>
      </c>
      <c r="L196" t="s">
        <v>43</v>
      </c>
      <c r="M196" t="s">
        <v>78</v>
      </c>
      <c r="N196" t="s">
        <v>62</v>
      </c>
    </row>
    <row r="197" spans="1:14" x14ac:dyDescent="0.25">
      <c r="A197" t="s">
        <v>14</v>
      </c>
      <c r="B197">
        <v>13</v>
      </c>
      <c r="C197" t="s">
        <v>69</v>
      </c>
      <c r="D197" t="s">
        <v>49</v>
      </c>
      <c r="E197" t="s">
        <v>42</v>
      </c>
      <c r="F197">
        <v>2</v>
      </c>
      <c r="G197">
        <v>12000000</v>
      </c>
      <c r="H197">
        <v>5</v>
      </c>
      <c r="I197" s="37">
        <v>1.3888888888888889E-3</v>
      </c>
      <c r="J197" t="s">
        <v>18</v>
      </c>
      <c r="K197" t="s">
        <v>19</v>
      </c>
      <c r="L197" t="s">
        <v>30</v>
      </c>
      <c r="M197" t="s">
        <v>78</v>
      </c>
      <c r="N197" t="s">
        <v>62</v>
      </c>
    </row>
    <row r="198" spans="1:14" x14ac:dyDescent="0.25">
      <c r="A198" t="s">
        <v>14</v>
      </c>
      <c r="B198">
        <v>1</v>
      </c>
      <c r="C198" t="s">
        <v>59</v>
      </c>
      <c r="D198" t="s">
        <v>16</v>
      </c>
      <c r="E198" t="s">
        <v>17</v>
      </c>
      <c r="F198">
        <v>4</v>
      </c>
      <c r="G198">
        <v>20000000</v>
      </c>
      <c r="H198">
        <v>4</v>
      </c>
      <c r="I198" s="37">
        <v>1.3888888888888889E-3</v>
      </c>
      <c r="J198" t="s">
        <v>61</v>
      </c>
      <c r="K198" t="s">
        <v>39</v>
      </c>
      <c r="L198" t="s">
        <v>25</v>
      </c>
      <c r="M198" t="s">
        <v>78</v>
      </c>
      <c r="N198" t="s">
        <v>62</v>
      </c>
    </row>
    <row r="199" spans="1:14" x14ac:dyDescent="0.25">
      <c r="A199" t="s">
        <v>14</v>
      </c>
      <c r="B199">
        <v>13</v>
      </c>
      <c r="C199" t="s">
        <v>27</v>
      </c>
      <c r="D199" t="s">
        <v>32</v>
      </c>
      <c r="E199" t="s">
        <v>68</v>
      </c>
      <c r="F199">
        <v>1</v>
      </c>
      <c r="G199">
        <v>19000000</v>
      </c>
      <c r="H199">
        <v>6</v>
      </c>
      <c r="I199" s="37">
        <v>1.3888888888888889E-3</v>
      </c>
      <c r="J199" t="s">
        <v>46</v>
      </c>
      <c r="K199" t="s">
        <v>35</v>
      </c>
      <c r="L199" t="s">
        <v>20</v>
      </c>
      <c r="M199" t="s">
        <v>78</v>
      </c>
      <c r="N199" t="s">
        <v>62</v>
      </c>
    </row>
    <row r="200" spans="1:14" x14ac:dyDescent="0.25">
      <c r="A200" t="s">
        <v>14</v>
      </c>
      <c r="B200">
        <v>22</v>
      </c>
      <c r="C200" t="s">
        <v>44</v>
      </c>
      <c r="D200" t="s">
        <v>38</v>
      </c>
      <c r="E200" t="s">
        <v>42</v>
      </c>
      <c r="F200">
        <v>3</v>
      </c>
      <c r="G200">
        <v>15000000</v>
      </c>
      <c r="H200">
        <v>1</v>
      </c>
      <c r="I200" s="37">
        <v>1.3888888888888889E-3</v>
      </c>
      <c r="J200" t="s">
        <v>18</v>
      </c>
      <c r="K200" t="s">
        <v>50</v>
      </c>
      <c r="L200" t="s">
        <v>40</v>
      </c>
      <c r="M200" t="s">
        <v>78</v>
      </c>
      <c r="N200" t="s">
        <v>62</v>
      </c>
    </row>
    <row r="201" spans="1:14" x14ac:dyDescent="0.25">
      <c r="A201" t="s">
        <v>70</v>
      </c>
      <c r="B201">
        <v>29</v>
      </c>
      <c r="C201" t="s">
        <v>27</v>
      </c>
      <c r="D201" t="s">
        <v>16</v>
      </c>
      <c r="E201" t="s">
        <v>42</v>
      </c>
      <c r="F201">
        <v>0</v>
      </c>
      <c r="G201">
        <v>0</v>
      </c>
      <c r="H201">
        <v>4</v>
      </c>
      <c r="I201" s="37">
        <v>1.3888888888888889E-3</v>
      </c>
      <c r="L201" t="s">
        <v>48</v>
      </c>
      <c r="M201" t="s">
        <v>78</v>
      </c>
      <c r="N201" t="s">
        <v>62</v>
      </c>
    </row>
    <row r="202" spans="1:14" x14ac:dyDescent="0.25">
      <c r="A202" t="s">
        <v>14</v>
      </c>
      <c r="B202">
        <v>11</v>
      </c>
      <c r="C202" t="s">
        <v>27</v>
      </c>
      <c r="D202" t="s">
        <v>32</v>
      </c>
      <c r="E202" t="s">
        <v>17</v>
      </c>
      <c r="F202">
        <v>2</v>
      </c>
      <c r="G202">
        <v>12000000</v>
      </c>
      <c r="H202">
        <v>5</v>
      </c>
      <c r="I202" s="37">
        <v>1.3888888888888889E-3</v>
      </c>
      <c r="J202" t="s">
        <v>18</v>
      </c>
      <c r="K202" t="s">
        <v>24</v>
      </c>
      <c r="L202" t="s">
        <v>48</v>
      </c>
      <c r="M202" t="s">
        <v>78</v>
      </c>
      <c r="N202" t="s">
        <v>62</v>
      </c>
    </row>
    <row r="203" spans="1:14" x14ac:dyDescent="0.25">
      <c r="A203" t="s">
        <v>70</v>
      </c>
      <c r="B203">
        <v>30</v>
      </c>
      <c r="C203" t="s">
        <v>69</v>
      </c>
      <c r="D203" t="s">
        <v>38</v>
      </c>
      <c r="E203" t="s">
        <v>23</v>
      </c>
      <c r="F203">
        <v>0</v>
      </c>
      <c r="G203">
        <v>0</v>
      </c>
      <c r="H203">
        <v>2</v>
      </c>
      <c r="I203" s="37">
        <v>1.3888888888888889E-3</v>
      </c>
      <c r="L203" t="s">
        <v>20</v>
      </c>
      <c r="M203" t="s">
        <v>78</v>
      </c>
      <c r="N203" t="s">
        <v>62</v>
      </c>
    </row>
    <row r="204" spans="1:14" x14ac:dyDescent="0.25">
      <c r="A204" t="s">
        <v>70</v>
      </c>
      <c r="B204">
        <v>8</v>
      </c>
      <c r="C204" t="s">
        <v>37</v>
      </c>
      <c r="D204" t="s">
        <v>38</v>
      </c>
      <c r="E204" t="s">
        <v>23</v>
      </c>
      <c r="F204">
        <v>0</v>
      </c>
      <c r="G204">
        <v>0</v>
      </c>
      <c r="H204">
        <v>1</v>
      </c>
      <c r="I204" s="37">
        <v>1.3888888888888889E-3</v>
      </c>
      <c r="L204" t="s">
        <v>30</v>
      </c>
      <c r="M204" t="s">
        <v>78</v>
      </c>
      <c r="N204" t="s">
        <v>62</v>
      </c>
    </row>
    <row r="205" spans="1:14" x14ac:dyDescent="0.25">
      <c r="A205" t="s">
        <v>70</v>
      </c>
      <c r="B205">
        <v>20</v>
      </c>
      <c r="C205" t="s">
        <v>44</v>
      </c>
      <c r="D205" t="s">
        <v>32</v>
      </c>
      <c r="E205" t="s">
        <v>17</v>
      </c>
      <c r="F205">
        <v>0</v>
      </c>
      <c r="G205">
        <v>0</v>
      </c>
      <c r="H205">
        <v>2</v>
      </c>
      <c r="I205" s="37">
        <v>1.3888888888888889E-3</v>
      </c>
      <c r="L205" t="s">
        <v>33</v>
      </c>
      <c r="M205" t="s">
        <v>78</v>
      </c>
      <c r="N205" t="s">
        <v>62</v>
      </c>
    </row>
    <row r="206" spans="1:14" x14ac:dyDescent="0.25">
      <c r="A206" t="s">
        <v>14</v>
      </c>
      <c r="B206">
        <v>6</v>
      </c>
      <c r="C206" t="s">
        <v>72</v>
      </c>
      <c r="D206" t="s">
        <v>49</v>
      </c>
      <c r="E206" t="s">
        <v>42</v>
      </c>
      <c r="F206">
        <v>2</v>
      </c>
      <c r="G206">
        <v>38000000</v>
      </c>
      <c r="H206">
        <v>1</v>
      </c>
      <c r="I206" s="37">
        <v>1.5277777777777779E-3</v>
      </c>
      <c r="J206" t="s">
        <v>46</v>
      </c>
      <c r="K206" t="s">
        <v>29</v>
      </c>
      <c r="L206" t="s">
        <v>20</v>
      </c>
      <c r="M206" t="s">
        <v>78</v>
      </c>
      <c r="N206" t="s">
        <v>62</v>
      </c>
    </row>
    <row r="207" spans="1:14" x14ac:dyDescent="0.25">
      <c r="A207" t="s">
        <v>14</v>
      </c>
      <c r="B207">
        <v>3</v>
      </c>
      <c r="C207" t="s">
        <v>37</v>
      </c>
      <c r="D207" t="s">
        <v>16</v>
      </c>
      <c r="E207" t="s">
        <v>17</v>
      </c>
      <c r="F207">
        <v>3</v>
      </c>
      <c r="G207">
        <v>15000000</v>
      </c>
      <c r="H207">
        <v>2</v>
      </c>
      <c r="I207" s="37">
        <v>1.5277777777777779E-3</v>
      </c>
      <c r="J207" t="s">
        <v>18</v>
      </c>
      <c r="K207" t="s">
        <v>19</v>
      </c>
      <c r="L207" t="s">
        <v>25</v>
      </c>
      <c r="M207" t="s">
        <v>78</v>
      </c>
      <c r="N207" t="s">
        <v>62</v>
      </c>
    </row>
    <row r="208" spans="1:14" x14ac:dyDescent="0.25">
      <c r="A208" t="s">
        <v>14</v>
      </c>
      <c r="B208">
        <v>22</v>
      </c>
      <c r="C208" t="s">
        <v>44</v>
      </c>
      <c r="D208" t="s">
        <v>32</v>
      </c>
      <c r="E208" t="s">
        <v>42</v>
      </c>
      <c r="F208">
        <v>2</v>
      </c>
      <c r="G208">
        <v>38000000</v>
      </c>
      <c r="H208">
        <v>3</v>
      </c>
      <c r="I208" s="37">
        <v>1.5277777777777779E-3</v>
      </c>
      <c r="J208" t="s">
        <v>46</v>
      </c>
      <c r="K208" t="s">
        <v>64</v>
      </c>
      <c r="L208" t="s">
        <v>25</v>
      </c>
      <c r="M208" t="s">
        <v>78</v>
      </c>
      <c r="N208" t="s">
        <v>62</v>
      </c>
    </row>
    <row r="209" spans="1:14" x14ac:dyDescent="0.25">
      <c r="A209" t="s">
        <v>14</v>
      </c>
      <c r="B209">
        <v>22</v>
      </c>
      <c r="C209" t="s">
        <v>44</v>
      </c>
      <c r="D209" t="s">
        <v>49</v>
      </c>
      <c r="E209" t="s">
        <v>17</v>
      </c>
      <c r="F209">
        <v>2</v>
      </c>
      <c r="G209">
        <v>12000000</v>
      </c>
      <c r="H209">
        <v>1</v>
      </c>
      <c r="I209" s="37">
        <v>1.5277777777777779E-3</v>
      </c>
      <c r="J209" t="s">
        <v>18</v>
      </c>
      <c r="K209" t="s">
        <v>64</v>
      </c>
      <c r="L209" t="s">
        <v>33</v>
      </c>
      <c r="M209" t="s">
        <v>78</v>
      </c>
      <c r="N209" t="s">
        <v>62</v>
      </c>
    </row>
    <row r="210" spans="1:14" x14ac:dyDescent="0.25">
      <c r="A210" t="s">
        <v>14</v>
      </c>
      <c r="B210">
        <v>6</v>
      </c>
      <c r="C210" t="s">
        <v>72</v>
      </c>
      <c r="D210" t="s">
        <v>49</v>
      </c>
      <c r="E210" t="s">
        <v>42</v>
      </c>
      <c r="F210">
        <v>2</v>
      </c>
      <c r="G210">
        <v>38000000</v>
      </c>
      <c r="H210">
        <v>1</v>
      </c>
      <c r="I210" s="37">
        <v>1.5277777777777779E-3</v>
      </c>
      <c r="J210" t="s">
        <v>46</v>
      </c>
      <c r="K210" t="s">
        <v>29</v>
      </c>
      <c r="L210" t="s">
        <v>20</v>
      </c>
      <c r="M210" t="s">
        <v>78</v>
      </c>
      <c r="N210" t="s">
        <v>62</v>
      </c>
    </row>
    <row r="211" spans="1:14" x14ac:dyDescent="0.25">
      <c r="A211" t="s">
        <v>14</v>
      </c>
      <c r="B211">
        <v>28</v>
      </c>
      <c r="C211" t="s">
        <v>37</v>
      </c>
      <c r="D211" t="s">
        <v>49</v>
      </c>
      <c r="E211" t="s">
        <v>42</v>
      </c>
      <c r="F211">
        <v>2</v>
      </c>
      <c r="G211">
        <v>12000000</v>
      </c>
      <c r="H211">
        <v>1</v>
      </c>
      <c r="I211" s="37">
        <v>1.5972222222222221E-3</v>
      </c>
      <c r="J211" t="s">
        <v>18</v>
      </c>
      <c r="K211" t="s">
        <v>64</v>
      </c>
      <c r="L211" t="s">
        <v>30</v>
      </c>
      <c r="M211" t="s">
        <v>78</v>
      </c>
      <c r="N211" t="s">
        <v>62</v>
      </c>
    </row>
    <row r="212" spans="1:14" x14ac:dyDescent="0.25">
      <c r="A212" t="s">
        <v>70</v>
      </c>
      <c r="B212">
        <v>15</v>
      </c>
      <c r="C212" t="s">
        <v>22</v>
      </c>
      <c r="D212" t="s">
        <v>16</v>
      </c>
      <c r="E212" t="s">
        <v>23</v>
      </c>
      <c r="F212">
        <v>0</v>
      </c>
      <c r="G212">
        <v>0</v>
      </c>
      <c r="H212">
        <v>2</v>
      </c>
      <c r="I212" s="37">
        <v>1.6782407407407406E-3</v>
      </c>
      <c r="L212" t="s">
        <v>40</v>
      </c>
      <c r="M212" t="s">
        <v>78</v>
      </c>
      <c r="N212" t="s">
        <v>62</v>
      </c>
    </row>
    <row r="213" spans="1:14" x14ac:dyDescent="0.25">
      <c r="A213" t="s">
        <v>70</v>
      </c>
      <c r="B213">
        <v>21</v>
      </c>
      <c r="C213" t="s">
        <v>37</v>
      </c>
      <c r="D213" t="s">
        <v>32</v>
      </c>
      <c r="E213" t="s">
        <v>42</v>
      </c>
      <c r="F213">
        <v>0</v>
      </c>
      <c r="G213">
        <v>0</v>
      </c>
      <c r="H213">
        <v>3</v>
      </c>
      <c r="I213" s="37">
        <v>1.6782407407407406E-3</v>
      </c>
      <c r="L213" t="s">
        <v>30</v>
      </c>
      <c r="M213" t="s">
        <v>78</v>
      </c>
      <c r="N213" t="s">
        <v>62</v>
      </c>
    </row>
    <row r="214" spans="1:14" x14ac:dyDescent="0.25">
      <c r="A214" t="s">
        <v>14</v>
      </c>
      <c r="B214">
        <v>27</v>
      </c>
      <c r="C214" t="s">
        <v>27</v>
      </c>
      <c r="D214" t="s">
        <v>49</v>
      </c>
      <c r="E214" t="s">
        <v>23</v>
      </c>
      <c r="F214">
        <v>5</v>
      </c>
      <c r="G214">
        <v>25000000</v>
      </c>
      <c r="H214">
        <v>1</v>
      </c>
      <c r="I214" s="37">
        <v>2.0370370370370373E-3</v>
      </c>
      <c r="J214" t="s">
        <v>18</v>
      </c>
      <c r="K214" t="s">
        <v>56</v>
      </c>
      <c r="L214" t="s">
        <v>48</v>
      </c>
      <c r="M214" t="s">
        <v>78</v>
      </c>
      <c r="N214" t="s">
        <v>62</v>
      </c>
    </row>
    <row r="215" spans="1:14" x14ac:dyDescent="0.25">
      <c r="A215" t="s">
        <v>70</v>
      </c>
      <c r="B215">
        <v>27</v>
      </c>
      <c r="C215" t="s">
        <v>37</v>
      </c>
      <c r="D215" t="s">
        <v>28</v>
      </c>
      <c r="E215" t="s">
        <v>42</v>
      </c>
      <c r="F215">
        <v>0</v>
      </c>
      <c r="G215">
        <v>0</v>
      </c>
      <c r="H215">
        <v>2</v>
      </c>
      <c r="I215" s="37">
        <v>2.1990740740740742E-3</v>
      </c>
      <c r="L215" t="s">
        <v>43</v>
      </c>
      <c r="M215" t="s">
        <v>78</v>
      </c>
      <c r="N215" t="s">
        <v>62</v>
      </c>
    </row>
    <row r="216" spans="1:14" x14ac:dyDescent="0.25">
      <c r="A216" t="s">
        <v>70</v>
      </c>
      <c r="B216">
        <v>18</v>
      </c>
      <c r="C216" t="s">
        <v>44</v>
      </c>
      <c r="D216" t="s">
        <v>32</v>
      </c>
      <c r="E216" t="s">
        <v>42</v>
      </c>
      <c r="F216">
        <v>0</v>
      </c>
      <c r="G216">
        <v>0</v>
      </c>
      <c r="H216">
        <v>5</v>
      </c>
      <c r="I216" s="37">
        <v>2.1990740740740742E-3</v>
      </c>
      <c r="L216" t="s">
        <v>51</v>
      </c>
      <c r="M216" t="s">
        <v>78</v>
      </c>
      <c r="N216" t="s">
        <v>62</v>
      </c>
    </row>
    <row r="217" spans="1:14" x14ac:dyDescent="0.25">
      <c r="A217" t="s">
        <v>14</v>
      </c>
      <c r="B217">
        <v>15</v>
      </c>
      <c r="C217" t="s">
        <v>69</v>
      </c>
      <c r="D217" t="s">
        <v>28</v>
      </c>
      <c r="E217" t="s">
        <v>42</v>
      </c>
      <c r="F217">
        <v>3</v>
      </c>
      <c r="G217">
        <v>15000000</v>
      </c>
      <c r="H217">
        <v>2</v>
      </c>
      <c r="I217" s="37">
        <v>2.2453703703703702E-3</v>
      </c>
      <c r="J217" t="s">
        <v>18</v>
      </c>
      <c r="K217" t="s">
        <v>29</v>
      </c>
      <c r="L217" t="s">
        <v>20</v>
      </c>
      <c r="M217" t="s">
        <v>78</v>
      </c>
      <c r="N217" t="s">
        <v>62</v>
      </c>
    </row>
    <row r="218" spans="1:14" x14ac:dyDescent="0.25">
      <c r="A218" t="s">
        <v>14</v>
      </c>
      <c r="B218">
        <v>28</v>
      </c>
      <c r="C218" t="s">
        <v>37</v>
      </c>
      <c r="D218" t="s">
        <v>38</v>
      </c>
      <c r="E218" t="s">
        <v>45</v>
      </c>
      <c r="F218">
        <v>2</v>
      </c>
      <c r="G218">
        <v>38000000</v>
      </c>
      <c r="H218">
        <v>2</v>
      </c>
      <c r="I218" s="37">
        <v>2.2685185185185182E-3</v>
      </c>
      <c r="J218" t="s">
        <v>46</v>
      </c>
      <c r="K218" t="s">
        <v>29</v>
      </c>
      <c r="L218" t="s">
        <v>25</v>
      </c>
      <c r="M218" t="s">
        <v>78</v>
      </c>
      <c r="N218" t="s">
        <v>62</v>
      </c>
    </row>
    <row r="219" spans="1:14" x14ac:dyDescent="0.25">
      <c r="A219" t="s">
        <v>70</v>
      </c>
      <c r="B219">
        <v>12</v>
      </c>
      <c r="C219" t="s">
        <v>27</v>
      </c>
      <c r="D219" t="s">
        <v>32</v>
      </c>
      <c r="E219" t="s">
        <v>42</v>
      </c>
      <c r="F219">
        <v>0</v>
      </c>
      <c r="G219">
        <v>0</v>
      </c>
      <c r="H219">
        <v>1</v>
      </c>
      <c r="I219" s="37">
        <v>2.4305555555555556E-3</v>
      </c>
      <c r="L219" t="s">
        <v>30</v>
      </c>
      <c r="M219" t="s">
        <v>78</v>
      </c>
      <c r="N219" t="s">
        <v>62</v>
      </c>
    </row>
    <row r="220" spans="1:14" x14ac:dyDescent="0.25">
      <c r="A220" t="s">
        <v>70</v>
      </c>
      <c r="B220">
        <v>27</v>
      </c>
      <c r="C220" t="s">
        <v>44</v>
      </c>
      <c r="D220" t="s">
        <v>16</v>
      </c>
      <c r="E220" t="s">
        <v>42</v>
      </c>
      <c r="F220">
        <v>0</v>
      </c>
      <c r="G220">
        <v>0</v>
      </c>
      <c r="H220">
        <v>1</v>
      </c>
      <c r="I220" s="37">
        <v>2.5462962962962961E-3</v>
      </c>
      <c r="L220" t="s">
        <v>30</v>
      </c>
      <c r="M220" t="s">
        <v>78</v>
      </c>
      <c r="N220" t="s">
        <v>62</v>
      </c>
    </row>
    <row r="221" spans="1:14" x14ac:dyDescent="0.25">
      <c r="A221" t="s">
        <v>14</v>
      </c>
      <c r="B221">
        <v>29</v>
      </c>
      <c r="C221" t="s">
        <v>37</v>
      </c>
      <c r="D221" t="s">
        <v>16</v>
      </c>
      <c r="E221" t="s">
        <v>17</v>
      </c>
      <c r="F221">
        <v>2</v>
      </c>
      <c r="G221">
        <v>12000000</v>
      </c>
      <c r="H221">
        <v>1</v>
      </c>
      <c r="I221" s="37">
        <v>2.7777777777777779E-3</v>
      </c>
      <c r="J221" t="s">
        <v>18</v>
      </c>
      <c r="K221" t="s">
        <v>64</v>
      </c>
      <c r="L221" t="s">
        <v>48</v>
      </c>
      <c r="M221" t="s">
        <v>78</v>
      </c>
      <c r="N221" t="s">
        <v>62</v>
      </c>
    </row>
    <row r="222" spans="1:14" x14ac:dyDescent="0.25">
      <c r="A222" t="s">
        <v>14</v>
      </c>
      <c r="B222">
        <v>28</v>
      </c>
      <c r="C222" t="s">
        <v>44</v>
      </c>
      <c r="D222" t="s">
        <v>38</v>
      </c>
      <c r="E222" t="s">
        <v>23</v>
      </c>
      <c r="F222">
        <v>2</v>
      </c>
      <c r="G222">
        <v>12000000</v>
      </c>
      <c r="H222">
        <v>3</v>
      </c>
      <c r="I222" s="37">
        <v>3.2986111111111111E-3</v>
      </c>
      <c r="J222" t="s">
        <v>18</v>
      </c>
      <c r="K222" t="s">
        <v>39</v>
      </c>
      <c r="L222" t="s">
        <v>51</v>
      </c>
      <c r="M222" t="s">
        <v>78</v>
      </c>
      <c r="N222" t="s">
        <v>62</v>
      </c>
    </row>
    <row r="223" spans="1:14" x14ac:dyDescent="0.25">
      <c r="A223" t="s">
        <v>70</v>
      </c>
      <c r="B223">
        <v>11</v>
      </c>
      <c r="C223" t="s">
        <v>44</v>
      </c>
      <c r="D223" t="s">
        <v>49</v>
      </c>
      <c r="E223" t="s">
        <v>17</v>
      </c>
      <c r="F223">
        <v>0</v>
      </c>
      <c r="G223">
        <v>0</v>
      </c>
      <c r="H223">
        <v>2</v>
      </c>
      <c r="I223" s="37">
        <v>3.3333333333333335E-3</v>
      </c>
      <c r="L223" t="s">
        <v>48</v>
      </c>
      <c r="M223" t="s">
        <v>78</v>
      </c>
      <c r="N223" t="s">
        <v>62</v>
      </c>
    </row>
    <row r="224" spans="1:14" x14ac:dyDescent="0.25">
      <c r="A224" t="s">
        <v>14</v>
      </c>
      <c r="B224">
        <v>28</v>
      </c>
      <c r="C224" t="s">
        <v>37</v>
      </c>
      <c r="D224" t="s">
        <v>49</v>
      </c>
      <c r="E224" t="s">
        <v>42</v>
      </c>
      <c r="F224">
        <v>1</v>
      </c>
      <c r="G224">
        <v>7000000</v>
      </c>
      <c r="H224">
        <v>4</v>
      </c>
      <c r="I224" s="37">
        <v>3.6111111111111114E-3</v>
      </c>
      <c r="J224" t="s">
        <v>18</v>
      </c>
      <c r="K224" t="s">
        <v>39</v>
      </c>
      <c r="L224" t="s">
        <v>43</v>
      </c>
      <c r="M224" t="s">
        <v>78</v>
      </c>
      <c r="N224" t="s">
        <v>62</v>
      </c>
    </row>
    <row r="225" spans="1:14" x14ac:dyDescent="0.25">
      <c r="A225" t="s">
        <v>14</v>
      </c>
      <c r="B225">
        <v>3</v>
      </c>
      <c r="C225" t="s">
        <v>44</v>
      </c>
      <c r="D225" t="s">
        <v>28</v>
      </c>
      <c r="E225" t="s">
        <v>42</v>
      </c>
      <c r="F225">
        <v>2</v>
      </c>
      <c r="G225">
        <v>12000000</v>
      </c>
      <c r="H225">
        <v>4</v>
      </c>
      <c r="I225" s="37">
        <v>3.645833333333333E-3</v>
      </c>
      <c r="J225" t="s">
        <v>18</v>
      </c>
      <c r="K225" t="s">
        <v>35</v>
      </c>
      <c r="L225" t="s">
        <v>40</v>
      </c>
      <c r="M225" t="s">
        <v>78</v>
      </c>
      <c r="N225" t="s">
        <v>62</v>
      </c>
    </row>
    <row r="226" spans="1:14" x14ac:dyDescent="0.25">
      <c r="A226" t="s">
        <v>14</v>
      </c>
      <c r="B226">
        <v>1</v>
      </c>
      <c r="C226" t="s">
        <v>59</v>
      </c>
      <c r="D226" t="s">
        <v>16</v>
      </c>
      <c r="E226" t="s">
        <v>42</v>
      </c>
      <c r="F226">
        <v>5</v>
      </c>
      <c r="G226">
        <v>25000000</v>
      </c>
      <c r="H226">
        <v>1</v>
      </c>
      <c r="I226" s="37">
        <v>4.3749999999999995E-3</v>
      </c>
      <c r="J226" t="s">
        <v>18</v>
      </c>
      <c r="K226" t="s">
        <v>19</v>
      </c>
      <c r="L226" t="s">
        <v>51</v>
      </c>
      <c r="M226" t="s">
        <v>78</v>
      </c>
      <c r="N226" t="s">
        <v>62</v>
      </c>
    </row>
    <row r="227" spans="1:14" x14ac:dyDescent="0.25">
      <c r="A227" t="s">
        <v>14</v>
      </c>
      <c r="B227">
        <v>1</v>
      </c>
      <c r="C227" t="s">
        <v>59</v>
      </c>
      <c r="D227" t="s">
        <v>16</v>
      </c>
      <c r="E227" t="s">
        <v>42</v>
      </c>
      <c r="F227">
        <v>5</v>
      </c>
      <c r="G227">
        <v>25000000</v>
      </c>
      <c r="H227">
        <v>1</v>
      </c>
      <c r="I227" s="37">
        <v>4.3749999999999995E-3</v>
      </c>
      <c r="J227" t="s">
        <v>18</v>
      </c>
      <c r="K227" t="s">
        <v>19</v>
      </c>
      <c r="L227" t="s">
        <v>51</v>
      </c>
      <c r="M227" t="s">
        <v>78</v>
      </c>
      <c r="N227" t="s">
        <v>62</v>
      </c>
    </row>
    <row r="228" spans="1:14" x14ac:dyDescent="0.25">
      <c r="A228" t="s">
        <v>14</v>
      </c>
      <c r="B228">
        <v>31</v>
      </c>
      <c r="C228" t="s">
        <v>37</v>
      </c>
      <c r="D228" t="s">
        <v>32</v>
      </c>
      <c r="E228" t="s">
        <v>23</v>
      </c>
      <c r="F228">
        <v>4</v>
      </c>
      <c r="G228">
        <v>20000000</v>
      </c>
      <c r="H228">
        <v>1</v>
      </c>
      <c r="I228" s="37">
        <v>4.3981481481481484E-3</v>
      </c>
      <c r="J228" t="s">
        <v>61</v>
      </c>
      <c r="K228" t="s">
        <v>50</v>
      </c>
      <c r="L228" t="s">
        <v>43</v>
      </c>
      <c r="M228" t="s">
        <v>78</v>
      </c>
      <c r="N228" t="s">
        <v>62</v>
      </c>
    </row>
    <row r="229" spans="1:14" x14ac:dyDescent="0.25">
      <c r="A229" t="s">
        <v>70</v>
      </c>
      <c r="B229">
        <v>10</v>
      </c>
      <c r="C229" t="s">
        <v>69</v>
      </c>
      <c r="D229" t="s">
        <v>49</v>
      </c>
      <c r="E229" t="s">
        <v>42</v>
      </c>
      <c r="F229">
        <v>0</v>
      </c>
      <c r="G229">
        <v>0</v>
      </c>
      <c r="H229">
        <v>5</v>
      </c>
      <c r="I229" s="37">
        <v>4.3981481481481484E-3</v>
      </c>
      <c r="L229" t="s">
        <v>48</v>
      </c>
      <c r="M229" t="s">
        <v>78</v>
      </c>
      <c r="N229" t="s">
        <v>62</v>
      </c>
    </row>
    <row r="230" spans="1:14" x14ac:dyDescent="0.25">
      <c r="A230" t="s">
        <v>14</v>
      </c>
      <c r="B230">
        <v>22</v>
      </c>
      <c r="C230" t="s">
        <v>44</v>
      </c>
      <c r="D230" t="s">
        <v>73</v>
      </c>
      <c r="E230" t="s">
        <v>42</v>
      </c>
      <c r="F230">
        <v>3</v>
      </c>
      <c r="G230">
        <v>15000000</v>
      </c>
      <c r="H230">
        <v>4</v>
      </c>
      <c r="I230" s="37">
        <v>4.5138888888888893E-3</v>
      </c>
      <c r="J230" t="s">
        <v>18</v>
      </c>
      <c r="K230" t="s">
        <v>19</v>
      </c>
      <c r="L230" t="s">
        <v>33</v>
      </c>
      <c r="M230" t="s">
        <v>78</v>
      </c>
      <c r="N230" t="s">
        <v>62</v>
      </c>
    </row>
    <row r="231" spans="1:14" x14ac:dyDescent="0.25">
      <c r="A231" t="s">
        <v>14</v>
      </c>
      <c r="B231">
        <v>24</v>
      </c>
      <c r="C231" t="s">
        <v>69</v>
      </c>
      <c r="D231" t="s">
        <v>32</v>
      </c>
      <c r="E231" t="s">
        <v>17</v>
      </c>
      <c r="F231">
        <v>5</v>
      </c>
      <c r="G231">
        <v>25000000</v>
      </c>
      <c r="H231">
        <v>6</v>
      </c>
      <c r="I231" s="37">
        <v>4.5138888888888893E-3</v>
      </c>
      <c r="J231" t="s">
        <v>18</v>
      </c>
      <c r="K231" t="s">
        <v>35</v>
      </c>
      <c r="L231" t="s">
        <v>51</v>
      </c>
      <c r="M231" t="s">
        <v>78</v>
      </c>
      <c r="N231" t="s">
        <v>62</v>
      </c>
    </row>
    <row r="232" spans="1:14" x14ac:dyDescent="0.25">
      <c r="A232" t="s">
        <v>70</v>
      </c>
      <c r="B232">
        <v>5</v>
      </c>
      <c r="C232" t="s">
        <v>37</v>
      </c>
      <c r="D232" t="s">
        <v>16</v>
      </c>
      <c r="E232" t="s">
        <v>17</v>
      </c>
      <c r="F232">
        <v>0</v>
      </c>
      <c r="G232">
        <v>0</v>
      </c>
      <c r="H232">
        <v>1</v>
      </c>
      <c r="I232" s="37">
        <v>4.5138888888888893E-3</v>
      </c>
      <c r="L232" t="s">
        <v>30</v>
      </c>
      <c r="M232" t="s">
        <v>78</v>
      </c>
      <c r="N232" t="s">
        <v>62</v>
      </c>
    </row>
    <row r="233" spans="1:14" x14ac:dyDescent="0.25">
      <c r="A233" t="s">
        <v>14</v>
      </c>
      <c r="B233">
        <v>29</v>
      </c>
      <c r="C233" t="s">
        <v>69</v>
      </c>
      <c r="D233" t="s">
        <v>16</v>
      </c>
      <c r="E233" t="s">
        <v>23</v>
      </c>
      <c r="F233">
        <v>1</v>
      </c>
      <c r="G233">
        <v>7000000</v>
      </c>
      <c r="H233">
        <v>1</v>
      </c>
      <c r="I233" s="37">
        <v>4.9768518518518521E-3</v>
      </c>
      <c r="J233" t="s">
        <v>18</v>
      </c>
      <c r="K233" t="s">
        <v>35</v>
      </c>
      <c r="L233" t="s">
        <v>30</v>
      </c>
      <c r="M233" t="s">
        <v>78</v>
      </c>
      <c r="N233" t="s">
        <v>62</v>
      </c>
    </row>
    <row r="234" spans="1:14" x14ac:dyDescent="0.25">
      <c r="A234" t="s">
        <v>14</v>
      </c>
      <c r="B234">
        <v>1</v>
      </c>
      <c r="C234" t="s">
        <v>59</v>
      </c>
      <c r="D234" t="s">
        <v>73</v>
      </c>
      <c r="E234" t="s">
        <v>42</v>
      </c>
      <c r="F234">
        <v>3</v>
      </c>
      <c r="G234">
        <v>15000000</v>
      </c>
      <c r="H234">
        <v>1</v>
      </c>
      <c r="I234" s="37">
        <v>5.208333333333333E-3</v>
      </c>
      <c r="J234" t="s">
        <v>18</v>
      </c>
      <c r="K234" t="s">
        <v>56</v>
      </c>
      <c r="L234" t="s">
        <v>43</v>
      </c>
      <c r="M234" t="s">
        <v>78</v>
      </c>
      <c r="N234" t="s">
        <v>62</v>
      </c>
    </row>
    <row r="235" spans="1:14" x14ac:dyDescent="0.25">
      <c r="A235" t="s">
        <v>14</v>
      </c>
      <c r="B235">
        <v>6</v>
      </c>
      <c r="C235" t="s">
        <v>37</v>
      </c>
      <c r="D235" t="s">
        <v>49</v>
      </c>
      <c r="E235" t="s">
        <v>23</v>
      </c>
      <c r="F235">
        <v>5</v>
      </c>
      <c r="G235">
        <v>20000000</v>
      </c>
      <c r="H235">
        <v>6</v>
      </c>
      <c r="I235" s="37">
        <v>5.208333333333333E-3</v>
      </c>
      <c r="J235" t="s">
        <v>18</v>
      </c>
      <c r="K235" t="s">
        <v>29</v>
      </c>
      <c r="L235" t="s">
        <v>30</v>
      </c>
      <c r="M235" t="s">
        <v>78</v>
      </c>
      <c r="N235" t="s">
        <v>62</v>
      </c>
    </row>
    <row r="236" spans="1:14" x14ac:dyDescent="0.25">
      <c r="A236" t="s">
        <v>14</v>
      </c>
      <c r="B236">
        <v>1</v>
      </c>
      <c r="C236" t="s">
        <v>59</v>
      </c>
      <c r="D236" t="s">
        <v>73</v>
      </c>
      <c r="E236" t="s">
        <v>42</v>
      </c>
      <c r="F236">
        <v>3</v>
      </c>
      <c r="G236">
        <v>15000000</v>
      </c>
      <c r="H236">
        <v>1</v>
      </c>
      <c r="I236" s="37">
        <v>5.208333333333333E-3</v>
      </c>
      <c r="J236" t="s">
        <v>18</v>
      </c>
      <c r="K236" t="s">
        <v>56</v>
      </c>
      <c r="L236" t="s">
        <v>43</v>
      </c>
      <c r="M236" t="s">
        <v>78</v>
      </c>
      <c r="N236" t="s">
        <v>62</v>
      </c>
    </row>
    <row r="237" spans="1:14" x14ac:dyDescent="0.25">
      <c r="A237" t="s">
        <v>14</v>
      </c>
      <c r="B237">
        <v>11</v>
      </c>
      <c r="C237" t="s">
        <v>57</v>
      </c>
      <c r="D237" t="s">
        <v>32</v>
      </c>
      <c r="E237" t="s">
        <v>42</v>
      </c>
      <c r="F237">
        <v>4</v>
      </c>
      <c r="G237">
        <v>20000000</v>
      </c>
      <c r="H237">
        <v>1</v>
      </c>
      <c r="I237" s="37">
        <v>5.6712962962962958E-3</v>
      </c>
      <c r="J237" t="s">
        <v>18</v>
      </c>
      <c r="K237" t="s">
        <v>56</v>
      </c>
      <c r="L237" t="s">
        <v>20</v>
      </c>
      <c r="M237" t="s">
        <v>78</v>
      </c>
      <c r="N237" t="s">
        <v>62</v>
      </c>
    </row>
    <row r="238" spans="1:14" x14ac:dyDescent="0.25">
      <c r="A238" t="s">
        <v>14</v>
      </c>
      <c r="B238">
        <v>11</v>
      </c>
      <c r="C238" t="s">
        <v>57</v>
      </c>
      <c r="D238" t="s">
        <v>32</v>
      </c>
      <c r="E238" t="s">
        <v>42</v>
      </c>
      <c r="F238">
        <v>4</v>
      </c>
      <c r="G238">
        <v>20000000</v>
      </c>
      <c r="H238">
        <v>1</v>
      </c>
      <c r="I238" s="37">
        <v>5.6712962962962958E-3</v>
      </c>
      <c r="J238" t="s">
        <v>18</v>
      </c>
      <c r="K238" t="s">
        <v>56</v>
      </c>
      <c r="L238" t="s">
        <v>20</v>
      </c>
      <c r="M238" t="s">
        <v>78</v>
      </c>
      <c r="N238" t="s">
        <v>62</v>
      </c>
    </row>
    <row r="239" spans="1:14" x14ac:dyDescent="0.25">
      <c r="A239" t="s">
        <v>14</v>
      </c>
      <c r="B239">
        <v>11</v>
      </c>
      <c r="C239" t="s">
        <v>57</v>
      </c>
      <c r="D239" t="s">
        <v>28</v>
      </c>
      <c r="E239" t="s">
        <v>17</v>
      </c>
      <c r="F239">
        <v>2</v>
      </c>
      <c r="G239">
        <v>38000000</v>
      </c>
      <c r="H239">
        <v>2</v>
      </c>
      <c r="I239" s="37">
        <v>5.6944444444444438E-3</v>
      </c>
      <c r="J239" t="s">
        <v>46</v>
      </c>
      <c r="K239" t="s">
        <v>19</v>
      </c>
      <c r="L239" t="s">
        <v>25</v>
      </c>
      <c r="M239" t="s">
        <v>78</v>
      </c>
      <c r="N239" t="s">
        <v>62</v>
      </c>
    </row>
    <row r="240" spans="1:14" x14ac:dyDescent="0.25">
      <c r="A240" t="s">
        <v>14</v>
      </c>
      <c r="B240">
        <v>11</v>
      </c>
      <c r="C240" t="s">
        <v>57</v>
      </c>
      <c r="D240" t="s">
        <v>28</v>
      </c>
      <c r="E240" t="s">
        <v>17</v>
      </c>
      <c r="F240">
        <v>2</v>
      </c>
      <c r="G240">
        <v>38000000</v>
      </c>
      <c r="H240">
        <v>2</v>
      </c>
      <c r="I240" s="37">
        <v>5.6944444444444438E-3</v>
      </c>
      <c r="J240" t="s">
        <v>46</v>
      </c>
      <c r="K240" t="s">
        <v>19</v>
      </c>
      <c r="L240" t="s">
        <v>25</v>
      </c>
      <c r="M240" t="s">
        <v>78</v>
      </c>
      <c r="N240" t="s">
        <v>62</v>
      </c>
    </row>
    <row r="241" spans="1:14" x14ac:dyDescent="0.25">
      <c r="A241" t="s">
        <v>14</v>
      </c>
      <c r="B241">
        <v>7</v>
      </c>
      <c r="C241" t="s">
        <v>44</v>
      </c>
      <c r="D241" t="s">
        <v>16</v>
      </c>
      <c r="E241" t="s">
        <v>42</v>
      </c>
      <c r="F241">
        <v>5</v>
      </c>
      <c r="G241">
        <v>25000000</v>
      </c>
      <c r="H241">
        <v>3</v>
      </c>
      <c r="I241" s="37">
        <v>6.3888888888888884E-3</v>
      </c>
      <c r="J241" t="s">
        <v>18</v>
      </c>
      <c r="K241" t="s">
        <v>24</v>
      </c>
      <c r="L241" t="s">
        <v>20</v>
      </c>
      <c r="M241" t="s">
        <v>78</v>
      </c>
      <c r="N241" t="s">
        <v>62</v>
      </c>
    </row>
    <row r="242" spans="1:14" x14ac:dyDescent="0.25">
      <c r="A242" t="s">
        <v>70</v>
      </c>
      <c r="B242">
        <v>3</v>
      </c>
      <c r="C242" t="s">
        <v>37</v>
      </c>
      <c r="D242" t="s">
        <v>16</v>
      </c>
      <c r="E242" t="s">
        <v>42</v>
      </c>
      <c r="F242">
        <v>0</v>
      </c>
      <c r="G242">
        <v>0</v>
      </c>
      <c r="H242">
        <v>1</v>
      </c>
      <c r="I242" s="37">
        <v>6.6666666666666671E-3</v>
      </c>
      <c r="L242" t="s">
        <v>30</v>
      </c>
      <c r="M242" t="s">
        <v>78</v>
      </c>
      <c r="N242" t="s">
        <v>62</v>
      </c>
    </row>
    <row r="243" spans="1:14" x14ac:dyDescent="0.25">
      <c r="A243" t="s">
        <v>14</v>
      </c>
      <c r="B243">
        <v>7</v>
      </c>
      <c r="C243" t="s">
        <v>27</v>
      </c>
      <c r="D243" t="s">
        <v>32</v>
      </c>
      <c r="E243" t="s">
        <v>42</v>
      </c>
      <c r="F243">
        <v>2</v>
      </c>
      <c r="G243">
        <v>12000000</v>
      </c>
      <c r="H243">
        <v>4</v>
      </c>
      <c r="I243" s="37">
        <v>7.0601851851851841E-3</v>
      </c>
      <c r="J243" t="s">
        <v>18</v>
      </c>
      <c r="K243" t="s">
        <v>39</v>
      </c>
      <c r="L243" t="s">
        <v>40</v>
      </c>
      <c r="M243" t="s">
        <v>78</v>
      </c>
      <c r="N243" t="s">
        <v>62</v>
      </c>
    </row>
    <row r="244" spans="1:14" x14ac:dyDescent="0.25">
      <c r="A244" t="s">
        <v>14</v>
      </c>
      <c r="B244">
        <v>28</v>
      </c>
      <c r="C244" t="s">
        <v>37</v>
      </c>
      <c r="D244" t="s">
        <v>38</v>
      </c>
      <c r="E244" t="s">
        <v>42</v>
      </c>
      <c r="F244">
        <v>4</v>
      </c>
      <c r="G244">
        <v>20000000</v>
      </c>
      <c r="H244">
        <v>1</v>
      </c>
      <c r="I244" s="37">
        <v>7.0601851851851841E-3</v>
      </c>
      <c r="J244" t="s">
        <v>18</v>
      </c>
      <c r="K244" t="s">
        <v>19</v>
      </c>
      <c r="L244" t="s">
        <v>30</v>
      </c>
      <c r="M244" t="s">
        <v>78</v>
      </c>
      <c r="N244" t="s">
        <v>62</v>
      </c>
    </row>
    <row r="245" spans="1:14" x14ac:dyDescent="0.25">
      <c r="A245" t="s">
        <v>14</v>
      </c>
      <c r="B245">
        <v>10</v>
      </c>
      <c r="C245" t="s">
        <v>15</v>
      </c>
      <c r="D245" t="s">
        <v>49</v>
      </c>
      <c r="E245" t="s">
        <v>17</v>
      </c>
      <c r="F245">
        <v>3</v>
      </c>
      <c r="G245">
        <v>15000000</v>
      </c>
      <c r="H245">
        <v>1</v>
      </c>
      <c r="I245" s="37">
        <v>8.9699074074074073E-3</v>
      </c>
      <c r="J245" t="s">
        <v>18</v>
      </c>
      <c r="K245" t="s">
        <v>56</v>
      </c>
      <c r="L245" t="s">
        <v>30</v>
      </c>
      <c r="M245" t="s">
        <v>78</v>
      </c>
      <c r="N245" t="s">
        <v>62</v>
      </c>
    </row>
    <row r="246" spans="1:14" x14ac:dyDescent="0.25">
      <c r="A246" t="s">
        <v>14</v>
      </c>
      <c r="B246">
        <v>30</v>
      </c>
      <c r="C246" t="s">
        <v>69</v>
      </c>
      <c r="D246" t="s">
        <v>28</v>
      </c>
      <c r="E246" t="s">
        <v>42</v>
      </c>
      <c r="F246">
        <v>1</v>
      </c>
      <c r="G246">
        <v>7000000</v>
      </c>
      <c r="H246">
        <v>1</v>
      </c>
      <c r="I246" s="37">
        <v>8.9699074074074073E-3</v>
      </c>
      <c r="J246" t="s">
        <v>18</v>
      </c>
      <c r="K246" t="s">
        <v>56</v>
      </c>
      <c r="L246" t="s">
        <v>30</v>
      </c>
      <c r="M246" t="s">
        <v>78</v>
      </c>
      <c r="N246" t="s">
        <v>62</v>
      </c>
    </row>
    <row r="247" spans="1:14" x14ac:dyDescent="0.25">
      <c r="A247" t="s">
        <v>14</v>
      </c>
      <c r="B247">
        <v>10</v>
      </c>
      <c r="C247" t="s">
        <v>15</v>
      </c>
      <c r="D247" t="s">
        <v>49</v>
      </c>
      <c r="E247" t="s">
        <v>17</v>
      </c>
      <c r="F247">
        <v>3</v>
      </c>
      <c r="G247">
        <v>15000000</v>
      </c>
      <c r="H247">
        <v>1</v>
      </c>
      <c r="I247" s="37">
        <v>8.9699074074074073E-3</v>
      </c>
      <c r="J247" t="s">
        <v>18</v>
      </c>
      <c r="K247" t="s">
        <v>56</v>
      </c>
      <c r="L247" t="s">
        <v>30</v>
      </c>
      <c r="M247" t="s">
        <v>78</v>
      </c>
      <c r="N247" t="s">
        <v>62</v>
      </c>
    </row>
    <row r="248" spans="1:14" x14ac:dyDescent="0.25">
      <c r="A248" t="s">
        <v>14</v>
      </c>
      <c r="B248">
        <v>29</v>
      </c>
      <c r="C248" t="s">
        <v>69</v>
      </c>
      <c r="D248" t="s">
        <v>28</v>
      </c>
      <c r="E248" t="s">
        <v>42</v>
      </c>
      <c r="F248">
        <v>1</v>
      </c>
      <c r="G248">
        <v>19000000</v>
      </c>
      <c r="H248">
        <v>1</v>
      </c>
      <c r="I248" s="37">
        <v>1.3888888888888889E-3</v>
      </c>
      <c r="J248" t="s">
        <v>46</v>
      </c>
      <c r="K248" t="s">
        <v>50</v>
      </c>
      <c r="L248" t="s">
        <v>20</v>
      </c>
      <c r="M248" t="s">
        <v>76</v>
      </c>
      <c r="N248" t="s">
        <v>75</v>
      </c>
    </row>
    <row r="249" spans="1:14" x14ac:dyDescent="0.25">
      <c r="A249" t="s">
        <v>14</v>
      </c>
      <c r="B249">
        <v>24</v>
      </c>
      <c r="C249" t="s">
        <v>44</v>
      </c>
      <c r="D249" t="s">
        <v>28</v>
      </c>
      <c r="E249" t="s">
        <v>45</v>
      </c>
      <c r="F249">
        <v>4</v>
      </c>
      <c r="G249">
        <v>20000000</v>
      </c>
      <c r="H249">
        <v>7</v>
      </c>
      <c r="I249" s="37">
        <v>1.3888888888888889E-3</v>
      </c>
      <c r="J249" t="s">
        <v>18</v>
      </c>
      <c r="K249" t="s">
        <v>29</v>
      </c>
      <c r="L249" t="s">
        <v>30</v>
      </c>
      <c r="M249" t="s">
        <v>76</v>
      </c>
      <c r="N249" t="s">
        <v>75</v>
      </c>
    </row>
    <row r="250" spans="1:14" x14ac:dyDescent="0.25">
      <c r="A250" t="s">
        <v>70</v>
      </c>
      <c r="B250">
        <v>8</v>
      </c>
      <c r="C250" t="s">
        <v>69</v>
      </c>
      <c r="D250" t="s">
        <v>16</v>
      </c>
      <c r="E250" t="s">
        <v>17</v>
      </c>
      <c r="F250">
        <v>0</v>
      </c>
      <c r="G250">
        <v>0</v>
      </c>
      <c r="H250">
        <v>6</v>
      </c>
      <c r="I250" s="37">
        <v>1.3888888888888889E-3</v>
      </c>
      <c r="L250" t="s">
        <v>43</v>
      </c>
      <c r="M250" t="s">
        <v>76</v>
      </c>
      <c r="N250" t="s">
        <v>75</v>
      </c>
    </row>
    <row r="251" spans="1:14" x14ac:dyDescent="0.25">
      <c r="A251" t="s">
        <v>70</v>
      </c>
      <c r="B251">
        <v>12</v>
      </c>
      <c r="C251" t="s">
        <v>55</v>
      </c>
      <c r="D251" t="s">
        <v>16</v>
      </c>
      <c r="E251" t="s">
        <v>23</v>
      </c>
      <c r="F251">
        <v>0</v>
      </c>
      <c r="G251">
        <v>0</v>
      </c>
      <c r="H251">
        <v>1</v>
      </c>
      <c r="I251" s="37">
        <v>1.3888888888888889E-3</v>
      </c>
      <c r="L251" t="s">
        <v>33</v>
      </c>
      <c r="M251" t="s">
        <v>76</v>
      </c>
      <c r="N251" t="s">
        <v>75</v>
      </c>
    </row>
    <row r="252" spans="1:14" x14ac:dyDescent="0.25">
      <c r="A252" t="s">
        <v>70</v>
      </c>
      <c r="B252">
        <v>12</v>
      </c>
      <c r="C252" t="s">
        <v>55</v>
      </c>
      <c r="D252" t="s">
        <v>16</v>
      </c>
      <c r="E252" t="s">
        <v>23</v>
      </c>
      <c r="F252">
        <v>0</v>
      </c>
      <c r="G252">
        <v>0</v>
      </c>
      <c r="H252">
        <v>1</v>
      </c>
      <c r="I252" s="37">
        <v>1.3888888888888889E-3</v>
      </c>
      <c r="L252" t="s">
        <v>33</v>
      </c>
      <c r="M252" t="s">
        <v>76</v>
      </c>
      <c r="N252" t="s">
        <v>75</v>
      </c>
    </row>
    <row r="253" spans="1:14" x14ac:dyDescent="0.25">
      <c r="A253" t="s">
        <v>14</v>
      </c>
      <c r="B253">
        <v>1</v>
      </c>
      <c r="C253" t="s">
        <v>15</v>
      </c>
      <c r="D253" t="s">
        <v>32</v>
      </c>
      <c r="E253" t="s">
        <v>42</v>
      </c>
      <c r="F253">
        <v>4</v>
      </c>
      <c r="G253">
        <v>20000000</v>
      </c>
      <c r="H253">
        <v>1</v>
      </c>
      <c r="I253" s="37">
        <v>1.3888888888888889E-3</v>
      </c>
      <c r="J253" t="s">
        <v>18</v>
      </c>
      <c r="K253" t="s">
        <v>35</v>
      </c>
      <c r="L253" t="s">
        <v>33</v>
      </c>
      <c r="M253" t="s">
        <v>76</v>
      </c>
      <c r="N253" t="s">
        <v>75</v>
      </c>
    </row>
    <row r="254" spans="1:14" x14ac:dyDescent="0.25">
      <c r="A254" t="s">
        <v>14</v>
      </c>
      <c r="B254">
        <v>1</v>
      </c>
      <c r="C254" t="s">
        <v>15</v>
      </c>
      <c r="D254" t="s">
        <v>32</v>
      </c>
      <c r="E254" t="s">
        <v>42</v>
      </c>
      <c r="F254">
        <v>4</v>
      </c>
      <c r="G254">
        <v>20000000</v>
      </c>
      <c r="H254">
        <v>1</v>
      </c>
      <c r="I254" s="37">
        <v>1.3888888888888889E-3</v>
      </c>
      <c r="J254" t="s">
        <v>18</v>
      </c>
      <c r="K254" t="s">
        <v>35</v>
      </c>
      <c r="L254" t="s">
        <v>33</v>
      </c>
      <c r="M254" t="s">
        <v>76</v>
      </c>
      <c r="N254" t="s">
        <v>75</v>
      </c>
    </row>
    <row r="255" spans="1:14" x14ac:dyDescent="0.25">
      <c r="A255" t="s">
        <v>14</v>
      </c>
      <c r="B255">
        <v>11</v>
      </c>
      <c r="C255" t="s">
        <v>27</v>
      </c>
      <c r="D255" t="s">
        <v>32</v>
      </c>
      <c r="E255" t="s">
        <v>42</v>
      </c>
      <c r="F255">
        <v>5</v>
      </c>
      <c r="G255">
        <v>25000000</v>
      </c>
      <c r="H255">
        <v>2</v>
      </c>
      <c r="I255" s="37">
        <v>1.3888888888888889E-3</v>
      </c>
      <c r="J255" t="s">
        <v>18</v>
      </c>
      <c r="K255" t="s">
        <v>29</v>
      </c>
      <c r="L255" t="s">
        <v>30</v>
      </c>
      <c r="M255" t="s">
        <v>76</v>
      </c>
      <c r="N255" t="s">
        <v>75</v>
      </c>
    </row>
    <row r="256" spans="1:14" x14ac:dyDescent="0.25">
      <c r="A256" t="s">
        <v>70</v>
      </c>
      <c r="B256">
        <v>22</v>
      </c>
      <c r="C256" t="s">
        <v>69</v>
      </c>
      <c r="D256" t="s">
        <v>16</v>
      </c>
      <c r="E256" t="s">
        <v>45</v>
      </c>
      <c r="F256">
        <v>0</v>
      </c>
      <c r="G256">
        <v>0</v>
      </c>
      <c r="H256">
        <v>2</v>
      </c>
      <c r="I256" s="37">
        <v>1.3888888888888889E-3</v>
      </c>
      <c r="L256" t="s">
        <v>33</v>
      </c>
      <c r="M256" t="s">
        <v>76</v>
      </c>
      <c r="N256" t="s">
        <v>75</v>
      </c>
    </row>
    <row r="257" spans="1:14" x14ac:dyDescent="0.25">
      <c r="A257" t="s">
        <v>14</v>
      </c>
      <c r="B257">
        <v>28</v>
      </c>
      <c r="C257" t="s">
        <v>27</v>
      </c>
      <c r="D257" t="s">
        <v>73</v>
      </c>
      <c r="E257" t="s">
        <v>68</v>
      </c>
      <c r="F257">
        <v>5</v>
      </c>
      <c r="G257">
        <v>21000000</v>
      </c>
      <c r="H257">
        <v>3</v>
      </c>
      <c r="I257" s="37">
        <v>1.5277777777777779E-3</v>
      </c>
      <c r="J257" t="s">
        <v>18</v>
      </c>
      <c r="K257" t="s">
        <v>56</v>
      </c>
      <c r="L257" t="s">
        <v>40</v>
      </c>
      <c r="M257" t="s">
        <v>76</v>
      </c>
      <c r="N257" t="s">
        <v>75</v>
      </c>
    </row>
    <row r="258" spans="1:14" x14ac:dyDescent="0.25">
      <c r="A258" t="s">
        <v>14</v>
      </c>
      <c r="B258">
        <v>30</v>
      </c>
      <c r="C258" t="s">
        <v>27</v>
      </c>
      <c r="D258" t="s">
        <v>28</v>
      </c>
      <c r="E258" t="s">
        <v>17</v>
      </c>
      <c r="F258">
        <v>4</v>
      </c>
      <c r="G258">
        <v>15000000</v>
      </c>
      <c r="H258">
        <v>1</v>
      </c>
      <c r="I258" s="37">
        <v>1.5277777777777779E-3</v>
      </c>
      <c r="J258" t="s">
        <v>18</v>
      </c>
      <c r="K258" t="s">
        <v>39</v>
      </c>
      <c r="L258" t="s">
        <v>25</v>
      </c>
      <c r="M258" t="s">
        <v>76</v>
      </c>
      <c r="N258" t="s">
        <v>75</v>
      </c>
    </row>
    <row r="259" spans="1:14" x14ac:dyDescent="0.25">
      <c r="A259" t="s">
        <v>70</v>
      </c>
      <c r="B259">
        <v>2</v>
      </c>
      <c r="C259" t="s">
        <v>37</v>
      </c>
      <c r="D259" t="s">
        <v>16</v>
      </c>
      <c r="E259" t="s">
        <v>23</v>
      </c>
      <c r="F259">
        <v>0</v>
      </c>
      <c r="G259">
        <v>0</v>
      </c>
      <c r="H259">
        <v>2</v>
      </c>
      <c r="I259" s="37">
        <v>1.6782407407407406E-3</v>
      </c>
      <c r="L259" t="s">
        <v>30</v>
      </c>
      <c r="M259" t="s">
        <v>76</v>
      </c>
      <c r="N259" t="s">
        <v>75</v>
      </c>
    </row>
    <row r="260" spans="1:14" x14ac:dyDescent="0.25">
      <c r="A260" t="s">
        <v>14</v>
      </c>
      <c r="B260">
        <v>17</v>
      </c>
      <c r="C260" t="s">
        <v>22</v>
      </c>
      <c r="D260" t="s">
        <v>16</v>
      </c>
      <c r="E260" t="s">
        <v>42</v>
      </c>
      <c r="F260">
        <v>3</v>
      </c>
      <c r="G260">
        <v>15000000</v>
      </c>
      <c r="H260">
        <v>2</v>
      </c>
      <c r="I260" s="37">
        <v>2.1990740740740742E-3</v>
      </c>
      <c r="J260" t="s">
        <v>18</v>
      </c>
      <c r="K260" t="s">
        <v>39</v>
      </c>
      <c r="L260" t="s">
        <v>43</v>
      </c>
      <c r="M260" t="s">
        <v>76</v>
      </c>
      <c r="N260" t="s">
        <v>75</v>
      </c>
    </row>
    <row r="261" spans="1:14" x14ac:dyDescent="0.25">
      <c r="A261" t="s">
        <v>14</v>
      </c>
      <c r="B261">
        <v>17</v>
      </c>
      <c r="C261" t="s">
        <v>22</v>
      </c>
      <c r="D261" t="s">
        <v>16</v>
      </c>
      <c r="E261" t="s">
        <v>42</v>
      </c>
      <c r="F261">
        <v>3</v>
      </c>
      <c r="G261">
        <v>15000000</v>
      </c>
      <c r="H261">
        <v>2</v>
      </c>
      <c r="I261" s="37">
        <v>2.1990740740740742E-3</v>
      </c>
      <c r="J261" t="s">
        <v>18</v>
      </c>
      <c r="K261" t="s">
        <v>39</v>
      </c>
      <c r="L261" t="s">
        <v>43</v>
      </c>
      <c r="M261" t="s">
        <v>76</v>
      </c>
      <c r="N261" t="s">
        <v>75</v>
      </c>
    </row>
    <row r="262" spans="1:14" x14ac:dyDescent="0.25">
      <c r="A262" t="s">
        <v>14</v>
      </c>
      <c r="B262">
        <v>19</v>
      </c>
      <c r="C262" t="s">
        <v>37</v>
      </c>
      <c r="D262" t="s">
        <v>28</v>
      </c>
      <c r="E262" t="s">
        <v>68</v>
      </c>
      <c r="F262">
        <v>4</v>
      </c>
      <c r="G262">
        <v>20000000</v>
      </c>
      <c r="H262">
        <v>1</v>
      </c>
      <c r="I262" s="37">
        <v>2.4305555555555556E-3</v>
      </c>
      <c r="J262" t="s">
        <v>18</v>
      </c>
      <c r="K262" t="s">
        <v>56</v>
      </c>
      <c r="L262" t="s">
        <v>40</v>
      </c>
      <c r="M262" t="s">
        <v>76</v>
      </c>
      <c r="N262" t="s">
        <v>75</v>
      </c>
    </row>
    <row r="263" spans="1:14" x14ac:dyDescent="0.25">
      <c r="A263" t="s">
        <v>14</v>
      </c>
      <c r="B263">
        <v>11</v>
      </c>
      <c r="C263" t="s">
        <v>27</v>
      </c>
      <c r="D263" t="s">
        <v>16</v>
      </c>
      <c r="E263" t="s">
        <v>23</v>
      </c>
      <c r="F263">
        <v>5</v>
      </c>
      <c r="G263">
        <v>21000000</v>
      </c>
      <c r="H263">
        <v>5</v>
      </c>
      <c r="I263" s="37">
        <v>2.5462962962962961E-3</v>
      </c>
      <c r="J263" t="s">
        <v>18</v>
      </c>
      <c r="K263" t="s">
        <v>56</v>
      </c>
      <c r="L263" t="s">
        <v>40</v>
      </c>
      <c r="M263" t="s">
        <v>76</v>
      </c>
      <c r="N263" t="s">
        <v>75</v>
      </c>
    </row>
    <row r="264" spans="1:14" x14ac:dyDescent="0.25">
      <c r="A264" t="s">
        <v>14</v>
      </c>
      <c r="B264">
        <v>11</v>
      </c>
      <c r="C264" t="s">
        <v>27</v>
      </c>
      <c r="D264" t="s">
        <v>16</v>
      </c>
      <c r="E264" t="s">
        <v>17</v>
      </c>
      <c r="F264">
        <v>2</v>
      </c>
      <c r="G264">
        <v>38000000</v>
      </c>
      <c r="H264">
        <v>1</v>
      </c>
      <c r="I264" s="37">
        <v>2.7777777777777779E-3</v>
      </c>
      <c r="J264" t="s">
        <v>74</v>
      </c>
      <c r="K264" t="s">
        <v>39</v>
      </c>
      <c r="L264" t="s">
        <v>40</v>
      </c>
      <c r="M264" t="s">
        <v>76</v>
      </c>
      <c r="N264" t="s">
        <v>75</v>
      </c>
    </row>
    <row r="265" spans="1:14" x14ac:dyDescent="0.25">
      <c r="A265" t="s">
        <v>14</v>
      </c>
      <c r="B265">
        <v>10</v>
      </c>
      <c r="C265" t="s">
        <v>37</v>
      </c>
      <c r="D265" t="s">
        <v>28</v>
      </c>
      <c r="E265" t="s">
        <v>17</v>
      </c>
      <c r="F265">
        <v>4</v>
      </c>
      <c r="G265">
        <v>11000000</v>
      </c>
      <c r="H265">
        <v>2</v>
      </c>
      <c r="I265" s="37">
        <v>3.2407407407407406E-3</v>
      </c>
      <c r="J265" t="s">
        <v>61</v>
      </c>
      <c r="K265" t="s">
        <v>19</v>
      </c>
      <c r="L265" t="s">
        <v>30</v>
      </c>
      <c r="M265" t="s">
        <v>76</v>
      </c>
      <c r="N265" t="s">
        <v>75</v>
      </c>
    </row>
    <row r="266" spans="1:14" x14ac:dyDescent="0.25">
      <c r="A266" t="s">
        <v>70</v>
      </c>
      <c r="B266">
        <v>5</v>
      </c>
      <c r="C266" t="s">
        <v>37</v>
      </c>
      <c r="D266" t="s">
        <v>38</v>
      </c>
      <c r="E266" t="s">
        <v>23</v>
      </c>
      <c r="F266">
        <v>0</v>
      </c>
      <c r="G266">
        <v>0</v>
      </c>
      <c r="H266">
        <v>3</v>
      </c>
      <c r="I266" s="37">
        <v>3.6111111111111114E-3</v>
      </c>
      <c r="L266" t="s">
        <v>30</v>
      </c>
      <c r="M266" t="s">
        <v>76</v>
      </c>
      <c r="N266" t="s">
        <v>75</v>
      </c>
    </row>
    <row r="267" spans="1:14" x14ac:dyDescent="0.25">
      <c r="A267" t="s">
        <v>70</v>
      </c>
      <c r="B267">
        <v>5</v>
      </c>
      <c r="C267" t="s">
        <v>69</v>
      </c>
      <c r="D267" t="s">
        <v>28</v>
      </c>
      <c r="E267" t="s">
        <v>42</v>
      </c>
      <c r="F267">
        <v>0</v>
      </c>
      <c r="G267">
        <v>0</v>
      </c>
      <c r="H267">
        <v>5</v>
      </c>
      <c r="I267" s="37">
        <v>3.645833333333333E-3</v>
      </c>
      <c r="L267" t="s">
        <v>51</v>
      </c>
      <c r="M267" t="s">
        <v>76</v>
      </c>
      <c r="N267" t="s">
        <v>75</v>
      </c>
    </row>
    <row r="268" spans="1:14" x14ac:dyDescent="0.25">
      <c r="A268" t="s">
        <v>14</v>
      </c>
      <c r="B268">
        <v>23</v>
      </c>
      <c r="C268" t="s">
        <v>44</v>
      </c>
      <c r="D268" t="s">
        <v>16</v>
      </c>
      <c r="E268" t="s">
        <v>42</v>
      </c>
      <c r="F268">
        <v>2</v>
      </c>
      <c r="G268">
        <v>12000000</v>
      </c>
      <c r="H268">
        <v>2</v>
      </c>
      <c r="I268" s="37">
        <v>4.340277777777778E-3</v>
      </c>
      <c r="J268" t="s">
        <v>18</v>
      </c>
      <c r="K268" t="s">
        <v>39</v>
      </c>
      <c r="L268" t="s">
        <v>43</v>
      </c>
      <c r="M268" t="s">
        <v>76</v>
      </c>
      <c r="N268" t="s">
        <v>75</v>
      </c>
    </row>
    <row r="269" spans="1:14" x14ac:dyDescent="0.25">
      <c r="A269" t="s">
        <v>14</v>
      </c>
      <c r="B269">
        <v>12</v>
      </c>
      <c r="C269" t="s">
        <v>27</v>
      </c>
      <c r="D269" t="s">
        <v>16</v>
      </c>
      <c r="E269" t="s">
        <v>23</v>
      </c>
      <c r="F269">
        <v>1</v>
      </c>
      <c r="G269">
        <v>7000000</v>
      </c>
      <c r="H269">
        <v>1</v>
      </c>
      <c r="I269" s="37">
        <v>4.3749999999999995E-3</v>
      </c>
      <c r="J269" t="s">
        <v>18</v>
      </c>
      <c r="K269" t="s">
        <v>56</v>
      </c>
      <c r="L269" t="s">
        <v>51</v>
      </c>
      <c r="M269" t="s">
        <v>76</v>
      </c>
      <c r="N269" t="s">
        <v>75</v>
      </c>
    </row>
    <row r="270" spans="1:14" x14ac:dyDescent="0.25">
      <c r="A270" t="s">
        <v>14</v>
      </c>
      <c r="B270">
        <v>8</v>
      </c>
      <c r="C270" t="s">
        <v>37</v>
      </c>
      <c r="D270" t="s">
        <v>16</v>
      </c>
      <c r="E270" t="s">
        <v>23</v>
      </c>
      <c r="F270">
        <v>2</v>
      </c>
      <c r="G270">
        <v>12000000</v>
      </c>
      <c r="H270">
        <v>3</v>
      </c>
      <c r="I270" s="37">
        <v>5.208333333333333E-3</v>
      </c>
      <c r="J270" t="s">
        <v>18</v>
      </c>
      <c r="K270" t="s">
        <v>29</v>
      </c>
      <c r="L270" t="s">
        <v>33</v>
      </c>
      <c r="M270" t="s">
        <v>76</v>
      </c>
      <c r="N270" t="s">
        <v>75</v>
      </c>
    </row>
    <row r="271" spans="1:14" x14ac:dyDescent="0.25">
      <c r="A271" t="s">
        <v>14</v>
      </c>
      <c r="B271">
        <v>21</v>
      </c>
      <c r="C271" t="s">
        <v>37</v>
      </c>
      <c r="D271" t="s">
        <v>28</v>
      </c>
      <c r="E271" t="s">
        <v>23</v>
      </c>
      <c r="F271">
        <v>1</v>
      </c>
      <c r="G271">
        <v>7000000</v>
      </c>
      <c r="H271">
        <v>2</v>
      </c>
      <c r="I271" s="37">
        <v>5.7870370370370376E-3</v>
      </c>
      <c r="J271" t="s">
        <v>18</v>
      </c>
      <c r="K271" t="s">
        <v>19</v>
      </c>
      <c r="L271" t="s">
        <v>30</v>
      </c>
      <c r="M271" t="s">
        <v>76</v>
      </c>
      <c r="N271" t="s">
        <v>75</v>
      </c>
    </row>
    <row r="272" spans="1:14" x14ac:dyDescent="0.25">
      <c r="A272" t="s">
        <v>14</v>
      </c>
      <c r="B272">
        <v>30</v>
      </c>
      <c r="C272" t="s">
        <v>27</v>
      </c>
      <c r="D272" t="s">
        <v>38</v>
      </c>
      <c r="E272" t="s">
        <v>42</v>
      </c>
      <c r="F272">
        <v>3</v>
      </c>
      <c r="G272">
        <v>15000000</v>
      </c>
      <c r="H272">
        <v>5</v>
      </c>
      <c r="I272" s="37">
        <v>8.9699074074074073E-3</v>
      </c>
      <c r="J272" t="s">
        <v>18</v>
      </c>
      <c r="K272" t="s">
        <v>19</v>
      </c>
      <c r="L272" t="s">
        <v>51</v>
      </c>
      <c r="M272" t="s">
        <v>76</v>
      </c>
      <c r="N272" t="s">
        <v>75</v>
      </c>
    </row>
    <row r="273" spans="1:14" x14ac:dyDescent="0.25">
      <c r="A273" t="s">
        <v>14</v>
      </c>
      <c r="B273">
        <v>30</v>
      </c>
      <c r="C273" t="s">
        <v>69</v>
      </c>
      <c r="D273" t="s">
        <v>38</v>
      </c>
      <c r="E273" t="s">
        <v>23</v>
      </c>
      <c r="F273">
        <v>1</v>
      </c>
      <c r="G273">
        <v>19000000</v>
      </c>
      <c r="H273">
        <v>2</v>
      </c>
      <c r="I273" s="37">
        <v>8.9699074074074073E-3</v>
      </c>
      <c r="J273" t="s">
        <v>46</v>
      </c>
      <c r="K273" t="s">
        <v>29</v>
      </c>
      <c r="L273" t="s">
        <v>48</v>
      </c>
      <c r="M273" t="s">
        <v>76</v>
      </c>
      <c r="N273" t="s">
        <v>75</v>
      </c>
    </row>
    <row r="274" spans="1:14" x14ac:dyDescent="0.25">
      <c r="A274" t="s">
        <v>14</v>
      </c>
      <c r="B274">
        <v>22</v>
      </c>
      <c r="C274" t="s">
        <v>44</v>
      </c>
      <c r="D274" t="s">
        <v>32</v>
      </c>
      <c r="E274" t="s">
        <v>17</v>
      </c>
      <c r="F274">
        <v>1</v>
      </c>
      <c r="G274">
        <v>19000000</v>
      </c>
      <c r="H274">
        <v>1</v>
      </c>
      <c r="I274" s="37">
        <v>1.3888888888888889E-3</v>
      </c>
      <c r="J274" t="s">
        <v>46</v>
      </c>
      <c r="K274" t="s">
        <v>24</v>
      </c>
      <c r="L274" t="s">
        <v>51</v>
      </c>
      <c r="M274" t="s">
        <v>66</v>
      </c>
      <c r="N274" t="s">
        <v>67</v>
      </c>
    </row>
    <row r="275" spans="1:14" x14ac:dyDescent="0.25">
      <c r="A275" t="s">
        <v>14</v>
      </c>
      <c r="B275">
        <v>6</v>
      </c>
      <c r="C275" t="s">
        <v>44</v>
      </c>
      <c r="D275" t="s">
        <v>49</v>
      </c>
      <c r="E275" t="s">
        <v>68</v>
      </c>
      <c r="F275">
        <v>1</v>
      </c>
      <c r="G275">
        <v>7000000</v>
      </c>
      <c r="H275">
        <v>3</v>
      </c>
      <c r="I275" s="37">
        <v>1.3888888888888889E-3</v>
      </c>
      <c r="J275" t="s">
        <v>18</v>
      </c>
      <c r="K275" t="s">
        <v>64</v>
      </c>
      <c r="L275" t="s">
        <v>51</v>
      </c>
      <c r="M275" t="s">
        <v>66</v>
      </c>
      <c r="N275" t="s">
        <v>67</v>
      </c>
    </row>
    <row r="276" spans="1:14" x14ac:dyDescent="0.25">
      <c r="A276" t="s">
        <v>70</v>
      </c>
      <c r="B276">
        <v>7</v>
      </c>
      <c r="C276" t="s">
        <v>37</v>
      </c>
      <c r="D276" t="s">
        <v>49</v>
      </c>
      <c r="E276" t="s">
        <v>23</v>
      </c>
      <c r="F276">
        <v>0</v>
      </c>
      <c r="G276">
        <v>0</v>
      </c>
      <c r="H276">
        <v>6</v>
      </c>
      <c r="I276" s="37">
        <v>1.3888888888888889E-3</v>
      </c>
      <c r="L276" t="s">
        <v>43</v>
      </c>
      <c r="M276" t="s">
        <v>66</v>
      </c>
      <c r="N276" t="s">
        <v>67</v>
      </c>
    </row>
    <row r="277" spans="1:14" x14ac:dyDescent="0.25">
      <c r="A277" t="s">
        <v>14</v>
      </c>
      <c r="B277">
        <v>1</v>
      </c>
      <c r="C277" t="s">
        <v>59</v>
      </c>
      <c r="D277" t="s">
        <v>32</v>
      </c>
      <c r="E277" t="s">
        <v>23</v>
      </c>
      <c r="F277">
        <v>5</v>
      </c>
      <c r="G277">
        <v>25000000</v>
      </c>
      <c r="H277">
        <v>1</v>
      </c>
      <c r="I277" s="37">
        <v>1.3888888888888889E-3</v>
      </c>
      <c r="J277" t="s">
        <v>18</v>
      </c>
      <c r="K277" t="s">
        <v>47</v>
      </c>
      <c r="L277" t="s">
        <v>30</v>
      </c>
      <c r="M277" t="s">
        <v>66</v>
      </c>
      <c r="N277" t="s">
        <v>67</v>
      </c>
    </row>
    <row r="278" spans="1:14" x14ac:dyDescent="0.25">
      <c r="A278" t="s">
        <v>14</v>
      </c>
      <c r="B278">
        <v>22</v>
      </c>
      <c r="C278" t="s">
        <v>44</v>
      </c>
      <c r="D278" t="s">
        <v>32</v>
      </c>
      <c r="E278" t="s">
        <v>23</v>
      </c>
      <c r="F278">
        <v>2</v>
      </c>
      <c r="G278">
        <v>38000000</v>
      </c>
      <c r="H278">
        <v>4</v>
      </c>
      <c r="I278" s="37">
        <v>1.3888888888888889E-3</v>
      </c>
      <c r="J278" t="s">
        <v>46</v>
      </c>
      <c r="K278" t="s">
        <v>56</v>
      </c>
      <c r="L278" t="s">
        <v>33</v>
      </c>
      <c r="M278" t="s">
        <v>66</v>
      </c>
      <c r="N278" t="s">
        <v>67</v>
      </c>
    </row>
    <row r="279" spans="1:14" x14ac:dyDescent="0.25">
      <c r="A279" t="s">
        <v>14</v>
      </c>
      <c r="B279">
        <v>19</v>
      </c>
      <c r="C279" t="s">
        <v>44</v>
      </c>
      <c r="D279" t="s">
        <v>28</v>
      </c>
      <c r="E279" t="s">
        <v>23</v>
      </c>
      <c r="F279">
        <v>2</v>
      </c>
      <c r="G279">
        <v>12000000</v>
      </c>
      <c r="H279">
        <v>1</v>
      </c>
      <c r="I279" s="37">
        <v>1.3888888888888889E-3</v>
      </c>
      <c r="J279" t="s">
        <v>18</v>
      </c>
      <c r="K279" t="s">
        <v>19</v>
      </c>
      <c r="L279" t="s">
        <v>20</v>
      </c>
      <c r="M279" t="s">
        <v>66</v>
      </c>
      <c r="N279" t="s">
        <v>67</v>
      </c>
    </row>
    <row r="280" spans="1:14" x14ac:dyDescent="0.25">
      <c r="A280" t="s">
        <v>14</v>
      </c>
      <c r="B280">
        <v>1</v>
      </c>
      <c r="C280" t="s">
        <v>59</v>
      </c>
      <c r="D280" t="s">
        <v>32</v>
      </c>
      <c r="E280" t="s">
        <v>23</v>
      </c>
      <c r="F280">
        <v>5</v>
      </c>
      <c r="G280">
        <v>25000000</v>
      </c>
      <c r="H280">
        <v>1</v>
      </c>
      <c r="I280" s="37">
        <v>1.3888888888888889E-3</v>
      </c>
      <c r="J280" t="s">
        <v>18</v>
      </c>
      <c r="K280" t="s">
        <v>47</v>
      </c>
      <c r="L280" t="s">
        <v>30</v>
      </c>
      <c r="M280" t="s">
        <v>66</v>
      </c>
      <c r="N280" t="s">
        <v>67</v>
      </c>
    </row>
    <row r="281" spans="1:14" x14ac:dyDescent="0.25">
      <c r="A281" t="s">
        <v>70</v>
      </c>
      <c r="B281">
        <v>19</v>
      </c>
      <c r="C281" t="s">
        <v>44</v>
      </c>
      <c r="D281" t="s">
        <v>49</v>
      </c>
      <c r="E281" t="s">
        <v>42</v>
      </c>
      <c r="F281">
        <v>0</v>
      </c>
      <c r="G281">
        <v>0</v>
      </c>
      <c r="H281">
        <v>2</v>
      </c>
      <c r="I281" s="37">
        <v>1.3888888888888889E-3</v>
      </c>
      <c r="L281" t="s">
        <v>51</v>
      </c>
      <c r="M281" t="s">
        <v>66</v>
      </c>
      <c r="N281" t="s">
        <v>67</v>
      </c>
    </row>
    <row r="282" spans="1:14" x14ac:dyDescent="0.25">
      <c r="A282" t="s">
        <v>14</v>
      </c>
      <c r="B282">
        <v>11</v>
      </c>
      <c r="C282" t="s">
        <v>55</v>
      </c>
      <c r="D282" t="s">
        <v>49</v>
      </c>
      <c r="E282" t="s">
        <v>17</v>
      </c>
      <c r="F282">
        <v>4</v>
      </c>
      <c r="G282">
        <v>20000000</v>
      </c>
      <c r="H282">
        <v>2</v>
      </c>
      <c r="I282" s="37">
        <v>1.3888888888888889E-3</v>
      </c>
      <c r="J282" t="s">
        <v>61</v>
      </c>
      <c r="K282" t="s">
        <v>35</v>
      </c>
      <c r="L282" t="s">
        <v>30</v>
      </c>
      <c r="M282" t="s">
        <v>66</v>
      </c>
      <c r="N282" t="s">
        <v>67</v>
      </c>
    </row>
    <row r="283" spans="1:14" x14ac:dyDescent="0.25">
      <c r="A283" t="s">
        <v>14</v>
      </c>
      <c r="B283">
        <v>30</v>
      </c>
      <c r="C283" t="s">
        <v>27</v>
      </c>
      <c r="D283" t="s">
        <v>16</v>
      </c>
      <c r="E283" t="s">
        <v>42</v>
      </c>
      <c r="F283">
        <v>2</v>
      </c>
      <c r="G283">
        <v>12000000</v>
      </c>
      <c r="H283">
        <v>1</v>
      </c>
      <c r="I283" s="37">
        <v>1.3888888888888889E-3</v>
      </c>
      <c r="J283" t="s">
        <v>18</v>
      </c>
      <c r="K283" t="s">
        <v>19</v>
      </c>
      <c r="L283" t="s">
        <v>30</v>
      </c>
      <c r="M283" t="s">
        <v>66</v>
      </c>
      <c r="N283" t="s">
        <v>67</v>
      </c>
    </row>
    <row r="284" spans="1:14" x14ac:dyDescent="0.25">
      <c r="A284" t="s">
        <v>14</v>
      </c>
      <c r="B284">
        <v>14</v>
      </c>
      <c r="C284" t="s">
        <v>37</v>
      </c>
      <c r="D284" t="s">
        <v>16</v>
      </c>
      <c r="E284" t="s">
        <v>23</v>
      </c>
      <c r="F284">
        <v>1</v>
      </c>
      <c r="G284">
        <v>7000000</v>
      </c>
      <c r="H284">
        <v>5</v>
      </c>
      <c r="I284" s="37">
        <v>1.3888888888888889E-3</v>
      </c>
      <c r="J284" t="s">
        <v>18</v>
      </c>
      <c r="K284" t="s">
        <v>35</v>
      </c>
      <c r="L284" t="s">
        <v>43</v>
      </c>
      <c r="M284" t="s">
        <v>66</v>
      </c>
      <c r="N284" t="s">
        <v>67</v>
      </c>
    </row>
    <row r="285" spans="1:14" x14ac:dyDescent="0.25">
      <c r="A285" t="s">
        <v>14</v>
      </c>
      <c r="B285">
        <v>11</v>
      </c>
      <c r="C285" t="s">
        <v>55</v>
      </c>
      <c r="D285" t="s">
        <v>49</v>
      </c>
      <c r="E285" t="s">
        <v>17</v>
      </c>
      <c r="F285">
        <v>4</v>
      </c>
      <c r="G285">
        <v>20000000</v>
      </c>
      <c r="H285">
        <v>2</v>
      </c>
      <c r="I285" s="37">
        <v>1.3888888888888889E-3</v>
      </c>
      <c r="J285" t="s">
        <v>61</v>
      </c>
      <c r="K285" t="s">
        <v>35</v>
      </c>
      <c r="L285" t="s">
        <v>30</v>
      </c>
      <c r="M285" t="s">
        <v>66</v>
      </c>
      <c r="N285" t="s">
        <v>67</v>
      </c>
    </row>
    <row r="286" spans="1:14" x14ac:dyDescent="0.25">
      <c r="A286" t="s">
        <v>70</v>
      </c>
      <c r="B286">
        <v>14</v>
      </c>
      <c r="C286" t="s">
        <v>37</v>
      </c>
      <c r="D286" t="s">
        <v>16</v>
      </c>
      <c r="E286" t="s">
        <v>42</v>
      </c>
      <c r="F286">
        <v>0</v>
      </c>
      <c r="G286">
        <v>0</v>
      </c>
      <c r="H286">
        <v>1</v>
      </c>
      <c r="I286" s="37">
        <v>1.3888888888888889E-3</v>
      </c>
      <c r="L286" t="s">
        <v>48</v>
      </c>
      <c r="M286" t="s">
        <v>66</v>
      </c>
      <c r="N286" t="s">
        <v>67</v>
      </c>
    </row>
    <row r="287" spans="1:14" x14ac:dyDescent="0.25">
      <c r="A287" t="s">
        <v>14</v>
      </c>
      <c r="B287">
        <v>1</v>
      </c>
      <c r="C287" t="s">
        <v>15</v>
      </c>
      <c r="D287" t="s">
        <v>38</v>
      </c>
      <c r="E287" t="s">
        <v>23</v>
      </c>
      <c r="F287">
        <v>4</v>
      </c>
      <c r="G287">
        <v>20000000</v>
      </c>
      <c r="H287">
        <v>3</v>
      </c>
      <c r="I287" s="37">
        <v>1.3888888888888889E-3</v>
      </c>
      <c r="J287" t="s">
        <v>61</v>
      </c>
      <c r="K287" t="s">
        <v>39</v>
      </c>
      <c r="L287" t="s">
        <v>48</v>
      </c>
      <c r="M287" t="s">
        <v>66</v>
      </c>
      <c r="N287" t="s">
        <v>67</v>
      </c>
    </row>
    <row r="288" spans="1:14" x14ac:dyDescent="0.25">
      <c r="A288" t="s">
        <v>14</v>
      </c>
      <c r="B288">
        <v>29</v>
      </c>
      <c r="C288" t="s">
        <v>27</v>
      </c>
      <c r="D288" t="s">
        <v>32</v>
      </c>
      <c r="E288" t="s">
        <v>23</v>
      </c>
      <c r="F288">
        <v>1</v>
      </c>
      <c r="G288">
        <v>7000000</v>
      </c>
      <c r="H288">
        <v>3</v>
      </c>
      <c r="I288" s="37">
        <v>1.3888888888888889E-3</v>
      </c>
      <c r="J288" t="s">
        <v>18</v>
      </c>
      <c r="K288" t="s">
        <v>39</v>
      </c>
      <c r="L288" t="s">
        <v>33</v>
      </c>
      <c r="M288" t="s">
        <v>66</v>
      </c>
      <c r="N288" t="s">
        <v>67</v>
      </c>
    </row>
    <row r="289" spans="1:14" x14ac:dyDescent="0.25">
      <c r="A289" t="s">
        <v>14</v>
      </c>
      <c r="B289">
        <v>11</v>
      </c>
      <c r="C289" t="s">
        <v>27</v>
      </c>
      <c r="D289" t="s">
        <v>38</v>
      </c>
      <c r="E289" t="s">
        <v>42</v>
      </c>
      <c r="F289">
        <v>3</v>
      </c>
      <c r="G289">
        <v>15000000</v>
      </c>
      <c r="H289">
        <v>1</v>
      </c>
      <c r="I289" s="37">
        <v>1.3888888888888889E-3</v>
      </c>
      <c r="J289" t="s">
        <v>18</v>
      </c>
      <c r="K289" t="s">
        <v>19</v>
      </c>
      <c r="L289" t="s">
        <v>33</v>
      </c>
      <c r="M289" t="s">
        <v>66</v>
      </c>
      <c r="N289" t="s">
        <v>67</v>
      </c>
    </row>
    <row r="290" spans="1:14" x14ac:dyDescent="0.25">
      <c r="A290" t="s">
        <v>14</v>
      </c>
      <c r="B290">
        <v>20</v>
      </c>
      <c r="C290" t="s">
        <v>37</v>
      </c>
      <c r="D290" t="s">
        <v>32</v>
      </c>
      <c r="E290" t="s">
        <v>23</v>
      </c>
      <c r="F290">
        <v>2</v>
      </c>
      <c r="G290">
        <v>38000000</v>
      </c>
      <c r="H290">
        <v>1</v>
      </c>
      <c r="I290" s="37">
        <v>1.3888888888888889E-3</v>
      </c>
      <c r="J290" t="s">
        <v>74</v>
      </c>
      <c r="K290" t="s">
        <v>19</v>
      </c>
      <c r="L290" t="s">
        <v>43</v>
      </c>
      <c r="M290" t="s">
        <v>66</v>
      </c>
      <c r="N290" t="s">
        <v>67</v>
      </c>
    </row>
    <row r="291" spans="1:14" x14ac:dyDescent="0.25">
      <c r="A291" t="s">
        <v>14</v>
      </c>
      <c r="B291">
        <v>8</v>
      </c>
      <c r="C291" t="s">
        <v>37</v>
      </c>
      <c r="D291" t="s">
        <v>38</v>
      </c>
      <c r="E291" t="s">
        <v>45</v>
      </c>
      <c r="F291">
        <v>2</v>
      </c>
      <c r="G291">
        <v>38000000</v>
      </c>
      <c r="H291">
        <v>4</v>
      </c>
      <c r="I291" s="37">
        <v>1.3888888888888889E-3</v>
      </c>
      <c r="J291" t="s">
        <v>46</v>
      </c>
      <c r="K291" t="s">
        <v>19</v>
      </c>
      <c r="L291" t="s">
        <v>33</v>
      </c>
      <c r="M291" t="s">
        <v>66</v>
      </c>
      <c r="N291" t="s">
        <v>67</v>
      </c>
    </row>
    <row r="292" spans="1:14" x14ac:dyDescent="0.25">
      <c r="A292" t="s">
        <v>14</v>
      </c>
      <c r="B292">
        <v>27</v>
      </c>
      <c r="C292" t="s">
        <v>37</v>
      </c>
      <c r="D292" t="s">
        <v>16</v>
      </c>
      <c r="E292" t="s">
        <v>68</v>
      </c>
      <c r="F292">
        <v>2</v>
      </c>
      <c r="G292">
        <v>38000000</v>
      </c>
      <c r="H292">
        <v>1</v>
      </c>
      <c r="I292" s="37">
        <v>1.3888888888888889E-3</v>
      </c>
      <c r="J292" t="s">
        <v>46</v>
      </c>
      <c r="K292" t="s">
        <v>35</v>
      </c>
      <c r="L292" t="s">
        <v>48</v>
      </c>
      <c r="M292" t="s">
        <v>66</v>
      </c>
      <c r="N292" t="s">
        <v>67</v>
      </c>
    </row>
    <row r="293" spans="1:14" x14ac:dyDescent="0.25">
      <c r="A293" t="s">
        <v>14</v>
      </c>
      <c r="B293">
        <v>1</v>
      </c>
      <c r="C293" t="s">
        <v>15</v>
      </c>
      <c r="D293" t="s">
        <v>38</v>
      </c>
      <c r="E293" t="s">
        <v>23</v>
      </c>
      <c r="F293">
        <v>4</v>
      </c>
      <c r="G293">
        <v>20000000</v>
      </c>
      <c r="H293">
        <v>3</v>
      </c>
      <c r="I293" s="37">
        <v>1.3888888888888889E-3</v>
      </c>
      <c r="J293" t="s">
        <v>61</v>
      </c>
      <c r="K293" t="s">
        <v>39</v>
      </c>
      <c r="L293" t="s">
        <v>48</v>
      </c>
      <c r="M293" t="s">
        <v>66</v>
      </c>
      <c r="N293" t="s">
        <v>67</v>
      </c>
    </row>
    <row r="294" spans="1:14" x14ac:dyDescent="0.25">
      <c r="A294" t="s">
        <v>70</v>
      </c>
      <c r="B294">
        <v>15</v>
      </c>
      <c r="C294" t="s">
        <v>27</v>
      </c>
      <c r="D294" t="s">
        <v>16</v>
      </c>
      <c r="E294" t="s">
        <v>23</v>
      </c>
      <c r="F294">
        <v>0</v>
      </c>
      <c r="G294">
        <v>0</v>
      </c>
      <c r="H294">
        <v>3</v>
      </c>
      <c r="I294" s="37">
        <v>1.3888888888888889E-3</v>
      </c>
      <c r="L294" t="s">
        <v>51</v>
      </c>
      <c r="M294" t="s">
        <v>66</v>
      </c>
      <c r="N294" t="s">
        <v>67</v>
      </c>
    </row>
    <row r="295" spans="1:14" x14ac:dyDescent="0.25">
      <c r="A295" t="s">
        <v>70</v>
      </c>
      <c r="B295">
        <v>24</v>
      </c>
      <c r="C295" t="s">
        <v>37</v>
      </c>
      <c r="D295" t="s">
        <v>38</v>
      </c>
      <c r="E295" t="s">
        <v>23</v>
      </c>
      <c r="F295">
        <v>0</v>
      </c>
      <c r="G295">
        <v>0</v>
      </c>
      <c r="H295">
        <v>1</v>
      </c>
      <c r="I295" s="37">
        <v>1.3888888888888889E-3</v>
      </c>
      <c r="L295" t="s">
        <v>33</v>
      </c>
      <c r="M295" t="s">
        <v>66</v>
      </c>
      <c r="N295" t="s">
        <v>67</v>
      </c>
    </row>
    <row r="296" spans="1:14" x14ac:dyDescent="0.25">
      <c r="A296" t="s">
        <v>14</v>
      </c>
      <c r="B296">
        <v>25</v>
      </c>
      <c r="C296" t="s">
        <v>27</v>
      </c>
      <c r="D296" t="s">
        <v>32</v>
      </c>
      <c r="E296" t="s">
        <v>42</v>
      </c>
      <c r="F296">
        <v>3</v>
      </c>
      <c r="G296">
        <v>15000000</v>
      </c>
      <c r="H296">
        <v>4</v>
      </c>
      <c r="I296" s="37">
        <v>1.3888888888888889E-3</v>
      </c>
      <c r="J296" t="s">
        <v>18</v>
      </c>
      <c r="K296" t="s">
        <v>19</v>
      </c>
      <c r="L296" t="s">
        <v>30</v>
      </c>
      <c r="M296" t="s">
        <v>66</v>
      </c>
      <c r="N296" t="s">
        <v>67</v>
      </c>
    </row>
    <row r="297" spans="1:14" x14ac:dyDescent="0.25">
      <c r="A297" t="s">
        <v>14</v>
      </c>
      <c r="B297">
        <v>26</v>
      </c>
      <c r="C297" t="s">
        <v>37</v>
      </c>
      <c r="D297" t="s">
        <v>16</v>
      </c>
      <c r="E297" t="s">
        <v>45</v>
      </c>
      <c r="F297">
        <v>4</v>
      </c>
      <c r="G297">
        <v>11000000</v>
      </c>
      <c r="H297">
        <v>1</v>
      </c>
      <c r="I297" s="37">
        <v>1.3888888888888889E-3</v>
      </c>
      <c r="J297" t="s">
        <v>61</v>
      </c>
      <c r="K297" t="s">
        <v>24</v>
      </c>
      <c r="L297" t="s">
        <v>25</v>
      </c>
      <c r="M297" t="s">
        <v>66</v>
      </c>
      <c r="N297" t="s">
        <v>67</v>
      </c>
    </row>
    <row r="298" spans="1:14" x14ac:dyDescent="0.25">
      <c r="A298" t="s">
        <v>14</v>
      </c>
      <c r="B298">
        <v>12</v>
      </c>
      <c r="C298" t="s">
        <v>57</v>
      </c>
      <c r="D298" t="s">
        <v>32</v>
      </c>
      <c r="E298" t="s">
        <v>17</v>
      </c>
      <c r="F298">
        <v>1</v>
      </c>
      <c r="G298">
        <v>19000000</v>
      </c>
      <c r="H298">
        <v>5</v>
      </c>
      <c r="I298" s="37">
        <v>1.3888888888888889E-3</v>
      </c>
      <c r="J298" t="s">
        <v>46</v>
      </c>
      <c r="K298" t="s">
        <v>35</v>
      </c>
      <c r="L298" t="s">
        <v>48</v>
      </c>
      <c r="M298" t="s">
        <v>66</v>
      </c>
      <c r="N298" t="s">
        <v>67</v>
      </c>
    </row>
    <row r="299" spans="1:14" x14ac:dyDescent="0.25">
      <c r="A299" t="s">
        <v>14</v>
      </c>
      <c r="B299">
        <v>12</v>
      </c>
      <c r="C299" t="s">
        <v>57</v>
      </c>
      <c r="D299" t="s">
        <v>32</v>
      </c>
      <c r="E299" t="s">
        <v>17</v>
      </c>
      <c r="F299">
        <v>1</v>
      </c>
      <c r="G299">
        <v>19000000</v>
      </c>
      <c r="H299">
        <v>5</v>
      </c>
      <c r="I299" s="37">
        <v>1.3888888888888889E-3</v>
      </c>
      <c r="J299" t="s">
        <v>46</v>
      </c>
      <c r="K299" t="s">
        <v>35</v>
      </c>
      <c r="L299" t="s">
        <v>48</v>
      </c>
      <c r="M299" t="s">
        <v>66</v>
      </c>
      <c r="N299" t="s">
        <v>67</v>
      </c>
    </row>
    <row r="300" spans="1:14" x14ac:dyDescent="0.25">
      <c r="A300" t="s">
        <v>14</v>
      </c>
      <c r="B300">
        <v>29</v>
      </c>
      <c r="C300" t="s">
        <v>27</v>
      </c>
      <c r="D300" t="s">
        <v>49</v>
      </c>
      <c r="E300" t="s">
        <v>42</v>
      </c>
      <c r="F300">
        <v>1</v>
      </c>
      <c r="G300">
        <v>7000000</v>
      </c>
      <c r="H300">
        <v>2</v>
      </c>
      <c r="I300" s="37">
        <v>1.3888888888888889E-3</v>
      </c>
      <c r="J300" t="s">
        <v>18</v>
      </c>
      <c r="K300" t="s">
        <v>47</v>
      </c>
      <c r="L300" t="s">
        <v>40</v>
      </c>
      <c r="M300" t="s">
        <v>66</v>
      </c>
      <c r="N300" t="s">
        <v>67</v>
      </c>
    </row>
    <row r="301" spans="1:14" x14ac:dyDescent="0.25">
      <c r="A301" t="s">
        <v>14</v>
      </c>
      <c r="B301">
        <v>11</v>
      </c>
      <c r="C301" t="s">
        <v>57</v>
      </c>
      <c r="D301" t="s">
        <v>16</v>
      </c>
      <c r="E301" t="s">
        <v>23</v>
      </c>
      <c r="F301">
        <v>4</v>
      </c>
      <c r="G301">
        <v>20000000</v>
      </c>
      <c r="H301">
        <v>1</v>
      </c>
      <c r="I301" s="37">
        <v>1.3888888888888889E-3</v>
      </c>
      <c r="J301" t="s">
        <v>18</v>
      </c>
      <c r="K301" t="s">
        <v>47</v>
      </c>
      <c r="L301" t="s">
        <v>25</v>
      </c>
      <c r="M301" t="s">
        <v>66</v>
      </c>
      <c r="N301" t="s">
        <v>67</v>
      </c>
    </row>
    <row r="302" spans="1:14" x14ac:dyDescent="0.25">
      <c r="A302" t="s">
        <v>14</v>
      </c>
      <c r="B302">
        <v>11</v>
      </c>
      <c r="C302" t="s">
        <v>57</v>
      </c>
      <c r="D302" t="s">
        <v>16</v>
      </c>
      <c r="E302" t="s">
        <v>23</v>
      </c>
      <c r="F302">
        <v>4</v>
      </c>
      <c r="G302">
        <v>20000000</v>
      </c>
      <c r="H302">
        <v>1</v>
      </c>
      <c r="I302" s="37">
        <v>1.3888888888888889E-3</v>
      </c>
      <c r="J302" t="s">
        <v>18</v>
      </c>
      <c r="K302" t="s">
        <v>47</v>
      </c>
      <c r="L302" t="s">
        <v>25</v>
      </c>
      <c r="M302" t="s">
        <v>66</v>
      </c>
      <c r="N302" t="s">
        <v>67</v>
      </c>
    </row>
    <row r="303" spans="1:14" x14ac:dyDescent="0.25">
      <c r="A303" t="s">
        <v>14</v>
      </c>
      <c r="B303">
        <v>4</v>
      </c>
      <c r="C303" t="s">
        <v>27</v>
      </c>
      <c r="D303" t="s">
        <v>16</v>
      </c>
      <c r="E303" t="s">
        <v>17</v>
      </c>
      <c r="F303">
        <v>3</v>
      </c>
      <c r="G303">
        <v>11000000</v>
      </c>
      <c r="H303">
        <v>2</v>
      </c>
      <c r="I303" s="37">
        <v>1.3888888888888889E-3</v>
      </c>
      <c r="J303" t="s">
        <v>18</v>
      </c>
      <c r="K303" t="s">
        <v>29</v>
      </c>
      <c r="L303" t="s">
        <v>48</v>
      </c>
      <c r="M303" t="s">
        <v>66</v>
      </c>
      <c r="N303" t="s">
        <v>67</v>
      </c>
    </row>
    <row r="304" spans="1:14" x14ac:dyDescent="0.25">
      <c r="A304" t="s">
        <v>14</v>
      </c>
      <c r="B304">
        <v>3</v>
      </c>
      <c r="C304" t="s">
        <v>44</v>
      </c>
      <c r="D304" t="s">
        <v>32</v>
      </c>
      <c r="E304" t="s">
        <v>23</v>
      </c>
      <c r="F304">
        <v>2</v>
      </c>
      <c r="G304">
        <v>12000000</v>
      </c>
      <c r="H304">
        <v>4</v>
      </c>
      <c r="I304" s="37">
        <v>1.3888888888888889E-3</v>
      </c>
      <c r="J304" t="s">
        <v>18</v>
      </c>
      <c r="K304" t="s">
        <v>19</v>
      </c>
      <c r="L304" t="s">
        <v>43</v>
      </c>
      <c r="M304" t="s">
        <v>66</v>
      </c>
      <c r="N304" t="s">
        <v>67</v>
      </c>
    </row>
    <row r="305" spans="1:14" x14ac:dyDescent="0.25">
      <c r="A305" t="s">
        <v>14</v>
      </c>
      <c r="B305">
        <v>12</v>
      </c>
      <c r="C305" t="s">
        <v>60</v>
      </c>
      <c r="D305" t="s">
        <v>32</v>
      </c>
      <c r="E305" t="s">
        <v>45</v>
      </c>
      <c r="F305">
        <v>2</v>
      </c>
      <c r="G305">
        <v>12000000</v>
      </c>
      <c r="H305">
        <v>5</v>
      </c>
      <c r="I305" s="37">
        <v>1.3888888888888889E-3</v>
      </c>
      <c r="J305" t="s">
        <v>18</v>
      </c>
      <c r="K305" t="s">
        <v>39</v>
      </c>
      <c r="L305" t="s">
        <v>30</v>
      </c>
      <c r="M305" t="s">
        <v>66</v>
      </c>
      <c r="N305" t="s">
        <v>67</v>
      </c>
    </row>
    <row r="306" spans="1:14" x14ac:dyDescent="0.25">
      <c r="A306" t="s">
        <v>14</v>
      </c>
      <c r="B306">
        <v>10</v>
      </c>
      <c r="C306" t="s">
        <v>69</v>
      </c>
      <c r="D306" t="s">
        <v>32</v>
      </c>
      <c r="E306" t="s">
        <v>23</v>
      </c>
      <c r="F306">
        <v>4</v>
      </c>
      <c r="G306">
        <v>20000000</v>
      </c>
      <c r="H306">
        <v>1</v>
      </c>
      <c r="I306" s="37">
        <v>1.3888888888888889E-3</v>
      </c>
      <c r="J306" t="s">
        <v>18</v>
      </c>
      <c r="K306" t="s">
        <v>19</v>
      </c>
      <c r="L306" t="s">
        <v>48</v>
      </c>
      <c r="M306" t="s">
        <v>66</v>
      </c>
      <c r="N306" t="s">
        <v>67</v>
      </c>
    </row>
    <row r="307" spans="1:14" x14ac:dyDescent="0.25">
      <c r="A307" t="s">
        <v>14</v>
      </c>
      <c r="B307">
        <v>12</v>
      </c>
      <c r="C307" t="s">
        <v>60</v>
      </c>
      <c r="D307" t="s">
        <v>32</v>
      </c>
      <c r="E307" t="s">
        <v>45</v>
      </c>
      <c r="F307">
        <v>2</v>
      </c>
      <c r="G307">
        <v>12000000</v>
      </c>
      <c r="H307">
        <v>5</v>
      </c>
      <c r="I307" s="37">
        <v>1.3888888888888889E-3</v>
      </c>
      <c r="J307" t="s">
        <v>18</v>
      </c>
      <c r="K307" t="s">
        <v>39</v>
      </c>
      <c r="L307" t="s">
        <v>30</v>
      </c>
      <c r="M307" t="s">
        <v>66</v>
      </c>
      <c r="N307" t="s">
        <v>67</v>
      </c>
    </row>
    <row r="308" spans="1:14" x14ac:dyDescent="0.25">
      <c r="A308" t="s">
        <v>14</v>
      </c>
      <c r="B308">
        <v>20</v>
      </c>
      <c r="C308" t="s">
        <v>72</v>
      </c>
      <c r="D308" t="s">
        <v>28</v>
      </c>
      <c r="E308" t="s">
        <v>42</v>
      </c>
      <c r="F308">
        <v>1</v>
      </c>
      <c r="G308">
        <v>19000000</v>
      </c>
      <c r="H308">
        <v>5</v>
      </c>
      <c r="I308" s="37">
        <v>1.3888888888888889E-3</v>
      </c>
      <c r="J308" t="s">
        <v>46</v>
      </c>
      <c r="K308" t="s">
        <v>29</v>
      </c>
      <c r="L308" t="s">
        <v>43</v>
      </c>
      <c r="M308" t="s">
        <v>66</v>
      </c>
      <c r="N308" t="s">
        <v>67</v>
      </c>
    </row>
    <row r="309" spans="1:14" x14ac:dyDescent="0.25">
      <c r="A309" t="s">
        <v>14</v>
      </c>
      <c r="B309">
        <v>11</v>
      </c>
      <c r="C309" t="s">
        <v>22</v>
      </c>
      <c r="D309" t="s">
        <v>16</v>
      </c>
      <c r="E309" t="s">
        <v>42</v>
      </c>
      <c r="F309">
        <v>3</v>
      </c>
      <c r="G309">
        <v>15000000</v>
      </c>
      <c r="H309">
        <v>4</v>
      </c>
      <c r="I309" s="37">
        <v>1.3888888888888889E-3</v>
      </c>
      <c r="J309" t="s">
        <v>18</v>
      </c>
      <c r="K309" t="s">
        <v>29</v>
      </c>
      <c r="L309" t="s">
        <v>51</v>
      </c>
      <c r="M309" t="s">
        <v>66</v>
      </c>
      <c r="N309" t="s">
        <v>67</v>
      </c>
    </row>
    <row r="310" spans="1:14" x14ac:dyDescent="0.25">
      <c r="A310" t="s">
        <v>14</v>
      </c>
      <c r="B310">
        <v>20</v>
      </c>
      <c r="C310" t="s">
        <v>72</v>
      </c>
      <c r="D310" t="s">
        <v>28</v>
      </c>
      <c r="E310" t="s">
        <v>42</v>
      </c>
      <c r="F310">
        <v>1</v>
      </c>
      <c r="G310">
        <v>19000000</v>
      </c>
      <c r="H310">
        <v>5</v>
      </c>
      <c r="I310" s="37">
        <v>1.3888888888888889E-3</v>
      </c>
      <c r="J310" t="s">
        <v>46</v>
      </c>
      <c r="K310" t="s">
        <v>29</v>
      </c>
      <c r="L310" t="s">
        <v>43</v>
      </c>
      <c r="M310" t="s">
        <v>66</v>
      </c>
      <c r="N310" t="s">
        <v>67</v>
      </c>
    </row>
    <row r="311" spans="1:14" x14ac:dyDescent="0.25">
      <c r="A311" t="s">
        <v>14</v>
      </c>
      <c r="B311">
        <v>11</v>
      </c>
      <c r="C311" t="s">
        <v>22</v>
      </c>
      <c r="D311" t="s">
        <v>16</v>
      </c>
      <c r="E311" t="s">
        <v>42</v>
      </c>
      <c r="F311">
        <v>3</v>
      </c>
      <c r="G311">
        <v>15000000</v>
      </c>
      <c r="H311">
        <v>4</v>
      </c>
      <c r="I311" s="37">
        <v>1.3888888888888889E-3</v>
      </c>
      <c r="J311" t="s">
        <v>18</v>
      </c>
      <c r="K311" t="s">
        <v>29</v>
      </c>
      <c r="L311" t="s">
        <v>51</v>
      </c>
      <c r="M311" t="s">
        <v>66</v>
      </c>
      <c r="N311" t="s">
        <v>67</v>
      </c>
    </row>
    <row r="312" spans="1:14" x14ac:dyDescent="0.25">
      <c r="A312" t="s">
        <v>70</v>
      </c>
      <c r="B312">
        <v>17</v>
      </c>
      <c r="C312" t="s">
        <v>44</v>
      </c>
      <c r="D312" t="s">
        <v>16</v>
      </c>
      <c r="E312" t="s">
        <v>42</v>
      </c>
      <c r="F312">
        <v>0</v>
      </c>
      <c r="G312">
        <v>0</v>
      </c>
      <c r="H312">
        <v>4</v>
      </c>
      <c r="I312" s="37">
        <v>1.3888888888888889E-3</v>
      </c>
      <c r="L312" t="s">
        <v>48</v>
      </c>
      <c r="M312" t="s">
        <v>66</v>
      </c>
      <c r="N312" t="s">
        <v>67</v>
      </c>
    </row>
    <row r="313" spans="1:14" x14ac:dyDescent="0.25">
      <c r="A313" t="s">
        <v>14</v>
      </c>
      <c r="B313">
        <v>29</v>
      </c>
      <c r="C313" t="s">
        <v>37</v>
      </c>
      <c r="D313" t="s">
        <v>28</v>
      </c>
      <c r="E313" t="s">
        <v>23</v>
      </c>
      <c r="F313">
        <v>3</v>
      </c>
      <c r="G313">
        <v>15000000</v>
      </c>
      <c r="H313">
        <v>3</v>
      </c>
      <c r="I313" s="37">
        <v>1.5046296296296294E-3</v>
      </c>
      <c r="J313" t="s">
        <v>18</v>
      </c>
      <c r="K313" t="s">
        <v>64</v>
      </c>
      <c r="L313" t="s">
        <v>40</v>
      </c>
      <c r="M313" t="s">
        <v>66</v>
      </c>
      <c r="N313" t="s">
        <v>67</v>
      </c>
    </row>
    <row r="314" spans="1:14" x14ac:dyDescent="0.25">
      <c r="A314" t="s">
        <v>14</v>
      </c>
      <c r="B314">
        <v>20</v>
      </c>
      <c r="C314" t="s">
        <v>37</v>
      </c>
      <c r="D314" t="s">
        <v>32</v>
      </c>
      <c r="E314" t="s">
        <v>23</v>
      </c>
      <c r="F314">
        <v>2</v>
      </c>
      <c r="G314">
        <v>12000000</v>
      </c>
      <c r="H314">
        <v>2</v>
      </c>
      <c r="I314" s="37">
        <v>1.5277777777777779E-3</v>
      </c>
      <c r="J314" t="s">
        <v>18</v>
      </c>
      <c r="K314" t="s">
        <v>19</v>
      </c>
      <c r="L314" t="s">
        <v>30</v>
      </c>
      <c r="M314" t="s">
        <v>66</v>
      </c>
      <c r="N314" t="s">
        <v>67</v>
      </c>
    </row>
    <row r="315" spans="1:14" x14ac:dyDescent="0.25">
      <c r="A315" t="s">
        <v>14</v>
      </c>
      <c r="B315">
        <v>23</v>
      </c>
      <c r="C315" t="s">
        <v>37</v>
      </c>
      <c r="D315" t="s">
        <v>16</v>
      </c>
      <c r="E315" t="s">
        <v>42</v>
      </c>
      <c r="F315">
        <v>3</v>
      </c>
      <c r="G315">
        <v>15000000</v>
      </c>
      <c r="H315">
        <v>1</v>
      </c>
      <c r="I315" s="37">
        <v>1.5277777777777779E-3</v>
      </c>
      <c r="J315" t="s">
        <v>18</v>
      </c>
      <c r="K315" t="s">
        <v>29</v>
      </c>
      <c r="L315" t="s">
        <v>51</v>
      </c>
      <c r="M315" t="s">
        <v>66</v>
      </c>
      <c r="N315" t="s">
        <v>67</v>
      </c>
    </row>
    <row r="316" spans="1:14" x14ac:dyDescent="0.25">
      <c r="A316" t="s">
        <v>14</v>
      </c>
      <c r="B316">
        <v>6</v>
      </c>
      <c r="C316" t="s">
        <v>44</v>
      </c>
      <c r="D316" t="s">
        <v>32</v>
      </c>
      <c r="E316" t="s">
        <v>23</v>
      </c>
      <c r="F316">
        <v>3</v>
      </c>
      <c r="G316">
        <v>11000000</v>
      </c>
      <c r="H316">
        <v>5</v>
      </c>
      <c r="I316" s="37">
        <v>1.5277777777777779E-3</v>
      </c>
      <c r="J316" t="s">
        <v>18</v>
      </c>
      <c r="K316" t="s">
        <v>50</v>
      </c>
      <c r="L316" t="s">
        <v>30</v>
      </c>
      <c r="M316" t="s">
        <v>66</v>
      </c>
      <c r="N316" t="s">
        <v>67</v>
      </c>
    </row>
    <row r="317" spans="1:14" x14ac:dyDescent="0.25">
      <c r="A317" t="s">
        <v>14</v>
      </c>
      <c r="B317">
        <v>24</v>
      </c>
      <c r="C317" t="s">
        <v>69</v>
      </c>
      <c r="D317" t="s">
        <v>16</v>
      </c>
      <c r="E317" t="s">
        <v>17</v>
      </c>
      <c r="F317">
        <v>3</v>
      </c>
      <c r="G317">
        <v>15000000</v>
      </c>
      <c r="H317">
        <v>3</v>
      </c>
      <c r="I317" s="37">
        <v>1.5277777777777779E-3</v>
      </c>
      <c r="J317" t="s">
        <v>18</v>
      </c>
      <c r="K317" t="s">
        <v>19</v>
      </c>
      <c r="L317" t="s">
        <v>43</v>
      </c>
      <c r="M317" t="s">
        <v>66</v>
      </c>
      <c r="N317" t="s">
        <v>67</v>
      </c>
    </row>
    <row r="318" spans="1:14" x14ac:dyDescent="0.25">
      <c r="A318" t="s">
        <v>70</v>
      </c>
      <c r="B318">
        <v>27</v>
      </c>
      <c r="C318" t="s">
        <v>27</v>
      </c>
      <c r="D318" t="s">
        <v>16</v>
      </c>
      <c r="E318" t="s">
        <v>42</v>
      </c>
      <c r="F318">
        <v>0</v>
      </c>
      <c r="G318">
        <v>0</v>
      </c>
      <c r="H318">
        <v>3</v>
      </c>
      <c r="I318" s="37">
        <v>1.5277777777777779E-3</v>
      </c>
      <c r="L318" t="s">
        <v>43</v>
      </c>
      <c r="M318" t="s">
        <v>66</v>
      </c>
      <c r="N318" t="s">
        <v>67</v>
      </c>
    </row>
    <row r="319" spans="1:14" x14ac:dyDescent="0.25">
      <c r="A319" t="s">
        <v>14</v>
      </c>
      <c r="B319">
        <v>15</v>
      </c>
      <c r="C319" t="s">
        <v>37</v>
      </c>
      <c r="D319" t="s">
        <v>16</v>
      </c>
      <c r="E319" t="s">
        <v>42</v>
      </c>
      <c r="F319">
        <v>2</v>
      </c>
      <c r="G319">
        <v>10000000</v>
      </c>
      <c r="H319">
        <v>4</v>
      </c>
      <c r="I319" s="37">
        <v>1.6782407407407406E-3</v>
      </c>
      <c r="J319" t="s">
        <v>18</v>
      </c>
      <c r="K319" t="s">
        <v>47</v>
      </c>
      <c r="L319" t="s">
        <v>51</v>
      </c>
      <c r="M319" t="s">
        <v>66</v>
      </c>
      <c r="N319" t="s">
        <v>67</v>
      </c>
    </row>
    <row r="320" spans="1:14" x14ac:dyDescent="0.25">
      <c r="A320" t="s">
        <v>70</v>
      </c>
      <c r="B320">
        <v>12</v>
      </c>
      <c r="C320" t="s">
        <v>59</v>
      </c>
      <c r="D320" t="s">
        <v>16</v>
      </c>
      <c r="E320" t="s">
        <v>23</v>
      </c>
      <c r="F320">
        <v>0</v>
      </c>
      <c r="G320">
        <v>0</v>
      </c>
      <c r="H320">
        <v>2</v>
      </c>
      <c r="I320" s="37">
        <v>1.6782407407407406E-3</v>
      </c>
      <c r="L320" t="s">
        <v>43</v>
      </c>
      <c r="M320" t="s">
        <v>66</v>
      </c>
      <c r="N320" t="s">
        <v>67</v>
      </c>
    </row>
    <row r="321" spans="1:14" x14ac:dyDescent="0.25">
      <c r="A321" t="s">
        <v>70</v>
      </c>
      <c r="B321">
        <v>23</v>
      </c>
      <c r="C321" t="s">
        <v>37</v>
      </c>
      <c r="D321" t="s">
        <v>49</v>
      </c>
      <c r="E321" t="s">
        <v>42</v>
      </c>
      <c r="F321">
        <v>0</v>
      </c>
      <c r="G321">
        <v>0</v>
      </c>
      <c r="H321">
        <v>3</v>
      </c>
      <c r="I321" s="37">
        <v>1.6782407407407406E-3</v>
      </c>
      <c r="L321" t="s">
        <v>48</v>
      </c>
      <c r="M321" t="s">
        <v>66</v>
      </c>
      <c r="N321" t="s">
        <v>67</v>
      </c>
    </row>
    <row r="322" spans="1:14" x14ac:dyDescent="0.25">
      <c r="A322" t="s">
        <v>70</v>
      </c>
      <c r="B322">
        <v>12</v>
      </c>
      <c r="C322" t="s">
        <v>59</v>
      </c>
      <c r="D322" t="s">
        <v>16</v>
      </c>
      <c r="E322" t="s">
        <v>23</v>
      </c>
      <c r="F322">
        <v>0</v>
      </c>
      <c r="G322">
        <v>0</v>
      </c>
      <c r="H322">
        <v>2</v>
      </c>
      <c r="I322" s="37">
        <v>1.6782407407407406E-3</v>
      </c>
      <c r="L322" t="s">
        <v>43</v>
      </c>
      <c r="M322" t="s">
        <v>66</v>
      </c>
      <c r="N322" t="s">
        <v>67</v>
      </c>
    </row>
    <row r="323" spans="1:14" x14ac:dyDescent="0.25">
      <c r="A323" t="s">
        <v>14</v>
      </c>
      <c r="B323">
        <v>22</v>
      </c>
      <c r="C323" t="s">
        <v>27</v>
      </c>
      <c r="D323" t="s">
        <v>32</v>
      </c>
      <c r="E323" t="s">
        <v>42</v>
      </c>
      <c r="F323">
        <v>1</v>
      </c>
      <c r="G323">
        <v>19000000</v>
      </c>
      <c r="H323">
        <v>2</v>
      </c>
      <c r="I323" s="37">
        <v>1.736111111111111E-3</v>
      </c>
      <c r="J323" t="s">
        <v>46</v>
      </c>
      <c r="K323" t="s">
        <v>39</v>
      </c>
      <c r="L323" t="s">
        <v>51</v>
      </c>
      <c r="M323" t="s">
        <v>66</v>
      </c>
      <c r="N323" t="s">
        <v>67</v>
      </c>
    </row>
    <row r="324" spans="1:14" x14ac:dyDescent="0.25">
      <c r="A324" t="s">
        <v>14</v>
      </c>
      <c r="B324">
        <v>1</v>
      </c>
      <c r="C324" t="s">
        <v>69</v>
      </c>
      <c r="D324" t="s">
        <v>32</v>
      </c>
      <c r="E324" t="s">
        <v>23</v>
      </c>
      <c r="F324">
        <v>2</v>
      </c>
      <c r="G324">
        <v>12000000</v>
      </c>
      <c r="H324">
        <v>4</v>
      </c>
      <c r="I324" s="37">
        <v>1.736111111111111E-3</v>
      </c>
      <c r="J324" t="s">
        <v>18</v>
      </c>
      <c r="K324" t="s">
        <v>19</v>
      </c>
      <c r="L324" t="s">
        <v>20</v>
      </c>
      <c r="M324" t="s">
        <v>66</v>
      </c>
      <c r="N324" t="s">
        <v>67</v>
      </c>
    </row>
    <row r="325" spans="1:14" x14ac:dyDescent="0.25">
      <c r="A325" t="s">
        <v>14</v>
      </c>
      <c r="B325">
        <v>2</v>
      </c>
      <c r="C325" t="s">
        <v>69</v>
      </c>
      <c r="D325" t="s">
        <v>16</v>
      </c>
      <c r="E325" t="s">
        <v>42</v>
      </c>
      <c r="F325">
        <v>2</v>
      </c>
      <c r="G325">
        <v>12000000</v>
      </c>
      <c r="H325">
        <v>1</v>
      </c>
      <c r="I325" s="37">
        <v>1.736111111111111E-3</v>
      </c>
      <c r="J325" t="s">
        <v>18</v>
      </c>
      <c r="K325" t="s">
        <v>64</v>
      </c>
      <c r="L325" t="s">
        <v>51</v>
      </c>
      <c r="M325" t="s">
        <v>66</v>
      </c>
      <c r="N325" t="s">
        <v>67</v>
      </c>
    </row>
    <row r="326" spans="1:14" x14ac:dyDescent="0.25">
      <c r="A326" t="s">
        <v>70</v>
      </c>
      <c r="B326">
        <v>11</v>
      </c>
      <c r="C326" t="s">
        <v>59</v>
      </c>
      <c r="D326" t="s">
        <v>16</v>
      </c>
      <c r="E326" t="s">
        <v>23</v>
      </c>
      <c r="F326">
        <v>0</v>
      </c>
      <c r="G326">
        <v>0</v>
      </c>
      <c r="H326">
        <v>2</v>
      </c>
      <c r="I326" s="37">
        <v>1.736111111111111E-3</v>
      </c>
      <c r="L326" t="s">
        <v>48</v>
      </c>
      <c r="M326" t="s">
        <v>66</v>
      </c>
      <c r="N326" t="s">
        <v>67</v>
      </c>
    </row>
    <row r="327" spans="1:14" x14ac:dyDescent="0.25">
      <c r="A327" t="s">
        <v>70</v>
      </c>
      <c r="B327">
        <v>11</v>
      </c>
      <c r="C327" t="s">
        <v>59</v>
      </c>
      <c r="D327" t="s">
        <v>16</v>
      </c>
      <c r="E327" t="s">
        <v>23</v>
      </c>
      <c r="F327">
        <v>0</v>
      </c>
      <c r="G327">
        <v>0</v>
      </c>
      <c r="H327">
        <v>2</v>
      </c>
      <c r="I327" s="37">
        <v>1.736111111111111E-3</v>
      </c>
      <c r="L327" t="s">
        <v>48</v>
      </c>
      <c r="M327" t="s">
        <v>66</v>
      </c>
      <c r="N327" t="s">
        <v>67</v>
      </c>
    </row>
    <row r="328" spans="1:14" x14ac:dyDescent="0.25">
      <c r="A328" t="s">
        <v>14</v>
      </c>
      <c r="B328">
        <v>30</v>
      </c>
      <c r="C328" t="s">
        <v>27</v>
      </c>
      <c r="D328" t="s">
        <v>73</v>
      </c>
      <c r="E328" t="s">
        <v>17</v>
      </c>
      <c r="F328">
        <v>3</v>
      </c>
      <c r="G328">
        <v>15000000</v>
      </c>
      <c r="H328">
        <v>4</v>
      </c>
      <c r="I328" s="37">
        <v>2.0370370370370373E-3</v>
      </c>
      <c r="J328" t="s">
        <v>18</v>
      </c>
      <c r="K328" t="s">
        <v>39</v>
      </c>
      <c r="L328" t="s">
        <v>51</v>
      </c>
      <c r="M328" t="s">
        <v>66</v>
      </c>
      <c r="N328" t="s">
        <v>67</v>
      </c>
    </row>
    <row r="329" spans="1:14" x14ac:dyDescent="0.25">
      <c r="A329" t="s">
        <v>70</v>
      </c>
      <c r="B329">
        <v>1</v>
      </c>
      <c r="C329" t="s">
        <v>69</v>
      </c>
      <c r="D329" t="s">
        <v>16</v>
      </c>
      <c r="E329" t="s">
        <v>23</v>
      </c>
      <c r="F329">
        <v>0</v>
      </c>
      <c r="G329">
        <v>0</v>
      </c>
      <c r="H329">
        <v>2</v>
      </c>
      <c r="I329" s="37">
        <v>2.0370370370370373E-3</v>
      </c>
      <c r="L329" t="s">
        <v>43</v>
      </c>
      <c r="M329" t="s">
        <v>66</v>
      </c>
      <c r="N329" t="s">
        <v>67</v>
      </c>
    </row>
    <row r="330" spans="1:14" x14ac:dyDescent="0.25">
      <c r="A330" t="s">
        <v>70</v>
      </c>
      <c r="B330">
        <v>20</v>
      </c>
      <c r="C330" t="s">
        <v>37</v>
      </c>
      <c r="D330" t="s">
        <v>49</v>
      </c>
      <c r="E330" t="s">
        <v>42</v>
      </c>
      <c r="F330">
        <v>0</v>
      </c>
      <c r="G330">
        <v>0</v>
      </c>
      <c r="H330">
        <v>1</v>
      </c>
      <c r="I330" s="37">
        <v>2.1990740740740742E-3</v>
      </c>
      <c r="L330" t="s">
        <v>33</v>
      </c>
      <c r="M330" t="s">
        <v>66</v>
      </c>
      <c r="N330" t="s">
        <v>67</v>
      </c>
    </row>
    <row r="331" spans="1:14" x14ac:dyDescent="0.25">
      <c r="A331" t="s">
        <v>14</v>
      </c>
      <c r="B331">
        <v>17</v>
      </c>
      <c r="C331" t="s">
        <v>55</v>
      </c>
      <c r="D331" t="s">
        <v>49</v>
      </c>
      <c r="E331" t="s">
        <v>68</v>
      </c>
      <c r="F331">
        <v>3</v>
      </c>
      <c r="G331">
        <v>15000000</v>
      </c>
      <c r="H331">
        <v>1</v>
      </c>
      <c r="I331" s="37">
        <v>2.2222222222222222E-3</v>
      </c>
      <c r="J331" t="s">
        <v>18</v>
      </c>
      <c r="K331" t="s">
        <v>24</v>
      </c>
      <c r="L331" t="s">
        <v>30</v>
      </c>
      <c r="M331" t="s">
        <v>66</v>
      </c>
      <c r="N331" t="s">
        <v>67</v>
      </c>
    </row>
    <row r="332" spans="1:14" x14ac:dyDescent="0.25">
      <c r="A332" t="s">
        <v>14</v>
      </c>
      <c r="B332">
        <v>20</v>
      </c>
      <c r="C332" t="s">
        <v>44</v>
      </c>
      <c r="D332" t="s">
        <v>38</v>
      </c>
      <c r="E332" t="s">
        <v>42</v>
      </c>
      <c r="F332">
        <v>2</v>
      </c>
      <c r="G332">
        <v>38000000</v>
      </c>
      <c r="H332">
        <v>4</v>
      </c>
      <c r="I332" s="37">
        <v>2.2222222222222222E-3</v>
      </c>
      <c r="J332" t="s">
        <v>74</v>
      </c>
      <c r="K332" t="s">
        <v>19</v>
      </c>
      <c r="L332" t="s">
        <v>43</v>
      </c>
      <c r="M332" t="s">
        <v>66</v>
      </c>
      <c r="N332" t="s">
        <v>67</v>
      </c>
    </row>
    <row r="333" spans="1:14" x14ac:dyDescent="0.25">
      <c r="A333" t="s">
        <v>14</v>
      </c>
      <c r="B333">
        <v>17</v>
      </c>
      <c r="C333" t="s">
        <v>55</v>
      </c>
      <c r="D333" t="s">
        <v>49</v>
      </c>
      <c r="E333" t="s">
        <v>68</v>
      </c>
      <c r="F333">
        <v>3</v>
      </c>
      <c r="G333">
        <v>15000000</v>
      </c>
      <c r="H333">
        <v>1</v>
      </c>
      <c r="I333" s="37">
        <v>2.2222222222222222E-3</v>
      </c>
      <c r="J333" t="s">
        <v>18</v>
      </c>
      <c r="K333" t="s">
        <v>24</v>
      </c>
      <c r="L333" t="s">
        <v>30</v>
      </c>
      <c r="M333" t="s">
        <v>66</v>
      </c>
      <c r="N333" t="s">
        <v>67</v>
      </c>
    </row>
    <row r="334" spans="1:14" x14ac:dyDescent="0.25">
      <c r="A334" t="s">
        <v>14</v>
      </c>
      <c r="B334">
        <v>1</v>
      </c>
      <c r="C334" t="s">
        <v>60</v>
      </c>
      <c r="D334" t="s">
        <v>16</v>
      </c>
      <c r="E334" t="s">
        <v>23</v>
      </c>
      <c r="F334">
        <v>4</v>
      </c>
      <c r="G334">
        <v>20000000</v>
      </c>
      <c r="H334">
        <v>4</v>
      </c>
      <c r="I334" s="37">
        <v>2.2685185185185182E-3</v>
      </c>
      <c r="J334" t="s">
        <v>61</v>
      </c>
      <c r="K334" t="s">
        <v>39</v>
      </c>
      <c r="L334" t="s">
        <v>33</v>
      </c>
      <c r="M334" t="s">
        <v>66</v>
      </c>
      <c r="N334" t="s">
        <v>67</v>
      </c>
    </row>
    <row r="335" spans="1:14" x14ac:dyDescent="0.25">
      <c r="A335" t="s">
        <v>14</v>
      </c>
      <c r="B335">
        <v>28</v>
      </c>
      <c r="C335" t="s">
        <v>60</v>
      </c>
      <c r="D335" t="s">
        <v>49</v>
      </c>
      <c r="E335" t="s">
        <v>17</v>
      </c>
      <c r="F335">
        <v>4</v>
      </c>
      <c r="G335">
        <v>15000000</v>
      </c>
      <c r="H335">
        <v>2</v>
      </c>
      <c r="I335" s="37">
        <v>2.2685185185185182E-3</v>
      </c>
      <c r="J335" t="s">
        <v>18</v>
      </c>
      <c r="K335" t="s">
        <v>29</v>
      </c>
      <c r="L335" t="s">
        <v>48</v>
      </c>
      <c r="M335" t="s">
        <v>66</v>
      </c>
      <c r="N335" t="s">
        <v>67</v>
      </c>
    </row>
    <row r="336" spans="1:14" x14ac:dyDescent="0.25">
      <c r="A336" t="s">
        <v>14</v>
      </c>
      <c r="B336">
        <v>1</v>
      </c>
      <c r="C336" t="s">
        <v>60</v>
      </c>
      <c r="D336" t="s">
        <v>16</v>
      </c>
      <c r="E336" t="s">
        <v>23</v>
      </c>
      <c r="F336">
        <v>4</v>
      </c>
      <c r="G336">
        <v>20000000</v>
      </c>
      <c r="H336">
        <v>4</v>
      </c>
      <c r="I336" s="37">
        <v>2.2685185185185182E-3</v>
      </c>
      <c r="J336" t="s">
        <v>61</v>
      </c>
      <c r="K336" t="s">
        <v>39</v>
      </c>
      <c r="L336" t="s">
        <v>33</v>
      </c>
      <c r="M336" t="s">
        <v>66</v>
      </c>
      <c r="N336" t="s">
        <v>67</v>
      </c>
    </row>
    <row r="337" spans="1:14" x14ac:dyDescent="0.25">
      <c r="A337" t="s">
        <v>14</v>
      </c>
      <c r="B337">
        <v>28</v>
      </c>
      <c r="C337" t="s">
        <v>60</v>
      </c>
      <c r="D337" t="s">
        <v>49</v>
      </c>
      <c r="E337" t="s">
        <v>17</v>
      </c>
      <c r="F337">
        <v>4</v>
      </c>
      <c r="G337">
        <v>15000000</v>
      </c>
      <c r="H337">
        <v>2</v>
      </c>
      <c r="I337" s="37">
        <v>2.2685185185185182E-3</v>
      </c>
      <c r="J337" t="s">
        <v>18</v>
      </c>
      <c r="K337" t="s">
        <v>29</v>
      </c>
      <c r="L337" t="s">
        <v>48</v>
      </c>
      <c r="M337" t="s">
        <v>66</v>
      </c>
      <c r="N337" t="s">
        <v>67</v>
      </c>
    </row>
    <row r="338" spans="1:14" x14ac:dyDescent="0.25">
      <c r="A338" t="s">
        <v>14</v>
      </c>
      <c r="B338">
        <v>31</v>
      </c>
      <c r="C338" t="s">
        <v>37</v>
      </c>
      <c r="D338" t="s">
        <v>38</v>
      </c>
      <c r="E338" t="s">
        <v>23</v>
      </c>
      <c r="F338">
        <v>3</v>
      </c>
      <c r="G338">
        <v>15000000</v>
      </c>
      <c r="H338">
        <v>2</v>
      </c>
      <c r="I338" s="37">
        <v>2.2800925925925927E-3</v>
      </c>
      <c r="J338" t="s">
        <v>18</v>
      </c>
      <c r="K338" t="s">
        <v>19</v>
      </c>
      <c r="L338" t="s">
        <v>20</v>
      </c>
      <c r="M338" t="s">
        <v>66</v>
      </c>
      <c r="N338" t="s">
        <v>67</v>
      </c>
    </row>
    <row r="339" spans="1:14" x14ac:dyDescent="0.25">
      <c r="A339" t="s">
        <v>14</v>
      </c>
      <c r="B339">
        <v>25</v>
      </c>
      <c r="C339" t="s">
        <v>22</v>
      </c>
      <c r="D339" t="s">
        <v>16</v>
      </c>
      <c r="E339" t="s">
        <v>17</v>
      </c>
      <c r="F339">
        <v>3</v>
      </c>
      <c r="G339">
        <v>15000000</v>
      </c>
      <c r="H339">
        <v>1</v>
      </c>
      <c r="I339" s="37">
        <v>2.4305555555555556E-3</v>
      </c>
      <c r="J339" t="s">
        <v>18</v>
      </c>
      <c r="K339" t="s">
        <v>19</v>
      </c>
      <c r="L339" t="s">
        <v>25</v>
      </c>
      <c r="M339" t="s">
        <v>66</v>
      </c>
      <c r="N339" t="s">
        <v>67</v>
      </c>
    </row>
    <row r="340" spans="1:14" x14ac:dyDescent="0.25">
      <c r="A340" t="s">
        <v>14</v>
      </c>
      <c r="B340">
        <v>17</v>
      </c>
      <c r="C340" t="s">
        <v>27</v>
      </c>
      <c r="D340" t="s">
        <v>73</v>
      </c>
      <c r="E340" t="s">
        <v>17</v>
      </c>
      <c r="F340">
        <v>3</v>
      </c>
      <c r="G340">
        <v>11000000</v>
      </c>
      <c r="H340">
        <v>4</v>
      </c>
      <c r="I340" s="37">
        <v>2.4305555555555556E-3</v>
      </c>
      <c r="J340" t="s">
        <v>18</v>
      </c>
      <c r="K340" t="s">
        <v>19</v>
      </c>
      <c r="L340" t="s">
        <v>25</v>
      </c>
      <c r="M340" t="s">
        <v>66</v>
      </c>
      <c r="N340" t="s">
        <v>67</v>
      </c>
    </row>
    <row r="341" spans="1:14" x14ac:dyDescent="0.25">
      <c r="A341" t="s">
        <v>14</v>
      </c>
      <c r="B341">
        <v>25</v>
      </c>
      <c r="C341" t="s">
        <v>22</v>
      </c>
      <c r="D341" t="s">
        <v>16</v>
      </c>
      <c r="E341" t="s">
        <v>17</v>
      </c>
      <c r="F341">
        <v>3</v>
      </c>
      <c r="G341">
        <v>15000000</v>
      </c>
      <c r="H341">
        <v>1</v>
      </c>
      <c r="I341" s="37">
        <v>2.4305555555555556E-3</v>
      </c>
      <c r="J341" t="s">
        <v>18</v>
      </c>
      <c r="K341" t="s">
        <v>19</v>
      </c>
      <c r="L341" t="s">
        <v>25</v>
      </c>
      <c r="M341" t="s">
        <v>66</v>
      </c>
      <c r="N341" t="s">
        <v>67</v>
      </c>
    </row>
    <row r="342" spans="1:14" x14ac:dyDescent="0.25">
      <c r="A342" t="s">
        <v>14</v>
      </c>
      <c r="B342">
        <v>11</v>
      </c>
      <c r="C342" t="s">
        <v>57</v>
      </c>
      <c r="D342" t="s">
        <v>16</v>
      </c>
      <c r="E342" t="s">
        <v>68</v>
      </c>
      <c r="F342">
        <v>3</v>
      </c>
      <c r="G342">
        <v>15000000</v>
      </c>
      <c r="H342">
        <v>1</v>
      </c>
      <c r="I342" s="37">
        <v>2.5462962962962961E-3</v>
      </c>
      <c r="J342" t="s">
        <v>18</v>
      </c>
      <c r="K342" t="s">
        <v>19</v>
      </c>
      <c r="L342" t="s">
        <v>33</v>
      </c>
      <c r="M342" t="s">
        <v>66</v>
      </c>
      <c r="N342" t="s">
        <v>67</v>
      </c>
    </row>
    <row r="343" spans="1:14" x14ac:dyDescent="0.25">
      <c r="A343" t="s">
        <v>14</v>
      </c>
      <c r="B343">
        <v>17</v>
      </c>
      <c r="C343" t="s">
        <v>44</v>
      </c>
      <c r="D343" t="s">
        <v>32</v>
      </c>
      <c r="E343" t="s">
        <v>17</v>
      </c>
      <c r="F343">
        <v>4</v>
      </c>
      <c r="G343">
        <v>11000000</v>
      </c>
      <c r="H343">
        <v>1</v>
      </c>
      <c r="I343" s="37">
        <v>2.5462962962962961E-3</v>
      </c>
      <c r="J343" t="s">
        <v>61</v>
      </c>
      <c r="K343" t="s">
        <v>29</v>
      </c>
      <c r="L343" t="s">
        <v>40</v>
      </c>
      <c r="M343" t="s">
        <v>66</v>
      </c>
      <c r="N343" t="s">
        <v>67</v>
      </c>
    </row>
    <row r="344" spans="1:14" x14ac:dyDescent="0.25">
      <c r="A344" t="s">
        <v>14</v>
      </c>
      <c r="B344">
        <v>11</v>
      </c>
      <c r="C344" t="s">
        <v>57</v>
      </c>
      <c r="D344" t="s">
        <v>16</v>
      </c>
      <c r="E344" t="s">
        <v>68</v>
      </c>
      <c r="F344">
        <v>3</v>
      </c>
      <c r="G344">
        <v>15000000</v>
      </c>
      <c r="H344">
        <v>1</v>
      </c>
      <c r="I344" s="37">
        <v>2.5462962962962961E-3</v>
      </c>
      <c r="J344" t="s">
        <v>18</v>
      </c>
      <c r="K344" t="s">
        <v>19</v>
      </c>
      <c r="L344" t="s">
        <v>33</v>
      </c>
      <c r="M344" t="s">
        <v>66</v>
      </c>
      <c r="N344" t="s">
        <v>67</v>
      </c>
    </row>
    <row r="345" spans="1:14" x14ac:dyDescent="0.25">
      <c r="A345" t="s">
        <v>14</v>
      </c>
      <c r="B345">
        <v>1</v>
      </c>
      <c r="C345" t="s">
        <v>59</v>
      </c>
      <c r="D345" t="s">
        <v>32</v>
      </c>
      <c r="E345" t="s">
        <v>23</v>
      </c>
      <c r="F345">
        <v>2</v>
      </c>
      <c r="G345">
        <v>12000000</v>
      </c>
      <c r="H345">
        <v>2</v>
      </c>
      <c r="I345" s="37">
        <v>3.2407407407407406E-3</v>
      </c>
      <c r="J345" t="s">
        <v>18</v>
      </c>
      <c r="K345" t="s">
        <v>29</v>
      </c>
      <c r="L345" t="s">
        <v>51</v>
      </c>
      <c r="M345" t="s">
        <v>66</v>
      </c>
      <c r="N345" t="s">
        <v>67</v>
      </c>
    </row>
    <row r="346" spans="1:14" x14ac:dyDescent="0.25">
      <c r="A346" t="s">
        <v>14</v>
      </c>
      <c r="B346">
        <v>1</v>
      </c>
      <c r="C346" t="s">
        <v>59</v>
      </c>
      <c r="D346" t="s">
        <v>32</v>
      </c>
      <c r="E346" t="s">
        <v>23</v>
      </c>
      <c r="F346">
        <v>2</v>
      </c>
      <c r="G346">
        <v>12000000</v>
      </c>
      <c r="H346">
        <v>2</v>
      </c>
      <c r="I346" s="37">
        <v>3.2407407407407406E-3</v>
      </c>
      <c r="J346" t="s">
        <v>18</v>
      </c>
      <c r="K346" t="s">
        <v>29</v>
      </c>
      <c r="L346" t="s">
        <v>51</v>
      </c>
      <c r="M346" t="s">
        <v>66</v>
      </c>
      <c r="N346" t="s">
        <v>67</v>
      </c>
    </row>
    <row r="347" spans="1:14" x14ac:dyDescent="0.25">
      <c r="A347" t="s">
        <v>70</v>
      </c>
      <c r="B347">
        <v>11</v>
      </c>
      <c r="C347" t="s">
        <v>59</v>
      </c>
      <c r="D347" t="s">
        <v>16</v>
      </c>
      <c r="E347" t="s">
        <v>42</v>
      </c>
      <c r="F347">
        <v>0</v>
      </c>
      <c r="G347">
        <v>0</v>
      </c>
      <c r="H347">
        <v>5</v>
      </c>
      <c r="I347" s="37">
        <v>3.2407407407407406E-3</v>
      </c>
      <c r="L347" t="s">
        <v>33</v>
      </c>
      <c r="M347" t="s">
        <v>66</v>
      </c>
      <c r="N347" t="s">
        <v>67</v>
      </c>
    </row>
    <row r="348" spans="1:14" x14ac:dyDescent="0.25">
      <c r="A348" t="s">
        <v>70</v>
      </c>
      <c r="B348">
        <v>19</v>
      </c>
      <c r="C348" t="s">
        <v>69</v>
      </c>
      <c r="D348" t="s">
        <v>32</v>
      </c>
      <c r="E348" t="s">
        <v>42</v>
      </c>
      <c r="F348">
        <v>0</v>
      </c>
      <c r="G348">
        <v>0</v>
      </c>
      <c r="H348">
        <v>2</v>
      </c>
      <c r="I348" s="37">
        <v>3.2407407407407406E-3</v>
      </c>
      <c r="L348" t="s">
        <v>30</v>
      </c>
      <c r="M348" t="s">
        <v>66</v>
      </c>
      <c r="N348" t="s">
        <v>67</v>
      </c>
    </row>
    <row r="349" spans="1:14" x14ac:dyDescent="0.25">
      <c r="A349" t="s">
        <v>70</v>
      </c>
      <c r="B349">
        <v>11</v>
      </c>
      <c r="C349" t="s">
        <v>59</v>
      </c>
      <c r="D349" t="s">
        <v>16</v>
      </c>
      <c r="E349" t="s">
        <v>42</v>
      </c>
      <c r="F349">
        <v>0</v>
      </c>
      <c r="G349">
        <v>0</v>
      </c>
      <c r="H349">
        <v>5</v>
      </c>
      <c r="I349" s="37">
        <v>3.2407407407407406E-3</v>
      </c>
      <c r="L349" t="s">
        <v>33</v>
      </c>
      <c r="M349" t="s">
        <v>66</v>
      </c>
      <c r="N349" t="s">
        <v>67</v>
      </c>
    </row>
    <row r="350" spans="1:14" x14ac:dyDescent="0.25">
      <c r="A350" t="s">
        <v>14</v>
      </c>
      <c r="B350">
        <v>5</v>
      </c>
      <c r="C350" t="s">
        <v>27</v>
      </c>
      <c r="D350" t="s">
        <v>32</v>
      </c>
      <c r="E350" t="s">
        <v>42</v>
      </c>
      <c r="F350">
        <v>4</v>
      </c>
      <c r="G350">
        <v>15000000</v>
      </c>
      <c r="H350">
        <v>3</v>
      </c>
      <c r="I350" s="37">
        <v>3.2986111111111111E-3</v>
      </c>
      <c r="J350" t="s">
        <v>18</v>
      </c>
      <c r="K350" t="s">
        <v>19</v>
      </c>
      <c r="L350" t="s">
        <v>33</v>
      </c>
      <c r="M350" t="s">
        <v>66</v>
      </c>
      <c r="N350" t="s">
        <v>67</v>
      </c>
    </row>
    <row r="351" spans="1:14" x14ac:dyDescent="0.25">
      <c r="A351" t="s">
        <v>70</v>
      </c>
      <c r="B351">
        <v>18</v>
      </c>
      <c r="C351" t="s">
        <v>44</v>
      </c>
      <c r="D351" t="s">
        <v>73</v>
      </c>
      <c r="E351" t="s">
        <v>42</v>
      </c>
      <c r="F351">
        <v>0</v>
      </c>
      <c r="G351">
        <v>0</v>
      </c>
      <c r="H351">
        <v>4</v>
      </c>
      <c r="I351" s="37">
        <v>3.2986111111111111E-3</v>
      </c>
      <c r="L351" t="s">
        <v>51</v>
      </c>
      <c r="M351" t="s">
        <v>66</v>
      </c>
      <c r="N351" t="s">
        <v>67</v>
      </c>
    </row>
    <row r="352" spans="1:14" x14ac:dyDescent="0.25">
      <c r="A352" t="s">
        <v>14</v>
      </c>
      <c r="B352">
        <v>12</v>
      </c>
      <c r="C352" t="s">
        <v>27</v>
      </c>
      <c r="D352" t="s">
        <v>49</v>
      </c>
      <c r="E352" t="s">
        <v>17</v>
      </c>
      <c r="F352">
        <v>2</v>
      </c>
      <c r="G352">
        <v>10000000</v>
      </c>
      <c r="H352">
        <v>5</v>
      </c>
      <c r="I352" s="37">
        <v>3.3333333333333335E-3</v>
      </c>
      <c r="J352" t="s">
        <v>18</v>
      </c>
      <c r="K352" t="s">
        <v>35</v>
      </c>
      <c r="L352" t="s">
        <v>51</v>
      </c>
      <c r="M352" t="s">
        <v>66</v>
      </c>
      <c r="N352" t="s">
        <v>67</v>
      </c>
    </row>
    <row r="353" spans="1:14" x14ac:dyDescent="0.25">
      <c r="A353" t="s">
        <v>14</v>
      </c>
      <c r="B353">
        <v>17</v>
      </c>
      <c r="C353" t="s">
        <v>44</v>
      </c>
      <c r="D353" t="s">
        <v>16</v>
      </c>
      <c r="E353" t="s">
        <v>42</v>
      </c>
      <c r="F353">
        <v>2</v>
      </c>
      <c r="G353">
        <v>12000000</v>
      </c>
      <c r="H353">
        <v>3</v>
      </c>
      <c r="I353" s="37">
        <v>3.3333333333333335E-3</v>
      </c>
      <c r="J353" t="s">
        <v>18</v>
      </c>
      <c r="K353" t="s">
        <v>29</v>
      </c>
      <c r="L353" t="s">
        <v>40</v>
      </c>
      <c r="M353" t="s">
        <v>66</v>
      </c>
      <c r="N353" t="s">
        <v>67</v>
      </c>
    </row>
    <row r="354" spans="1:14" x14ac:dyDescent="0.25">
      <c r="A354" t="s">
        <v>14</v>
      </c>
      <c r="B354">
        <v>11</v>
      </c>
      <c r="C354" t="s">
        <v>37</v>
      </c>
      <c r="D354" t="s">
        <v>16</v>
      </c>
      <c r="E354" t="s">
        <v>23</v>
      </c>
      <c r="F354">
        <v>2</v>
      </c>
      <c r="G354">
        <v>38000000</v>
      </c>
      <c r="H354">
        <v>2</v>
      </c>
      <c r="I354" s="37">
        <v>3.6111111111111114E-3</v>
      </c>
      <c r="J354" t="s">
        <v>46</v>
      </c>
      <c r="K354" t="s">
        <v>24</v>
      </c>
      <c r="L354" t="s">
        <v>43</v>
      </c>
      <c r="M354" t="s">
        <v>66</v>
      </c>
      <c r="N354" t="s">
        <v>67</v>
      </c>
    </row>
    <row r="355" spans="1:14" x14ac:dyDescent="0.25">
      <c r="A355" t="s">
        <v>70</v>
      </c>
      <c r="B355">
        <v>29</v>
      </c>
      <c r="C355" t="s">
        <v>44</v>
      </c>
      <c r="D355" t="s">
        <v>32</v>
      </c>
      <c r="E355" t="s">
        <v>23</v>
      </c>
      <c r="F355">
        <v>0</v>
      </c>
      <c r="G355">
        <v>0</v>
      </c>
      <c r="H355">
        <v>2</v>
      </c>
      <c r="I355" s="37">
        <v>3.6111111111111114E-3</v>
      </c>
      <c r="L355" t="s">
        <v>48</v>
      </c>
      <c r="M355" t="s">
        <v>66</v>
      </c>
      <c r="N355" t="s">
        <v>67</v>
      </c>
    </row>
    <row r="356" spans="1:14" x14ac:dyDescent="0.25">
      <c r="A356" t="s">
        <v>14</v>
      </c>
      <c r="B356">
        <v>13</v>
      </c>
      <c r="C356" t="s">
        <v>69</v>
      </c>
      <c r="D356" t="s">
        <v>16</v>
      </c>
      <c r="E356" t="s">
        <v>45</v>
      </c>
      <c r="F356">
        <v>2</v>
      </c>
      <c r="G356">
        <v>38000000</v>
      </c>
      <c r="H356">
        <v>2</v>
      </c>
      <c r="I356" s="37">
        <v>3.645833333333333E-3</v>
      </c>
      <c r="J356" t="s">
        <v>46</v>
      </c>
      <c r="K356" t="s">
        <v>39</v>
      </c>
      <c r="L356" t="s">
        <v>20</v>
      </c>
      <c r="M356" t="s">
        <v>66</v>
      </c>
      <c r="N356" t="s">
        <v>67</v>
      </c>
    </row>
    <row r="357" spans="1:14" x14ac:dyDescent="0.25">
      <c r="A357" t="s">
        <v>14</v>
      </c>
      <c r="B357">
        <v>22</v>
      </c>
      <c r="C357" t="s">
        <v>37</v>
      </c>
      <c r="D357" t="s">
        <v>16</v>
      </c>
      <c r="E357" t="s">
        <v>23</v>
      </c>
      <c r="F357">
        <v>2</v>
      </c>
      <c r="G357">
        <v>38000000</v>
      </c>
      <c r="H357">
        <v>1</v>
      </c>
      <c r="I357" s="37">
        <v>4.3981481481481484E-3</v>
      </c>
      <c r="J357" t="s">
        <v>46</v>
      </c>
      <c r="K357" t="s">
        <v>56</v>
      </c>
      <c r="L357" t="s">
        <v>51</v>
      </c>
      <c r="M357" t="s">
        <v>66</v>
      </c>
      <c r="N357" t="s">
        <v>67</v>
      </c>
    </row>
    <row r="358" spans="1:14" x14ac:dyDescent="0.25">
      <c r="A358" t="s">
        <v>14</v>
      </c>
      <c r="B358">
        <v>26</v>
      </c>
      <c r="C358" t="s">
        <v>37</v>
      </c>
      <c r="D358" t="s">
        <v>16</v>
      </c>
      <c r="E358" t="s">
        <v>17</v>
      </c>
      <c r="F358">
        <v>2</v>
      </c>
      <c r="G358">
        <v>38000000</v>
      </c>
      <c r="H358">
        <v>4</v>
      </c>
      <c r="I358" s="37">
        <v>4.5138888888888893E-3</v>
      </c>
      <c r="J358" t="s">
        <v>46</v>
      </c>
      <c r="K358" t="s">
        <v>19</v>
      </c>
      <c r="L358" t="s">
        <v>33</v>
      </c>
      <c r="M358" t="s">
        <v>66</v>
      </c>
      <c r="N358" t="s">
        <v>67</v>
      </c>
    </row>
    <row r="359" spans="1:14" x14ac:dyDescent="0.25">
      <c r="A359" t="s">
        <v>14</v>
      </c>
      <c r="B359">
        <v>20</v>
      </c>
      <c r="C359" t="s">
        <v>44</v>
      </c>
      <c r="D359" t="s">
        <v>16</v>
      </c>
      <c r="E359" t="s">
        <v>42</v>
      </c>
      <c r="F359">
        <v>3</v>
      </c>
      <c r="G359">
        <v>15000000</v>
      </c>
      <c r="H359">
        <v>6</v>
      </c>
      <c r="I359" s="37">
        <v>4.5138888888888893E-3</v>
      </c>
      <c r="J359" t="s">
        <v>18</v>
      </c>
      <c r="K359" t="s">
        <v>35</v>
      </c>
      <c r="L359" t="s">
        <v>20</v>
      </c>
      <c r="M359" t="s">
        <v>66</v>
      </c>
      <c r="N359" t="s">
        <v>67</v>
      </c>
    </row>
    <row r="360" spans="1:14" x14ac:dyDescent="0.25">
      <c r="A360" t="s">
        <v>70</v>
      </c>
      <c r="B360">
        <v>24</v>
      </c>
      <c r="C360" t="s">
        <v>37</v>
      </c>
      <c r="D360" t="s">
        <v>49</v>
      </c>
      <c r="E360" t="s">
        <v>42</v>
      </c>
      <c r="F360">
        <v>0</v>
      </c>
      <c r="G360">
        <v>0</v>
      </c>
      <c r="H360">
        <v>3</v>
      </c>
      <c r="I360" s="37">
        <v>4.5138888888888893E-3</v>
      </c>
      <c r="L360" t="s">
        <v>25</v>
      </c>
      <c r="M360" t="s">
        <v>66</v>
      </c>
      <c r="N360" t="s">
        <v>67</v>
      </c>
    </row>
    <row r="361" spans="1:14" x14ac:dyDescent="0.25">
      <c r="A361" t="s">
        <v>14</v>
      </c>
      <c r="B361">
        <v>11</v>
      </c>
      <c r="C361" t="s">
        <v>55</v>
      </c>
      <c r="D361" t="s">
        <v>16</v>
      </c>
      <c r="E361" t="s">
        <v>42</v>
      </c>
      <c r="F361">
        <v>2</v>
      </c>
      <c r="G361">
        <v>38000000</v>
      </c>
      <c r="H361">
        <v>4</v>
      </c>
      <c r="I361" s="37">
        <v>5.208333333333333E-3</v>
      </c>
      <c r="J361" t="s">
        <v>46</v>
      </c>
      <c r="K361" t="s">
        <v>47</v>
      </c>
      <c r="L361" t="s">
        <v>51</v>
      </c>
      <c r="M361" t="s">
        <v>66</v>
      </c>
      <c r="N361" t="s">
        <v>67</v>
      </c>
    </row>
    <row r="362" spans="1:14" x14ac:dyDescent="0.25">
      <c r="A362" t="s">
        <v>14</v>
      </c>
      <c r="B362">
        <v>27</v>
      </c>
      <c r="C362" t="s">
        <v>27</v>
      </c>
      <c r="D362" t="s">
        <v>16</v>
      </c>
      <c r="E362" t="s">
        <v>23</v>
      </c>
      <c r="F362">
        <v>1</v>
      </c>
      <c r="G362">
        <v>7000000</v>
      </c>
      <c r="H362">
        <v>1</v>
      </c>
      <c r="I362" s="37">
        <v>5.208333333333333E-3</v>
      </c>
      <c r="J362" t="s">
        <v>18</v>
      </c>
      <c r="K362" t="s">
        <v>50</v>
      </c>
      <c r="L362" t="s">
        <v>51</v>
      </c>
      <c r="M362" t="s">
        <v>66</v>
      </c>
      <c r="N362" t="s">
        <v>67</v>
      </c>
    </row>
    <row r="363" spans="1:14" x14ac:dyDescent="0.25">
      <c r="A363" t="s">
        <v>14</v>
      </c>
      <c r="B363">
        <v>5</v>
      </c>
      <c r="C363" t="s">
        <v>44</v>
      </c>
      <c r="D363" t="s">
        <v>16</v>
      </c>
      <c r="E363" t="s">
        <v>42</v>
      </c>
      <c r="F363">
        <v>3</v>
      </c>
      <c r="G363">
        <v>15000000</v>
      </c>
      <c r="H363">
        <v>2</v>
      </c>
      <c r="I363" s="37">
        <v>5.208333333333333E-3</v>
      </c>
      <c r="J363" t="s">
        <v>18</v>
      </c>
      <c r="K363" t="s">
        <v>64</v>
      </c>
      <c r="L363" t="s">
        <v>40</v>
      </c>
      <c r="M363" t="s">
        <v>66</v>
      </c>
      <c r="N363" t="s">
        <v>67</v>
      </c>
    </row>
    <row r="364" spans="1:14" x14ac:dyDescent="0.25">
      <c r="A364" t="s">
        <v>14</v>
      </c>
      <c r="B364">
        <v>11</v>
      </c>
      <c r="C364" t="s">
        <v>55</v>
      </c>
      <c r="D364" t="s">
        <v>16</v>
      </c>
      <c r="E364" t="s">
        <v>42</v>
      </c>
      <c r="F364">
        <v>2</v>
      </c>
      <c r="G364">
        <v>38000000</v>
      </c>
      <c r="H364">
        <v>4</v>
      </c>
      <c r="I364" s="37">
        <v>5.208333333333333E-3</v>
      </c>
      <c r="J364" t="s">
        <v>46</v>
      </c>
      <c r="K364" t="s">
        <v>47</v>
      </c>
      <c r="L364" t="s">
        <v>51</v>
      </c>
      <c r="M364" t="s">
        <v>66</v>
      </c>
      <c r="N364" t="s">
        <v>67</v>
      </c>
    </row>
    <row r="365" spans="1:14" x14ac:dyDescent="0.25">
      <c r="A365" t="s">
        <v>70</v>
      </c>
      <c r="B365">
        <v>12</v>
      </c>
      <c r="C365" t="s">
        <v>27</v>
      </c>
      <c r="D365" t="s">
        <v>32</v>
      </c>
      <c r="E365" t="s">
        <v>42</v>
      </c>
      <c r="F365">
        <v>0</v>
      </c>
      <c r="G365">
        <v>0</v>
      </c>
      <c r="H365">
        <v>3</v>
      </c>
      <c r="I365" s="37">
        <v>5.5555555555555558E-3</v>
      </c>
      <c r="L365" t="s">
        <v>30</v>
      </c>
      <c r="M365" t="s">
        <v>66</v>
      </c>
      <c r="N365" t="s">
        <v>67</v>
      </c>
    </row>
    <row r="366" spans="1:14" x14ac:dyDescent="0.25">
      <c r="A366" t="s">
        <v>70</v>
      </c>
      <c r="B366">
        <v>1</v>
      </c>
      <c r="C366" t="s">
        <v>37</v>
      </c>
      <c r="D366" t="s">
        <v>49</v>
      </c>
      <c r="E366" t="s">
        <v>42</v>
      </c>
      <c r="F366">
        <v>0</v>
      </c>
      <c r="G366">
        <v>0</v>
      </c>
      <c r="H366">
        <v>1</v>
      </c>
      <c r="I366" s="37">
        <v>5.5555555555555558E-3</v>
      </c>
      <c r="L366" t="s">
        <v>30</v>
      </c>
      <c r="M366" t="s">
        <v>66</v>
      </c>
      <c r="N366" t="s">
        <v>67</v>
      </c>
    </row>
    <row r="367" spans="1:14" x14ac:dyDescent="0.25">
      <c r="A367" t="s">
        <v>14</v>
      </c>
      <c r="B367">
        <v>9</v>
      </c>
      <c r="C367" t="s">
        <v>37</v>
      </c>
      <c r="D367" t="s">
        <v>16</v>
      </c>
      <c r="E367" t="s">
        <v>42</v>
      </c>
      <c r="F367">
        <v>3</v>
      </c>
      <c r="G367">
        <v>15000000</v>
      </c>
      <c r="H367">
        <v>4</v>
      </c>
      <c r="I367" s="37">
        <v>5.6712962962962958E-3</v>
      </c>
      <c r="J367" t="s">
        <v>18</v>
      </c>
      <c r="K367" t="s">
        <v>56</v>
      </c>
      <c r="L367" t="s">
        <v>33</v>
      </c>
      <c r="M367" t="s">
        <v>66</v>
      </c>
      <c r="N367" t="s">
        <v>67</v>
      </c>
    </row>
    <row r="368" spans="1:14" x14ac:dyDescent="0.25">
      <c r="A368" t="s">
        <v>14</v>
      </c>
      <c r="B368">
        <v>12</v>
      </c>
      <c r="C368" t="s">
        <v>27</v>
      </c>
      <c r="D368" t="s">
        <v>16</v>
      </c>
      <c r="E368" t="s">
        <v>42</v>
      </c>
      <c r="F368">
        <v>3</v>
      </c>
      <c r="G368">
        <v>11000000</v>
      </c>
      <c r="H368">
        <v>5</v>
      </c>
      <c r="I368" s="37">
        <v>5.6944444444444438E-3</v>
      </c>
      <c r="J368" t="s">
        <v>18</v>
      </c>
      <c r="K368" t="s">
        <v>64</v>
      </c>
      <c r="L368" t="s">
        <v>25</v>
      </c>
      <c r="M368" t="s">
        <v>66</v>
      </c>
      <c r="N368" t="s">
        <v>67</v>
      </c>
    </row>
    <row r="369" spans="1:14" x14ac:dyDescent="0.25">
      <c r="A369" t="s">
        <v>70</v>
      </c>
      <c r="B369">
        <v>25</v>
      </c>
      <c r="C369" t="s">
        <v>44</v>
      </c>
      <c r="D369" t="s">
        <v>16</v>
      </c>
      <c r="E369" t="s">
        <v>42</v>
      </c>
      <c r="F369">
        <v>0</v>
      </c>
      <c r="G369">
        <v>0</v>
      </c>
      <c r="H369">
        <v>1</v>
      </c>
      <c r="I369" s="37">
        <v>5.6944444444444438E-3</v>
      </c>
      <c r="L369" t="s">
        <v>48</v>
      </c>
      <c r="M369" t="s">
        <v>66</v>
      </c>
      <c r="N369" t="s">
        <v>67</v>
      </c>
    </row>
    <row r="370" spans="1:14" x14ac:dyDescent="0.25">
      <c r="A370" t="s">
        <v>14</v>
      </c>
      <c r="B370">
        <v>28</v>
      </c>
      <c r="C370" t="s">
        <v>27</v>
      </c>
      <c r="D370" t="s">
        <v>16</v>
      </c>
      <c r="E370" t="s">
        <v>42</v>
      </c>
      <c r="F370">
        <v>2</v>
      </c>
      <c r="G370">
        <v>12000000</v>
      </c>
      <c r="H370">
        <v>2</v>
      </c>
      <c r="I370" s="37">
        <v>6.0185185185185177E-3</v>
      </c>
      <c r="J370" t="s">
        <v>18</v>
      </c>
      <c r="K370" t="s">
        <v>29</v>
      </c>
      <c r="L370" t="s">
        <v>30</v>
      </c>
      <c r="M370" t="s">
        <v>66</v>
      </c>
      <c r="N370" t="s">
        <v>67</v>
      </c>
    </row>
    <row r="371" spans="1:14" x14ac:dyDescent="0.25">
      <c r="A371" t="s">
        <v>14</v>
      </c>
      <c r="B371">
        <v>28</v>
      </c>
      <c r="C371" t="s">
        <v>27</v>
      </c>
      <c r="D371" t="s">
        <v>38</v>
      </c>
      <c r="E371" t="s">
        <v>23</v>
      </c>
      <c r="F371">
        <v>3</v>
      </c>
      <c r="G371">
        <v>15000000</v>
      </c>
      <c r="H371">
        <v>2</v>
      </c>
      <c r="I371" s="37">
        <v>6.0185185185185177E-3</v>
      </c>
      <c r="J371" t="s">
        <v>18</v>
      </c>
      <c r="K371" t="s">
        <v>19</v>
      </c>
      <c r="L371" t="s">
        <v>30</v>
      </c>
      <c r="M371" t="s">
        <v>66</v>
      </c>
      <c r="N371" t="s">
        <v>67</v>
      </c>
    </row>
    <row r="372" spans="1:14" x14ac:dyDescent="0.25">
      <c r="A372" t="s">
        <v>70</v>
      </c>
      <c r="B372">
        <v>30</v>
      </c>
      <c r="C372" t="s">
        <v>69</v>
      </c>
      <c r="D372" t="s">
        <v>49</v>
      </c>
      <c r="E372" t="s">
        <v>17</v>
      </c>
      <c r="F372">
        <v>0</v>
      </c>
      <c r="G372">
        <v>0</v>
      </c>
      <c r="H372">
        <v>3</v>
      </c>
      <c r="I372" s="37">
        <v>6.0185185185185177E-3</v>
      </c>
      <c r="L372" t="s">
        <v>40</v>
      </c>
      <c r="M372" t="s">
        <v>66</v>
      </c>
      <c r="N372" t="s">
        <v>67</v>
      </c>
    </row>
    <row r="373" spans="1:14" x14ac:dyDescent="0.25">
      <c r="A373" t="s">
        <v>70</v>
      </c>
      <c r="B373">
        <v>30</v>
      </c>
      <c r="C373" t="s">
        <v>69</v>
      </c>
      <c r="D373" t="s">
        <v>38</v>
      </c>
      <c r="E373" t="s">
        <v>17</v>
      </c>
      <c r="F373">
        <v>0</v>
      </c>
      <c r="G373">
        <v>0</v>
      </c>
      <c r="H373">
        <v>3</v>
      </c>
      <c r="I373" s="37">
        <v>6.2499999999999995E-3</v>
      </c>
      <c r="L373" t="s">
        <v>30</v>
      </c>
      <c r="M373" t="s">
        <v>66</v>
      </c>
      <c r="N373" t="s">
        <v>67</v>
      </c>
    </row>
    <row r="374" spans="1:14" x14ac:dyDescent="0.25">
      <c r="A374" t="s">
        <v>14</v>
      </c>
      <c r="B374">
        <v>22</v>
      </c>
      <c r="C374" t="s">
        <v>44</v>
      </c>
      <c r="D374" t="s">
        <v>28</v>
      </c>
      <c r="E374" t="s">
        <v>17</v>
      </c>
      <c r="F374">
        <v>1</v>
      </c>
      <c r="G374">
        <v>7000000</v>
      </c>
      <c r="H374">
        <v>1</v>
      </c>
      <c r="I374" s="37">
        <v>6.3888888888888884E-3</v>
      </c>
      <c r="J374" t="s">
        <v>18</v>
      </c>
      <c r="K374" t="s">
        <v>29</v>
      </c>
      <c r="L374" t="s">
        <v>51</v>
      </c>
      <c r="M374" t="s">
        <v>66</v>
      </c>
      <c r="N374" t="s">
        <v>67</v>
      </c>
    </row>
    <row r="375" spans="1:14" x14ac:dyDescent="0.25">
      <c r="A375" t="s">
        <v>70</v>
      </c>
      <c r="B375">
        <v>12</v>
      </c>
      <c r="C375" t="s">
        <v>22</v>
      </c>
      <c r="D375" t="s">
        <v>38</v>
      </c>
      <c r="E375" t="s">
        <v>23</v>
      </c>
      <c r="F375">
        <v>0</v>
      </c>
      <c r="G375">
        <v>0</v>
      </c>
      <c r="H375">
        <v>3</v>
      </c>
      <c r="I375" s="37">
        <v>6.3888888888888884E-3</v>
      </c>
      <c r="L375" t="s">
        <v>48</v>
      </c>
      <c r="M375" t="s">
        <v>66</v>
      </c>
      <c r="N375" t="s">
        <v>67</v>
      </c>
    </row>
    <row r="376" spans="1:14" x14ac:dyDescent="0.25">
      <c r="A376" t="s">
        <v>14</v>
      </c>
      <c r="B376">
        <v>11</v>
      </c>
      <c r="C376" t="s">
        <v>55</v>
      </c>
      <c r="D376" t="s">
        <v>32</v>
      </c>
      <c r="E376" t="s">
        <v>23</v>
      </c>
      <c r="F376">
        <v>2</v>
      </c>
      <c r="G376">
        <v>38000000</v>
      </c>
      <c r="H376">
        <v>1</v>
      </c>
      <c r="I376" s="37">
        <v>6.4236111111111117E-3</v>
      </c>
      <c r="J376" t="s">
        <v>46</v>
      </c>
      <c r="K376" t="s">
        <v>29</v>
      </c>
      <c r="L376" t="s">
        <v>51</v>
      </c>
      <c r="M376" t="s">
        <v>66</v>
      </c>
      <c r="N376" t="s">
        <v>67</v>
      </c>
    </row>
    <row r="377" spans="1:14" x14ac:dyDescent="0.25">
      <c r="A377" t="s">
        <v>14</v>
      </c>
      <c r="B377">
        <v>11</v>
      </c>
      <c r="C377" t="s">
        <v>55</v>
      </c>
      <c r="D377" t="s">
        <v>32</v>
      </c>
      <c r="E377" t="s">
        <v>23</v>
      </c>
      <c r="F377">
        <v>2</v>
      </c>
      <c r="G377">
        <v>38000000</v>
      </c>
      <c r="H377">
        <v>1</v>
      </c>
      <c r="I377" s="37">
        <v>6.4236111111111117E-3</v>
      </c>
      <c r="J377" t="s">
        <v>46</v>
      </c>
      <c r="K377" t="s">
        <v>29</v>
      </c>
      <c r="L377" t="s">
        <v>51</v>
      </c>
      <c r="M377" t="s">
        <v>66</v>
      </c>
      <c r="N377" t="s">
        <v>67</v>
      </c>
    </row>
    <row r="378" spans="1:14" x14ac:dyDescent="0.25">
      <c r="A378" t="s">
        <v>70</v>
      </c>
      <c r="B378">
        <v>13</v>
      </c>
      <c r="C378" t="s">
        <v>55</v>
      </c>
      <c r="D378" t="s">
        <v>16</v>
      </c>
      <c r="E378" t="s">
        <v>45</v>
      </c>
      <c r="F378">
        <v>0</v>
      </c>
      <c r="G378">
        <v>0</v>
      </c>
      <c r="H378">
        <v>2</v>
      </c>
      <c r="I378" s="37">
        <v>6.4236111111111117E-3</v>
      </c>
      <c r="L378" t="s">
        <v>43</v>
      </c>
      <c r="M378" t="s">
        <v>66</v>
      </c>
      <c r="N378" t="s">
        <v>67</v>
      </c>
    </row>
    <row r="379" spans="1:14" x14ac:dyDescent="0.25">
      <c r="A379" t="s">
        <v>70</v>
      </c>
      <c r="B379">
        <v>13</v>
      </c>
      <c r="C379" t="s">
        <v>55</v>
      </c>
      <c r="D379" t="s">
        <v>16</v>
      </c>
      <c r="E379" t="s">
        <v>45</v>
      </c>
      <c r="F379">
        <v>0</v>
      </c>
      <c r="G379">
        <v>0</v>
      </c>
      <c r="H379">
        <v>2</v>
      </c>
      <c r="I379" s="37">
        <v>6.4236111111111117E-3</v>
      </c>
      <c r="L379" t="s">
        <v>43</v>
      </c>
      <c r="M379" t="s">
        <v>66</v>
      </c>
      <c r="N379" t="s">
        <v>67</v>
      </c>
    </row>
    <row r="380" spans="1:14" x14ac:dyDescent="0.25">
      <c r="A380" t="s">
        <v>14</v>
      </c>
      <c r="B380">
        <v>11</v>
      </c>
      <c r="C380" t="s">
        <v>27</v>
      </c>
      <c r="D380" t="s">
        <v>49</v>
      </c>
      <c r="E380" t="s">
        <v>68</v>
      </c>
      <c r="F380">
        <v>1</v>
      </c>
      <c r="G380">
        <v>7000000</v>
      </c>
      <c r="H380">
        <v>2</v>
      </c>
      <c r="I380" s="37">
        <v>6.6666666666666671E-3</v>
      </c>
      <c r="J380" t="s">
        <v>18</v>
      </c>
      <c r="K380" t="s">
        <v>56</v>
      </c>
      <c r="L380" t="s">
        <v>51</v>
      </c>
      <c r="M380" t="s">
        <v>66</v>
      </c>
      <c r="N380" t="s">
        <v>67</v>
      </c>
    </row>
    <row r="381" spans="1:14" x14ac:dyDescent="0.25">
      <c r="A381" t="s">
        <v>14</v>
      </c>
      <c r="B381">
        <v>25</v>
      </c>
      <c r="C381" t="s">
        <v>69</v>
      </c>
      <c r="D381" t="s">
        <v>16</v>
      </c>
      <c r="E381" t="s">
        <v>23</v>
      </c>
      <c r="F381">
        <v>4</v>
      </c>
      <c r="G381">
        <v>20000000</v>
      </c>
      <c r="H381">
        <v>1</v>
      </c>
      <c r="I381" s="37">
        <v>7.0601851851851841E-3</v>
      </c>
      <c r="J381" t="s">
        <v>61</v>
      </c>
      <c r="K381" t="s">
        <v>50</v>
      </c>
      <c r="L381" t="s">
        <v>43</v>
      </c>
      <c r="M381" t="s">
        <v>66</v>
      </c>
      <c r="N381" t="s">
        <v>67</v>
      </c>
    </row>
    <row r="382" spans="1:14" x14ac:dyDescent="0.25">
      <c r="A382" t="s">
        <v>14</v>
      </c>
      <c r="B382">
        <v>30</v>
      </c>
      <c r="C382" t="s">
        <v>27</v>
      </c>
      <c r="D382" t="s">
        <v>49</v>
      </c>
      <c r="E382" t="s">
        <v>17</v>
      </c>
      <c r="F382">
        <v>2</v>
      </c>
      <c r="G382">
        <v>10000000</v>
      </c>
      <c r="H382">
        <v>1</v>
      </c>
      <c r="I382" s="37">
        <v>8.8541666666666664E-3</v>
      </c>
      <c r="J382" t="s">
        <v>18</v>
      </c>
      <c r="K382" t="s">
        <v>19</v>
      </c>
      <c r="L382" t="s">
        <v>48</v>
      </c>
      <c r="M382" t="s">
        <v>66</v>
      </c>
      <c r="N382" t="s">
        <v>67</v>
      </c>
    </row>
    <row r="383" spans="1:14" x14ac:dyDescent="0.25">
      <c r="A383" t="s">
        <v>14</v>
      </c>
      <c r="B383">
        <v>8</v>
      </c>
      <c r="C383" t="s">
        <v>37</v>
      </c>
      <c r="D383" t="s">
        <v>28</v>
      </c>
      <c r="E383" t="s">
        <v>42</v>
      </c>
      <c r="F383">
        <v>1</v>
      </c>
      <c r="G383">
        <v>19000000</v>
      </c>
      <c r="H383">
        <v>4</v>
      </c>
      <c r="I383" s="37">
        <v>8.8541666666666664E-3</v>
      </c>
      <c r="J383" t="s">
        <v>46</v>
      </c>
      <c r="K383" t="s">
        <v>19</v>
      </c>
      <c r="L383" t="s">
        <v>43</v>
      </c>
      <c r="M383" t="s">
        <v>66</v>
      </c>
      <c r="N383" t="s">
        <v>67</v>
      </c>
    </row>
    <row r="384" spans="1:14" x14ac:dyDescent="0.25">
      <c r="A384" t="s">
        <v>70</v>
      </c>
      <c r="B384">
        <v>16</v>
      </c>
      <c r="C384" t="s">
        <v>44</v>
      </c>
      <c r="D384" t="s">
        <v>16</v>
      </c>
      <c r="E384" t="s">
        <v>42</v>
      </c>
      <c r="F384">
        <v>0</v>
      </c>
      <c r="G384">
        <v>0</v>
      </c>
      <c r="H384">
        <v>3</v>
      </c>
      <c r="I384" s="37">
        <v>8.8541666666666664E-3</v>
      </c>
      <c r="L384" t="s">
        <v>33</v>
      </c>
      <c r="M384" t="s">
        <v>66</v>
      </c>
      <c r="N384" t="s">
        <v>67</v>
      </c>
    </row>
    <row r="385" spans="1:14" x14ac:dyDescent="0.25">
      <c r="A385" t="s">
        <v>14</v>
      </c>
      <c r="B385">
        <v>13</v>
      </c>
      <c r="C385" t="s">
        <v>37</v>
      </c>
      <c r="D385" t="s">
        <v>16</v>
      </c>
      <c r="E385" t="s">
        <v>42</v>
      </c>
      <c r="F385">
        <v>2</v>
      </c>
      <c r="G385">
        <v>38000000</v>
      </c>
      <c r="H385">
        <v>1</v>
      </c>
      <c r="I385" s="37">
        <v>8.9699074074074073E-3</v>
      </c>
      <c r="J385" t="s">
        <v>46</v>
      </c>
      <c r="K385" t="s">
        <v>50</v>
      </c>
      <c r="L385" t="s">
        <v>51</v>
      </c>
      <c r="M385" t="s">
        <v>66</v>
      </c>
      <c r="N385" t="s">
        <v>67</v>
      </c>
    </row>
    <row r="386" spans="1:14" x14ac:dyDescent="0.25">
      <c r="A386" t="s">
        <v>14</v>
      </c>
      <c r="B386">
        <v>20</v>
      </c>
      <c r="C386" t="s">
        <v>37</v>
      </c>
      <c r="D386" t="s">
        <v>49</v>
      </c>
      <c r="E386" t="s">
        <v>17</v>
      </c>
      <c r="F386">
        <v>2</v>
      </c>
      <c r="G386">
        <v>12000000</v>
      </c>
      <c r="H386">
        <v>4</v>
      </c>
      <c r="I386" s="37">
        <v>1.3888888888888889E-3</v>
      </c>
      <c r="J386" t="s">
        <v>18</v>
      </c>
      <c r="K386" t="s">
        <v>64</v>
      </c>
      <c r="L386" t="s">
        <v>33</v>
      </c>
      <c r="M386" t="s">
        <v>77</v>
      </c>
      <c r="N386" t="s">
        <v>65</v>
      </c>
    </row>
    <row r="387" spans="1:14" x14ac:dyDescent="0.25">
      <c r="A387" t="s">
        <v>14</v>
      </c>
      <c r="B387">
        <v>30</v>
      </c>
      <c r="C387" t="s">
        <v>44</v>
      </c>
      <c r="D387" t="s">
        <v>49</v>
      </c>
      <c r="E387" t="s">
        <v>23</v>
      </c>
      <c r="F387">
        <v>2</v>
      </c>
      <c r="G387">
        <v>10000000</v>
      </c>
      <c r="H387">
        <v>1</v>
      </c>
      <c r="I387" s="37">
        <v>1.3888888888888889E-3</v>
      </c>
      <c r="J387" t="s">
        <v>18</v>
      </c>
      <c r="K387" t="s">
        <v>29</v>
      </c>
      <c r="L387" t="s">
        <v>33</v>
      </c>
      <c r="M387" t="s">
        <v>77</v>
      </c>
      <c r="N387" t="s">
        <v>65</v>
      </c>
    </row>
    <row r="388" spans="1:14" x14ac:dyDescent="0.25">
      <c r="A388" t="s">
        <v>14</v>
      </c>
      <c r="B388">
        <v>23</v>
      </c>
      <c r="C388" t="s">
        <v>27</v>
      </c>
      <c r="D388" t="s">
        <v>16</v>
      </c>
      <c r="E388" t="s">
        <v>42</v>
      </c>
      <c r="F388">
        <v>5</v>
      </c>
      <c r="G388">
        <v>20000000</v>
      </c>
      <c r="H388">
        <v>1</v>
      </c>
      <c r="I388" s="37">
        <v>1.3888888888888889E-3</v>
      </c>
      <c r="J388" t="s">
        <v>18</v>
      </c>
      <c r="K388" t="s">
        <v>47</v>
      </c>
      <c r="L388" t="s">
        <v>30</v>
      </c>
      <c r="M388" t="s">
        <v>77</v>
      </c>
      <c r="N388" t="s">
        <v>65</v>
      </c>
    </row>
    <row r="389" spans="1:14" x14ac:dyDescent="0.25">
      <c r="A389" t="s">
        <v>70</v>
      </c>
      <c r="B389">
        <v>29</v>
      </c>
      <c r="C389" t="s">
        <v>37</v>
      </c>
      <c r="D389" t="s">
        <v>28</v>
      </c>
      <c r="E389" t="s">
        <v>17</v>
      </c>
      <c r="F389">
        <v>0</v>
      </c>
      <c r="G389">
        <v>0</v>
      </c>
      <c r="H389">
        <v>4</v>
      </c>
      <c r="I389" s="37">
        <v>1.3888888888888889E-3</v>
      </c>
      <c r="L389" t="s">
        <v>33</v>
      </c>
      <c r="M389" t="s">
        <v>77</v>
      </c>
      <c r="N389" t="s">
        <v>65</v>
      </c>
    </row>
    <row r="390" spans="1:14" x14ac:dyDescent="0.25">
      <c r="A390" t="s">
        <v>14</v>
      </c>
      <c r="B390">
        <v>31</v>
      </c>
      <c r="C390" t="s">
        <v>37</v>
      </c>
      <c r="D390" t="s">
        <v>28</v>
      </c>
      <c r="E390" t="s">
        <v>23</v>
      </c>
      <c r="F390">
        <v>3</v>
      </c>
      <c r="G390">
        <v>15000000</v>
      </c>
      <c r="H390">
        <v>3</v>
      </c>
      <c r="I390" s="37">
        <v>1.3888888888888889E-3</v>
      </c>
      <c r="J390" t="s">
        <v>18</v>
      </c>
      <c r="K390" t="s">
        <v>29</v>
      </c>
      <c r="L390" t="s">
        <v>25</v>
      </c>
      <c r="M390" t="s">
        <v>77</v>
      </c>
      <c r="N390" t="s">
        <v>65</v>
      </c>
    </row>
    <row r="391" spans="1:14" x14ac:dyDescent="0.25">
      <c r="A391" t="s">
        <v>14</v>
      </c>
      <c r="B391">
        <v>14</v>
      </c>
      <c r="C391" t="s">
        <v>44</v>
      </c>
      <c r="D391" t="s">
        <v>38</v>
      </c>
      <c r="E391" t="s">
        <v>17</v>
      </c>
      <c r="F391">
        <v>5</v>
      </c>
      <c r="G391">
        <v>25000000</v>
      </c>
      <c r="H391">
        <v>1</v>
      </c>
      <c r="I391" s="37">
        <v>1.3888888888888889E-3</v>
      </c>
      <c r="J391" t="s">
        <v>18</v>
      </c>
      <c r="K391" t="s">
        <v>39</v>
      </c>
      <c r="L391" t="s">
        <v>51</v>
      </c>
      <c r="M391" t="s">
        <v>77</v>
      </c>
      <c r="N391" t="s">
        <v>65</v>
      </c>
    </row>
    <row r="392" spans="1:14" x14ac:dyDescent="0.25">
      <c r="A392" t="s">
        <v>70</v>
      </c>
      <c r="B392">
        <v>2</v>
      </c>
      <c r="C392" t="s">
        <v>27</v>
      </c>
      <c r="D392" t="s">
        <v>49</v>
      </c>
      <c r="E392" t="s">
        <v>42</v>
      </c>
      <c r="F392">
        <v>0</v>
      </c>
      <c r="G392">
        <v>0</v>
      </c>
      <c r="H392">
        <v>2</v>
      </c>
      <c r="I392" s="37">
        <v>1.3888888888888889E-3</v>
      </c>
      <c r="L392" t="s">
        <v>30</v>
      </c>
      <c r="M392" t="s">
        <v>77</v>
      </c>
      <c r="N392" t="s">
        <v>65</v>
      </c>
    </row>
    <row r="393" spans="1:14" x14ac:dyDescent="0.25">
      <c r="A393" t="s">
        <v>70</v>
      </c>
      <c r="B393">
        <v>11</v>
      </c>
      <c r="C393" t="s">
        <v>37</v>
      </c>
      <c r="D393" t="s">
        <v>28</v>
      </c>
      <c r="E393" t="s">
        <v>42</v>
      </c>
      <c r="F393">
        <v>0</v>
      </c>
      <c r="G393">
        <v>0</v>
      </c>
      <c r="H393">
        <v>1</v>
      </c>
      <c r="I393" s="37">
        <v>1.3888888888888889E-3</v>
      </c>
      <c r="L393" t="s">
        <v>51</v>
      </c>
      <c r="M393" t="s">
        <v>77</v>
      </c>
      <c r="N393" t="s">
        <v>65</v>
      </c>
    </row>
    <row r="394" spans="1:14" x14ac:dyDescent="0.25">
      <c r="A394" t="s">
        <v>14</v>
      </c>
      <c r="B394">
        <v>1</v>
      </c>
      <c r="C394" t="s">
        <v>59</v>
      </c>
      <c r="D394" t="s">
        <v>32</v>
      </c>
      <c r="E394" t="s">
        <v>45</v>
      </c>
      <c r="F394">
        <v>1</v>
      </c>
      <c r="G394">
        <v>19000000</v>
      </c>
      <c r="H394">
        <v>2</v>
      </c>
      <c r="I394" s="37">
        <v>1.3888888888888889E-3</v>
      </c>
      <c r="J394" t="s">
        <v>46</v>
      </c>
      <c r="K394" t="s">
        <v>39</v>
      </c>
      <c r="L394" t="s">
        <v>30</v>
      </c>
      <c r="M394" t="s">
        <v>77</v>
      </c>
      <c r="N394" t="s">
        <v>65</v>
      </c>
    </row>
    <row r="395" spans="1:14" x14ac:dyDescent="0.25">
      <c r="A395" t="s">
        <v>14</v>
      </c>
      <c r="B395">
        <v>3</v>
      </c>
      <c r="C395" t="s">
        <v>37</v>
      </c>
      <c r="D395" t="s">
        <v>38</v>
      </c>
      <c r="E395" t="s">
        <v>42</v>
      </c>
      <c r="F395">
        <v>2</v>
      </c>
      <c r="G395">
        <v>38000000</v>
      </c>
      <c r="H395">
        <v>3</v>
      </c>
      <c r="I395" s="37">
        <v>1.3888888888888889E-3</v>
      </c>
      <c r="J395" t="s">
        <v>46</v>
      </c>
      <c r="K395" t="s">
        <v>29</v>
      </c>
      <c r="L395" t="s">
        <v>30</v>
      </c>
      <c r="M395" t="s">
        <v>77</v>
      </c>
      <c r="N395" t="s">
        <v>65</v>
      </c>
    </row>
    <row r="396" spans="1:14" x14ac:dyDescent="0.25">
      <c r="A396" t="s">
        <v>14</v>
      </c>
      <c r="B396">
        <v>1</v>
      </c>
      <c r="C396" t="s">
        <v>69</v>
      </c>
      <c r="D396" t="s">
        <v>28</v>
      </c>
      <c r="E396" t="s">
        <v>42</v>
      </c>
      <c r="F396">
        <v>2</v>
      </c>
      <c r="G396">
        <v>10000000</v>
      </c>
      <c r="H396">
        <v>2</v>
      </c>
      <c r="I396" s="37">
        <v>1.3888888888888889E-3</v>
      </c>
      <c r="J396" t="s">
        <v>18</v>
      </c>
      <c r="K396" t="s">
        <v>39</v>
      </c>
      <c r="L396" t="s">
        <v>51</v>
      </c>
      <c r="M396" t="s">
        <v>77</v>
      </c>
      <c r="N396" t="s">
        <v>65</v>
      </c>
    </row>
    <row r="397" spans="1:14" x14ac:dyDescent="0.25">
      <c r="A397" t="s">
        <v>14</v>
      </c>
      <c r="B397">
        <v>1</v>
      </c>
      <c r="C397" t="s">
        <v>59</v>
      </c>
      <c r="D397" t="s">
        <v>32</v>
      </c>
      <c r="E397" t="s">
        <v>45</v>
      </c>
      <c r="F397">
        <v>1</v>
      </c>
      <c r="G397">
        <v>19000000</v>
      </c>
      <c r="H397">
        <v>2</v>
      </c>
      <c r="I397" s="37">
        <v>1.3888888888888889E-3</v>
      </c>
      <c r="J397" t="s">
        <v>46</v>
      </c>
      <c r="K397" t="s">
        <v>39</v>
      </c>
      <c r="L397" t="s">
        <v>30</v>
      </c>
      <c r="M397" t="s">
        <v>77</v>
      </c>
      <c r="N397" t="s">
        <v>65</v>
      </c>
    </row>
    <row r="398" spans="1:14" x14ac:dyDescent="0.25">
      <c r="A398" t="s">
        <v>14</v>
      </c>
      <c r="B398">
        <v>3</v>
      </c>
      <c r="C398" t="s">
        <v>44</v>
      </c>
      <c r="D398" t="s">
        <v>16</v>
      </c>
      <c r="E398" t="s">
        <v>42</v>
      </c>
      <c r="F398">
        <v>2</v>
      </c>
      <c r="G398">
        <v>12000000</v>
      </c>
      <c r="H398">
        <v>4</v>
      </c>
      <c r="I398" s="37">
        <v>1.3888888888888889E-3</v>
      </c>
      <c r="J398" t="s">
        <v>18</v>
      </c>
      <c r="K398" t="s">
        <v>19</v>
      </c>
      <c r="L398" t="s">
        <v>20</v>
      </c>
      <c r="M398" t="s">
        <v>77</v>
      </c>
      <c r="N398" t="s">
        <v>65</v>
      </c>
    </row>
    <row r="399" spans="1:14" x14ac:dyDescent="0.25">
      <c r="A399" t="s">
        <v>14</v>
      </c>
      <c r="B399">
        <v>26</v>
      </c>
      <c r="C399" t="s">
        <v>44</v>
      </c>
      <c r="D399" t="s">
        <v>38</v>
      </c>
      <c r="E399" t="s">
        <v>23</v>
      </c>
      <c r="F399">
        <v>3</v>
      </c>
      <c r="G399">
        <v>12000000</v>
      </c>
      <c r="H399">
        <v>1</v>
      </c>
      <c r="I399" s="37">
        <v>1.3888888888888889E-3</v>
      </c>
      <c r="J399" t="s">
        <v>18</v>
      </c>
      <c r="K399" t="s">
        <v>19</v>
      </c>
      <c r="L399" t="s">
        <v>51</v>
      </c>
      <c r="M399" t="s">
        <v>77</v>
      </c>
      <c r="N399" t="s">
        <v>65</v>
      </c>
    </row>
    <row r="400" spans="1:14" x14ac:dyDescent="0.25">
      <c r="A400" t="s">
        <v>14</v>
      </c>
      <c r="B400">
        <v>24</v>
      </c>
      <c r="C400" t="s">
        <v>69</v>
      </c>
      <c r="D400" t="s">
        <v>16</v>
      </c>
      <c r="E400" t="s">
        <v>42</v>
      </c>
      <c r="F400">
        <v>1</v>
      </c>
      <c r="G400">
        <v>7000000</v>
      </c>
      <c r="H400">
        <v>2</v>
      </c>
      <c r="I400" s="37">
        <v>1.3888888888888889E-3</v>
      </c>
      <c r="J400" t="s">
        <v>18</v>
      </c>
      <c r="K400" t="s">
        <v>56</v>
      </c>
      <c r="L400" t="s">
        <v>33</v>
      </c>
      <c r="M400" t="s">
        <v>77</v>
      </c>
      <c r="N400" t="s">
        <v>65</v>
      </c>
    </row>
    <row r="401" spans="1:14" x14ac:dyDescent="0.25">
      <c r="A401" t="s">
        <v>70</v>
      </c>
      <c r="B401">
        <v>6</v>
      </c>
      <c r="C401" t="s">
        <v>22</v>
      </c>
      <c r="D401" t="s">
        <v>16</v>
      </c>
      <c r="E401" t="s">
        <v>17</v>
      </c>
      <c r="F401">
        <v>0</v>
      </c>
      <c r="G401">
        <v>0</v>
      </c>
      <c r="H401">
        <v>1</v>
      </c>
      <c r="I401" s="37">
        <v>1.3888888888888889E-3</v>
      </c>
      <c r="L401" t="s">
        <v>43</v>
      </c>
      <c r="M401" t="s">
        <v>77</v>
      </c>
      <c r="N401" t="s">
        <v>65</v>
      </c>
    </row>
    <row r="402" spans="1:14" x14ac:dyDescent="0.25">
      <c r="A402" t="s">
        <v>14</v>
      </c>
      <c r="B402">
        <v>30</v>
      </c>
      <c r="C402" t="s">
        <v>27</v>
      </c>
      <c r="D402" t="s">
        <v>32</v>
      </c>
      <c r="E402" t="s">
        <v>42</v>
      </c>
      <c r="F402">
        <v>3</v>
      </c>
      <c r="G402">
        <v>15000000</v>
      </c>
      <c r="H402">
        <v>1</v>
      </c>
      <c r="I402" s="37">
        <v>1.3888888888888889E-3</v>
      </c>
      <c r="J402" t="s">
        <v>18</v>
      </c>
      <c r="K402" t="s">
        <v>29</v>
      </c>
      <c r="L402" t="s">
        <v>43</v>
      </c>
      <c r="M402" t="s">
        <v>77</v>
      </c>
      <c r="N402" t="s">
        <v>65</v>
      </c>
    </row>
    <row r="403" spans="1:14" x14ac:dyDescent="0.25">
      <c r="A403" t="s">
        <v>70</v>
      </c>
      <c r="B403">
        <v>2</v>
      </c>
      <c r="C403" t="s">
        <v>59</v>
      </c>
      <c r="D403" t="s">
        <v>16</v>
      </c>
      <c r="E403" t="s">
        <v>42</v>
      </c>
      <c r="F403">
        <v>0</v>
      </c>
      <c r="G403">
        <v>0</v>
      </c>
      <c r="H403">
        <v>1</v>
      </c>
      <c r="I403" s="37">
        <v>1.3888888888888889E-3</v>
      </c>
      <c r="L403" t="s">
        <v>25</v>
      </c>
      <c r="M403" t="s">
        <v>77</v>
      </c>
      <c r="N403" t="s">
        <v>65</v>
      </c>
    </row>
    <row r="404" spans="1:14" x14ac:dyDescent="0.25">
      <c r="A404" t="s">
        <v>70</v>
      </c>
      <c r="B404">
        <v>2</v>
      </c>
      <c r="C404" t="s">
        <v>59</v>
      </c>
      <c r="D404" t="s">
        <v>16</v>
      </c>
      <c r="E404" t="s">
        <v>42</v>
      </c>
      <c r="F404">
        <v>0</v>
      </c>
      <c r="G404">
        <v>0</v>
      </c>
      <c r="H404">
        <v>1</v>
      </c>
      <c r="I404" s="37">
        <v>1.3888888888888889E-3</v>
      </c>
      <c r="L404" t="s">
        <v>25</v>
      </c>
      <c r="M404" t="s">
        <v>77</v>
      </c>
      <c r="N404" t="s">
        <v>65</v>
      </c>
    </row>
    <row r="405" spans="1:14" x14ac:dyDescent="0.25">
      <c r="A405" t="s">
        <v>14</v>
      </c>
      <c r="B405">
        <v>3</v>
      </c>
      <c r="C405" t="s">
        <v>59</v>
      </c>
      <c r="D405" t="s">
        <v>49</v>
      </c>
      <c r="E405" t="s">
        <v>42</v>
      </c>
      <c r="F405">
        <v>2</v>
      </c>
      <c r="G405">
        <v>38000000</v>
      </c>
      <c r="H405">
        <v>1</v>
      </c>
      <c r="I405" s="37">
        <v>1.3888888888888889E-3</v>
      </c>
      <c r="J405" t="s">
        <v>46</v>
      </c>
      <c r="K405" t="s">
        <v>19</v>
      </c>
      <c r="L405" t="s">
        <v>30</v>
      </c>
      <c r="M405" t="s">
        <v>77</v>
      </c>
      <c r="N405" t="s">
        <v>65</v>
      </c>
    </row>
    <row r="406" spans="1:14" x14ac:dyDescent="0.25">
      <c r="A406" t="s">
        <v>14</v>
      </c>
      <c r="B406">
        <v>3</v>
      </c>
      <c r="C406" t="s">
        <v>59</v>
      </c>
      <c r="D406" t="s">
        <v>49</v>
      </c>
      <c r="E406" t="s">
        <v>42</v>
      </c>
      <c r="F406">
        <v>2</v>
      </c>
      <c r="G406">
        <v>38000000</v>
      </c>
      <c r="H406">
        <v>1</v>
      </c>
      <c r="I406" s="37">
        <v>1.3888888888888889E-3</v>
      </c>
      <c r="J406" t="s">
        <v>46</v>
      </c>
      <c r="K406" t="s">
        <v>19</v>
      </c>
      <c r="L406" t="s">
        <v>30</v>
      </c>
      <c r="M406" t="s">
        <v>77</v>
      </c>
      <c r="N406" t="s">
        <v>65</v>
      </c>
    </row>
    <row r="407" spans="1:14" x14ac:dyDescent="0.25">
      <c r="A407" t="s">
        <v>14</v>
      </c>
      <c r="B407">
        <v>14</v>
      </c>
      <c r="C407" t="s">
        <v>57</v>
      </c>
      <c r="D407" t="s">
        <v>28</v>
      </c>
      <c r="E407" t="s">
        <v>23</v>
      </c>
      <c r="F407">
        <v>2</v>
      </c>
      <c r="G407">
        <v>12000000</v>
      </c>
      <c r="H407">
        <v>1</v>
      </c>
      <c r="I407" s="37">
        <v>1.5277777777777779E-3</v>
      </c>
      <c r="J407" t="s">
        <v>18</v>
      </c>
      <c r="K407" t="s">
        <v>47</v>
      </c>
      <c r="L407" t="s">
        <v>30</v>
      </c>
      <c r="M407" t="s">
        <v>77</v>
      </c>
      <c r="N407" t="s">
        <v>65</v>
      </c>
    </row>
    <row r="408" spans="1:14" x14ac:dyDescent="0.25">
      <c r="A408" t="s">
        <v>14</v>
      </c>
      <c r="B408">
        <v>30</v>
      </c>
      <c r="C408" t="s">
        <v>27</v>
      </c>
      <c r="D408" t="s">
        <v>49</v>
      </c>
      <c r="E408" t="s">
        <v>17</v>
      </c>
      <c r="F408">
        <v>2</v>
      </c>
      <c r="G408">
        <v>12000000</v>
      </c>
      <c r="H408">
        <v>2</v>
      </c>
      <c r="I408" s="37">
        <v>1.5277777777777779E-3</v>
      </c>
      <c r="J408" t="s">
        <v>18</v>
      </c>
      <c r="K408" t="s">
        <v>47</v>
      </c>
      <c r="L408" t="s">
        <v>20</v>
      </c>
      <c r="M408" t="s">
        <v>77</v>
      </c>
      <c r="N408" t="s">
        <v>65</v>
      </c>
    </row>
    <row r="409" spans="1:14" x14ac:dyDescent="0.25">
      <c r="A409" t="s">
        <v>14</v>
      </c>
      <c r="B409">
        <v>11</v>
      </c>
      <c r="C409" t="s">
        <v>69</v>
      </c>
      <c r="D409" t="s">
        <v>49</v>
      </c>
      <c r="E409" t="s">
        <v>23</v>
      </c>
      <c r="F409">
        <v>4</v>
      </c>
      <c r="G409">
        <v>20000000</v>
      </c>
      <c r="H409">
        <v>3</v>
      </c>
      <c r="I409" s="37">
        <v>1.5277777777777779E-3</v>
      </c>
      <c r="J409" t="s">
        <v>61</v>
      </c>
      <c r="K409" t="s">
        <v>64</v>
      </c>
      <c r="L409" t="s">
        <v>33</v>
      </c>
      <c r="M409" t="s">
        <v>77</v>
      </c>
      <c r="N409" t="s">
        <v>65</v>
      </c>
    </row>
    <row r="410" spans="1:14" x14ac:dyDescent="0.25">
      <c r="A410" t="s">
        <v>14</v>
      </c>
      <c r="B410">
        <v>25</v>
      </c>
      <c r="C410" t="s">
        <v>69</v>
      </c>
      <c r="D410" t="s">
        <v>49</v>
      </c>
      <c r="E410" t="s">
        <v>42</v>
      </c>
      <c r="F410">
        <v>2</v>
      </c>
      <c r="G410">
        <v>12000000</v>
      </c>
      <c r="H410">
        <v>2</v>
      </c>
      <c r="I410" s="37">
        <v>1.5277777777777779E-3</v>
      </c>
      <c r="J410" t="s">
        <v>18</v>
      </c>
      <c r="K410" t="s">
        <v>29</v>
      </c>
      <c r="L410" t="s">
        <v>33</v>
      </c>
      <c r="M410" t="s">
        <v>77</v>
      </c>
      <c r="N410" t="s">
        <v>65</v>
      </c>
    </row>
    <row r="411" spans="1:14" x14ac:dyDescent="0.25">
      <c r="A411" t="s">
        <v>14</v>
      </c>
      <c r="B411">
        <v>14</v>
      </c>
      <c r="C411" t="s">
        <v>57</v>
      </c>
      <c r="D411" t="s">
        <v>28</v>
      </c>
      <c r="E411" t="s">
        <v>23</v>
      </c>
      <c r="F411">
        <v>2</v>
      </c>
      <c r="G411">
        <v>12000000</v>
      </c>
      <c r="H411">
        <v>1</v>
      </c>
      <c r="I411" s="37">
        <v>1.5277777777777779E-3</v>
      </c>
      <c r="J411" t="s">
        <v>18</v>
      </c>
      <c r="K411" t="s">
        <v>47</v>
      </c>
      <c r="L411" t="s">
        <v>30</v>
      </c>
      <c r="M411" t="s">
        <v>77</v>
      </c>
      <c r="N411" t="s">
        <v>65</v>
      </c>
    </row>
    <row r="412" spans="1:14" x14ac:dyDescent="0.25">
      <c r="A412" t="s">
        <v>70</v>
      </c>
      <c r="B412">
        <v>9</v>
      </c>
      <c r="C412" t="s">
        <v>37</v>
      </c>
      <c r="D412" t="s">
        <v>28</v>
      </c>
      <c r="E412" t="s">
        <v>23</v>
      </c>
      <c r="F412">
        <v>0</v>
      </c>
      <c r="G412">
        <v>0</v>
      </c>
      <c r="H412">
        <v>5</v>
      </c>
      <c r="I412" s="37">
        <v>1.5277777777777779E-3</v>
      </c>
      <c r="L412" t="s">
        <v>30</v>
      </c>
      <c r="M412" t="s">
        <v>77</v>
      </c>
      <c r="N412" t="s">
        <v>65</v>
      </c>
    </row>
    <row r="413" spans="1:14" x14ac:dyDescent="0.25">
      <c r="A413" t="s">
        <v>70</v>
      </c>
      <c r="B413">
        <v>30</v>
      </c>
      <c r="C413" t="s">
        <v>59</v>
      </c>
      <c r="D413" t="s">
        <v>28</v>
      </c>
      <c r="E413" t="s">
        <v>42</v>
      </c>
      <c r="F413">
        <v>0</v>
      </c>
      <c r="G413">
        <v>0</v>
      </c>
      <c r="H413">
        <v>3</v>
      </c>
      <c r="I413" s="37">
        <v>1.5972222222222221E-3</v>
      </c>
      <c r="L413" t="s">
        <v>43</v>
      </c>
      <c r="M413" t="s">
        <v>77</v>
      </c>
      <c r="N413" t="s">
        <v>65</v>
      </c>
    </row>
    <row r="414" spans="1:14" x14ac:dyDescent="0.25">
      <c r="A414" t="s">
        <v>70</v>
      </c>
      <c r="B414">
        <v>30</v>
      </c>
      <c r="C414" t="s">
        <v>59</v>
      </c>
      <c r="D414" t="s">
        <v>28</v>
      </c>
      <c r="E414" t="s">
        <v>42</v>
      </c>
      <c r="F414">
        <v>0</v>
      </c>
      <c r="G414">
        <v>0</v>
      </c>
      <c r="H414">
        <v>3</v>
      </c>
      <c r="I414" s="37">
        <v>1.5972222222222221E-3</v>
      </c>
      <c r="L414" t="s">
        <v>43</v>
      </c>
      <c r="M414" t="s">
        <v>77</v>
      </c>
      <c r="N414" t="s">
        <v>65</v>
      </c>
    </row>
    <row r="415" spans="1:14" x14ac:dyDescent="0.25">
      <c r="A415" t="s">
        <v>14</v>
      </c>
      <c r="B415">
        <v>10</v>
      </c>
      <c r="C415" t="s">
        <v>44</v>
      </c>
      <c r="D415" t="s">
        <v>38</v>
      </c>
      <c r="E415" t="s">
        <v>23</v>
      </c>
      <c r="F415">
        <v>1</v>
      </c>
      <c r="G415">
        <v>7000000</v>
      </c>
      <c r="H415">
        <v>6</v>
      </c>
      <c r="I415" s="37">
        <v>1.6782407407407406E-3</v>
      </c>
      <c r="J415" t="s">
        <v>18</v>
      </c>
      <c r="K415" t="s">
        <v>19</v>
      </c>
      <c r="L415" t="s">
        <v>43</v>
      </c>
      <c r="M415" t="s">
        <v>77</v>
      </c>
      <c r="N415" t="s">
        <v>65</v>
      </c>
    </row>
    <row r="416" spans="1:14" x14ac:dyDescent="0.25">
      <c r="A416" t="s">
        <v>70</v>
      </c>
      <c r="B416">
        <v>16</v>
      </c>
      <c r="C416" t="s">
        <v>44</v>
      </c>
      <c r="D416" t="s">
        <v>38</v>
      </c>
      <c r="E416" t="s">
        <v>42</v>
      </c>
      <c r="F416">
        <v>0</v>
      </c>
      <c r="G416">
        <v>0</v>
      </c>
      <c r="H416">
        <v>3</v>
      </c>
      <c r="I416" s="37">
        <v>1.6782407407407406E-3</v>
      </c>
      <c r="L416" t="s">
        <v>43</v>
      </c>
      <c r="M416" t="s">
        <v>77</v>
      </c>
      <c r="N416" t="s">
        <v>65</v>
      </c>
    </row>
    <row r="417" spans="1:14" x14ac:dyDescent="0.25">
      <c r="A417" t="s">
        <v>14</v>
      </c>
      <c r="B417">
        <v>12</v>
      </c>
      <c r="C417" t="s">
        <v>72</v>
      </c>
      <c r="D417" t="s">
        <v>28</v>
      </c>
      <c r="E417" t="s">
        <v>23</v>
      </c>
      <c r="F417">
        <v>5</v>
      </c>
      <c r="G417">
        <v>25000000</v>
      </c>
      <c r="H417">
        <v>2</v>
      </c>
      <c r="I417" s="37">
        <v>1.736111111111111E-3</v>
      </c>
      <c r="J417" t="s">
        <v>18</v>
      </c>
      <c r="K417" t="s">
        <v>19</v>
      </c>
      <c r="L417" t="s">
        <v>20</v>
      </c>
      <c r="M417" t="s">
        <v>77</v>
      </c>
      <c r="N417" t="s">
        <v>65</v>
      </c>
    </row>
    <row r="418" spans="1:14" x14ac:dyDescent="0.25">
      <c r="A418" t="s">
        <v>14</v>
      </c>
      <c r="B418">
        <v>12</v>
      </c>
      <c r="C418" t="s">
        <v>72</v>
      </c>
      <c r="D418" t="s">
        <v>28</v>
      </c>
      <c r="E418" t="s">
        <v>23</v>
      </c>
      <c r="F418">
        <v>5</v>
      </c>
      <c r="G418">
        <v>25000000</v>
      </c>
      <c r="H418">
        <v>2</v>
      </c>
      <c r="I418" s="37">
        <v>1.736111111111111E-3</v>
      </c>
      <c r="J418" t="s">
        <v>18</v>
      </c>
      <c r="K418" t="s">
        <v>19</v>
      </c>
      <c r="L418" t="s">
        <v>20</v>
      </c>
      <c r="M418" t="s">
        <v>77</v>
      </c>
      <c r="N418" t="s">
        <v>65</v>
      </c>
    </row>
    <row r="419" spans="1:14" x14ac:dyDescent="0.25">
      <c r="A419" t="s">
        <v>70</v>
      </c>
      <c r="B419">
        <v>3</v>
      </c>
      <c r="C419" t="s">
        <v>69</v>
      </c>
      <c r="D419" t="s">
        <v>38</v>
      </c>
      <c r="E419" t="s">
        <v>23</v>
      </c>
      <c r="F419">
        <v>0</v>
      </c>
      <c r="G419">
        <v>0</v>
      </c>
      <c r="H419">
        <v>1</v>
      </c>
      <c r="I419" s="37">
        <v>1.736111111111111E-3</v>
      </c>
      <c r="L419" t="s">
        <v>30</v>
      </c>
      <c r="M419" t="s">
        <v>77</v>
      </c>
      <c r="N419" t="s">
        <v>65</v>
      </c>
    </row>
    <row r="420" spans="1:14" x14ac:dyDescent="0.25">
      <c r="A420" t="s">
        <v>70</v>
      </c>
      <c r="B420">
        <v>11</v>
      </c>
      <c r="C420" t="s">
        <v>44</v>
      </c>
      <c r="D420" t="s">
        <v>49</v>
      </c>
      <c r="E420" t="s">
        <v>23</v>
      </c>
      <c r="F420">
        <v>0</v>
      </c>
      <c r="G420">
        <v>0</v>
      </c>
      <c r="H420">
        <v>3</v>
      </c>
      <c r="I420" s="37">
        <v>1.9675925925925928E-3</v>
      </c>
      <c r="L420" t="s">
        <v>40</v>
      </c>
      <c r="M420" t="s">
        <v>77</v>
      </c>
      <c r="N420" t="s">
        <v>65</v>
      </c>
    </row>
    <row r="421" spans="1:14" x14ac:dyDescent="0.25">
      <c r="A421" t="s">
        <v>14</v>
      </c>
      <c r="B421">
        <v>21</v>
      </c>
      <c r="C421" t="s">
        <v>69</v>
      </c>
      <c r="D421" t="s">
        <v>38</v>
      </c>
      <c r="E421" t="s">
        <v>23</v>
      </c>
      <c r="F421">
        <v>3</v>
      </c>
      <c r="G421">
        <v>15000000</v>
      </c>
      <c r="H421">
        <v>3</v>
      </c>
      <c r="I421" s="37">
        <v>2.0370370370370373E-3</v>
      </c>
      <c r="J421" t="s">
        <v>18</v>
      </c>
      <c r="K421" t="s">
        <v>19</v>
      </c>
      <c r="L421" t="s">
        <v>33</v>
      </c>
      <c r="M421" t="s">
        <v>77</v>
      </c>
      <c r="N421" t="s">
        <v>65</v>
      </c>
    </row>
    <row r="422" spans="1:14" x14ac:dyDescent="0.25">
      <c r="A422" t="s">
        <v>14</v>
      </c>
      <c r="B422">
        <v>4</v>
      </c>
      <c r="C422" t="s">
        <v>37</v>
      </c>
      <c r="D422" t="s">
        <v>16</v>
      </c>
      <c r="E422" t="s">
        <v>68</v>
      </c>
      <c r="F422">
        <v>4</v>
      </c>
      <c r="G422">
        <v>20000000</v>
      </c>
      <c r="H422">
        <v>3</v>
      </c>
      <c r="I422" s="37">
        <v>2.0833333333333333E-3</v>
      </c>
      <c r="J422" t="s">
        <v>18</v>
      </c>
      <c r="K422" t="s">
        <v>19</v>
      </c>
      <c r="L422" t="s">
        <v>51</v>
      </c>
      <c r="M422" t="s">
        <v>77</v>
      </c>
      <c r="N422" t="s">
        <v>65</v>
      </c>
    </row>
    <row r="423" spans="1:14" x14ac:dyDescent="0.25">
      <c r="A423" t="s">
        <v>14</v>
      </c>
      <c r="B423">
        <v>22</v>
      </c>
      <c r="C423" t="s">
        <v>27</v>
      </c>
      <c r="D423" t="s">
        <v>16</v>
      </c>
      <c r="E423" t="s">
        <v>42</v>
      </c>
      <c r="F423">
        <v>5</v>
      </c>
      <c r="G423">
        <v>25000000</v>
      </c>
      <c r="H423">
        <v>3</v>
      </c>
      <c r="I423" s="37">
        <v>2.2222222222222222E-3</v>
      </c>
      <c r="J423" t="s">
        <v>18</v>
      </c>
      <c r="K423" t="s">
        <v>19</v>
      </c>
      <c r="L423" t="s">
        <v>43</v>
      </c>
      <c r="M423" t="s">
        <v>77</v>
      </c>
      <c r="N423" t="s">
        <v>65</v>
      </c>
    </row>
    <row r="424" spans="1:14" x14ac:dyDescent="0.25">
      <c r="A424" t="s">
        <v>14</v>
      </c>
      <c r="B424">
        <v>25</v>
      </c>
      <c r="C424" t="s">
        <v>37</v>
      </c>
      <c r="D424" t="s">
        <v>49</v>
      </c>
      <c r="E424" t="s">
        <v>42</v>
      </c>
      <c r="F424">
        <v>2</v>
      </c>
      <c r="G424">
        <v>12000000</v>
      </c>
      <c r="H424">
        <v>1</v>
      </c>
      <c r="I424" s="37">
        <v>2.2222222222222222E-3</v>
      </c>
      <c r="J424" t="s">
        <v>18</v>
      </c>
      <c r="K424" t="s">
        <v>29</v>
      </c>
      <c r="L424" t="s">
        <v>48</v>
      </c>
      <c r="M424" t="s">
        <v>77</v>
      </c>
      <c r="N424" t="s">
        <v>65</v>
      </c>
    </row>
    <row r="425" spans="1:14" x14ac:dyDescent="0.25">
      <c r="A425" t="s">
        <v>14</v>
      </c>
      <c r="B425">
        <v>20</v>
      </c>
      <c r="C425" t="s">
        <v>69</v>
      </c>
      <c r="D425" t="s">
        <v>38</v>
      </c>
      <c r="E425" t="s">
        <v>23</v>
      </c>
      <c r="F425">
        <v>4</v>
      </c>
      <c r="G425">
        <v>20000000</v>
      </c>
      <c r="H425">
        <v>4</v>
      </c>
      <c r="I425" s="37">
        <v>2.2222222222222222E-3</v>
      </c>
      <c r="J425" t="s">
        <v>18</v>
      </c>
      <c r="K425" t="s">
        <v>39</v>
      </c>
      <c r="L425" t="s">
        <v>48</v>
      </c>
      <c r="M425" t="s">
        <v>77</v>
      </c>
      <c r="N425" t="s">
        <v>65</v>
      </c>
    </row>
    <row r="426" spans="1:14" x14ac:dyDescent="0.25">
      <c r="A426" t="s">
        <v>14</v>
      </c>
      <c r="B426">
        <v>1</v>
      </c>
      <c r="C426" t="s">
        <v>37</v>
      </c>
      <c r="D426" t="s">
        <v>38</v>
      </c>
      <c r="E426" t="s">
        <v>68</v>
      </c>
      <c r="F426">
        <v>3</v>
      </c>
      <c r="G426">
        <v>11000000</v>
      </c>
      <c r="H426">
        <v>3</v>
      </c>
      <c r="I426" s="37">
        <v>2.2685185185185182E-3</v>
      </c>
      <c r="J426" t="s">
        <v>18</v>
      </c>
      <c r="K426" t="s">
        <v>19</v>
      </c>
      <c r="L426" t="s">
        <v>40</v>
      </c>
      <c r="M426" t="s">
        <v>77</v>
      </c>
      <c r="N426" t="s">
        <v>65</v>
      </c>
    </row>
    <row r="427" spans="1:14" x14ac:dyDescent="0.25">
      <c r="A427" t="s">
        <v>14</v>
      </c>
      <c r="B427">
        <v>21</v>
      </c>
      <c r="C427" t="s">
        <v>27</v>
      </c>
      <c r="D427" t="s">
        <v>16</v>
      </c>
      <c r="E427" t="s">
        <v>45</v>
      </c>
      <c r="F427">
        <v>3</v>
      </c>
      <c r="G427">
        <v>15000000</v>
      </c>
      <c r="H427">
        <v>1</v>
      </c>
      <c r="I427" s="37">
        <v>2.2800925925925927E-3</v>
      </c>
      <c r="J427" t="s">
        <v>18</v>
      </c>
      <c r="K427" t="s">
        <v>29</v>
      </c>
      <c r="L427" t="s">
        <v>33</v>
      </c>
      <c r="M427" t="s">
        <v>77</v>
      </c>
      <c r="N427" t="s">
        <v>65</v>
      </c>
    </row>
    <row r="428" spans="1:14" x14ac:dyDescent="0.25">
      <c r="A428" t="s">
        <v>14</v>
      </c>
      <c r="B428">
        <v>28</v>
      </c>
      <c r="C428" t="s">
        <v>37</v>
      </c>
      <c r="D428" t="s">
        <v>38</v>
      </c>
      <c r="E428" t="s">
        <v>42</v>
      </c>
      <c r="F428">
        <v>2</v>
      </c>
      <c r="G428">
        <v>12000000</v>
      </c>
      <c r="H428">
        <v>3</v>
      </c>
      <c r="I428" s="37">
        <v>2.4305555555555556E-3</v>
      </c>
      <c r="J428" t="s">
        <v>18</v>
      </c>
      <c r="K428" t="s">
        <v>47</v>
      </c>
      <c r="L428" t="s">
        <v>43</v>
      </c>
      <c r="M428" t="s">
        <v>77</v>
      </c>
      <c r="N428" t="s">
        <v>65</v>
      </c>
    </row>
    <row r="429" spans="1:14" x14ac:dyDescent="0.25">
      <c r="A429" t="s">
        <v>14</v>
      </c>
      <c r="B429">
        <v>13</v>
      </c>
      <c r="C429" t="s">
        <v>72</v>
      </c>
      <c r="D429" t="s">
        <v>38</v>
      </c>
      <c r="E429" t="s">
        <v>23</v>
      </c>
      <c r="F429">
        <v>3</v>
      </c>
      <c r="G429">
        <v>15000000</v>
      </c>
      <c r="H429">
        <v>5</v>
      </c>
      <c r="I429" s="37">
        <v>2.5462962962962961E-3</v>
      </c>
      <c r="J429" t="s">
        <v>18</v>
      </c>
      <c r="K429" t="s">
        <v>47</v>
      </c>
      <c r="L429" t="s">
        <v>51</v>
      </c>
      <c r="M429" t="s">
        <v>77</v>
      </c>
      <c r="N429" t="s">
        <v>65</v>
      </c>
    </row>
    <row r="430" spans="1:14" x14ac:dyDescent="0.25">
      <c r="A430" t="s">
        <v>14</v>
      </c>
      <c r="B430">
        <v>19</v>
      </c>
      <c r="C430" t="s">
        <v>22</v>
      </c>
      <c r="D430" t="s">
        <v>49</v>
      </c>
      <c r="E430" t="s">
        <v>42</v>
      </c>
      <c r="F430">
        <v>3</v>
      </c>
      <c r="G430">
        <v>15000000</v>
      </c>
      <c r="H430">
        <v>2</v>
      </c>
      <c r="I430" s="37">
        <v>2.5462962962962961E-3</v>
      </c>
      <c r="J430" t="s">
        <v>18</v>
      </c>
      <c r="K430" t="s">
        <v>19</v>
      </c>
      <c r="L430" t="s">
        <v>40</v>
      </c>
      <c r="M430" t="s">
        <v>77</v>
      </c>
      <c r="N430" t="s">
        <v>65</v>
      </c>
    </row>
    <row r="431" spans="1:14" x14ac:dyDescent="0.25">
      <c r="A431" t="s">
        <v>14</v>
      </c>
      <c r="B431">
        <v>30</v>
      </c>
      <c r="C431" t="s">
        <v>37</v>
      </c>
      <c r="D431" t="s">
        <v>28</v>
      </c>
      <c r="E431" t="s">
        <v>42</v>
      </c>
      <c r="F431">
        <v>2</v>
      </c>
      <c r="G431">
        <v>12000000</v>
      </c>
      <c r="H431">
        <v>1</v>
      </c>
      <c r="I431" s="37">
        <v>2.5462962962962961E-3</v>
      </c>
      <c r="J431" t="s">
        <v>18</v>
      </c>
      <c r="K431" t="s">
        <v>56</v>
      </c>
      <c r="L431" t="s">
        <v>48</v>
      </c>
      <c r="M431" t="s">
        <v>77</v>
      </c>
      <c r="N431" t="s">
        <v>65</v>
      </c>
    </row>
    <row r="432" spans="1:14" x14ac:dyDescent="0.25">
      <c r="A432" t="s">
        <v>14</v>
      </c>
      <c r="B432">
        <v>13</v>
      </c>
      <c r="C432" t="s">
        <v>72</v>
      </c>
      <c r="D432" t="s">
        <v>38</v>
      </c>
      <c r="E432" t="s">
        <v>23</v>
      </c>
      <c r="F432">
        <v>3</v>
      </c>
      <c r="G432">
        <v>15000000</v>
      </c>
      <c r="H432">
        <v>5</v>
      </c>
      <c r="I432" s="37">
        <v>2.5462962962962961E-3</v>
      </c>
      <c r="J432" t="s">
        <v>18</v>
      </c>
      <c r="K432" t="s">
        <v>47</v>
      </c>
      <c r="L432" t="s">
        <v>51</v>
      </c>
      <c r="M432" t="s">
        <v>77</v>
      </c>
      <c r="N432" t="s">
        <v>65</v>
      </c>
    </row>
    <row r="433" spans="1:14" x14ac:dyDescent="0.25">
      <c r="A433" t="s">
        <v>14</v>
      </c>
      <c r="B433">
        <v>19</v>
      </c>
      <c r="C433" t="s">
        <v>22</v>
      </c>
      <c r="D433" t="s">
        <v>49</v>
      </c>
      <c r="E433" t="s">
        <v>42</v>
      </c>
      <c r="F433">
        <v>3</v>
      </c>
      <c r="G433">
        <v>15000000</v>
      </c>
      <c r="H433">
        <v>2</v>
      </c>
      <c r="I433" s="37">
        <v>2.5462962962962961E-3</v>
      </c>
      <c r="J433" t="s">
        <v>18</v>
      </c>
      <c r="K433" t="s">
        <v>19</v>
      </c>
      <c r="L433" t="s">
        <v>40</v>
      </c>
      <c r="M433" t="s">
        <v>77</v>
      </c>
      <c r="N433" t="s">
        <v>65</v>
      </c>
    </row>
    <row r="434" spans="1:14" x14ac:dyDescent="0.25">
      <c r="A434" t="s">
        <v>14</v>
      </c>
      <c r="B434">
        <v>25</v>
      </c>
      <c r="C434" t="s">
        <v>37</v>
      </c>
      <c r="D434" t="s">
        <v>32</v>
      </c>
      <c r="E434" t="s">
        <v>23</v>
      </c>
      <c r="F434">
        <v>5</v>
      </c>
      <c r="G434">
        <v>25000000</v>
      </c>
      <c r="H434">
        <v>3</v>
      </c>
      <c r="I434" s="37">
        <v>2.7777777777777779E-3</v>
      </c>
      <c r="J434" t="s">
        <v>18</v>
      </c>
      <c r="K434" t="s">
        <v>29</v>
      </c>
      <c r="L434" t="s">
        <v>51</v>
      </c>
      <c r="M434" t="s">
        <v>77</v>
      </c>
      <c r="N434" t="s">
        <v>65</v>
      </c>
    </row>
    <row r="435" spans="1:14" x14ac:dyDescent="0.25">
      <c r="A435" t="s">
        <v>14</v>
      </c>
      <c r="B435">
        <v>22</v>
      </c>
      <c r="C435" t="s">
        <v>27</v>
      </c>
      <c r="D435" t="s">
        <v>49</v>
      </c>
      <c r="E435" t="s">
        <v>42</v>
      </c>
      <c r="F435">
        <v>3</v>
      </c>
      <c r="G435">
        <v>15000000</v>
      </c>
      <c r="H435">
        <v>4</v>
      </c>
      <c r="I435" s="37">
        <v>3.2407407407407406E-3</v>
      </c>
      <c r="J435" t="s">
        <v>18</v>
      </c>
      <c r="K435" t="s">
        <v>56</v>
      </c>
      <c r="L435" t="s">
        <v>30</v>
      </c>
      <c r="M435" t="s">
        <v>77</v>
      </c>
      <c r="N435" t="s">
        <v>65</v>
      </c>
    </row>
    <row r="436" spans="1:14" x14ac:dyDescent="0.25">
      <c r="A436" t="s">
        <v>14</v>
      </c>
      <c r="B436">
        <v>8</v>
      </c>
      <c r="C436" t="s">
        <v>37</v>
      </c>
      <c r="D436" t="s">
        <v>32</v>
      </c>
      <c r="E436" t="s">
        <v>23</v>
      </c>
      <c r="F436">
        <v>5</v>
      </c>
      <c r="G436">
        <v>25000000</v>
      </c>
      <c r="H436">
        <v>4</v>
      </c>
      <c r="I436" s="37">
        <v>3.2407407407407406E-3</v>
      </c>
      <c r="J436" t="s">
        <v>18</v>
      </c>
      <c r="K436" t="s">
        <v>24</v>
      </c>
      <c r="L436" t="s">
        <v>20</v>
      </c>
      <c r="M436" t="s">
        <v>77</v>
      </c>
      <c r="N436" t="s">
        <v>65</v>
      </c>
    </row>
    <row r="437" spans="1:14" x14ac:dyDescent="0.25">
      <c r="A437" t="s">
        <v>70</v>
      </c>
      <c r="B437">
        <v>11</v>
      </c>
      <c r="C437" t="s">
        <v>55</v>
      </c>
      <c r="D437" t="s">
        <v>38</v>
      </c>
      <c r="E437" t="s">
        <v>23</v>
      </c>
      <c r="F437">
        <v>0</v>
      </c>
      <c r="G437">
        <v>0</v>
      </c>
      <c r="H437">
        <v>4</v>
      </c>
      <c r="I437" s="37">
        <v>3.2986111111111111E-3</v>
      </c>
      <c r="L437" t="s">
        <v>30</v>
      </c>
      <c r="M437" t="s">
        <v>77</v>
      </c>
      <c r="N437" t="s">
        <v>65</v>
      </c>
    </row>
    <row r="438" spans="1:14" x14ac:dyDescent="0.25">
      <c r="A438" t="s">
        <v>70</v>
      </c>
      <c r="B438">
        <v>11</v>
      </c>
      <c r="C438" t="s">
        <v>55</v>
      </c>
      <c r="D438" t="s">
        <v>38</v>
      </c>
      <c r="E438" t="s">
        <v>23</v>
      </c>
      <c r="F438">
        <v>0</v>
      </c>
      <c r="G438">
        <v>0</v>
      </c>
      <c r="H438">
        <v>4</v>
      </c>
      <c r="I438" s="37">
        <v>3.2986111111111111E-3</v>
      </c>
      <c r="L438" t="s">
        <v>30</v>
      </c>
      <c r="M438" t="s">
        <v>77</v>
      </c>
      <c r="N438" t="s">
        <v>65</v>
      </c>
    </row>
    <row r="439" spans="1:14" x14ac:dyDescent="0.25">
      <c r="A439" t="s">
        <v>14</v>
      </c>
      <c r="B439">
        <v>16</v>
      </c>
      <c r="C439" t="s">
        <v>69</v>
      </c>
      <c r="D439" t="s">
        <v>73</v>
      </c>
      <c r="E439" t="s">
        <v>23</v>
      </c>
      <c r="F439">
        <v>5</v>
      </c>
      <c r="G439">
        <v>25000000</v>
      </c>
      <c r="H439">
        <v>2</v>
      </c>
      <c r="I439" s="37">
        <v>3.3333333333333335E-3</v>
      </c>
      <c r="J439" t="s">
        <v>18</v>
      </c>
      <c r="K439" t="s">
        <v>19</v>
      </c>
      <c r="L439" t="s">
        <v>25</v>
      </c>
      <c r="M439" t="s">
        <v>77</v>
      </c>
      <c r="N439" t="s">
        <v>65</v>
      </c>
    </row>
    <row r="440" spans="1:14" x14ac:dyDescent="0.25">
      <c r="A440" t="s">
        <v>14</v>
      </c>
      <c r="B440">
        <v>1</v>
      </c>
      <c r="C440" t="s">
        <v>44</v>
      </c>
      <c r="D440" t="s">
        <v>32</v>
      </c>
      <c r="E440" t="s">
        <v>17</v>
      </c>
      <c r="F440">
        <v>5</v>
      </c>
      <c r="G440">
        <v>25000000</v>
      </c>
      <c r="H440">
        <v>2</v>
      </c>
      <c r="I440" s="37">
        <v>3.6111111111111114E-3</v>
      </c>
      <c r="J440" t="s">
        <v>18</v>
      </c>
      <c r="K440" t="s">
        <v>29</v>
      </c>
      <c r="L440" t="s">
        <v>40</v>
      </c>
      <c r="M440" t="s">
        <v>77</v>
      </c>
      <c r="N440" t="s">
        <v>65</v>
      </c>
    </row>
    <row r="441" spans="1:14" x14ac:dyDescent="0.25">
      <c r="A441" t="s">
        <v>14</v>
      </c>
      <c r="B441">
        <v>22</v>
      </c>
      <c r="C441" t="s">
        <v>44</v>
      </c>
      <c r="D441" t="s">
        <v>32</v>
      </c>
      <c r="E441" t="s">
        <v>23</v>
      </c>
      <c r="F441">
        <v>2</v>
      </c>
      <c r="G441">
        <v>12000000</v>
      </c>
      <c r="H441">
        <v>6</v>
      </c>
      <c r="I441" s="37">
        <v>4.3749999999999995E-3</v>
      </c>
      <c r="J441" t="s">
        <v>18</v>
      </c>
      <c r="K441" t="s">
        <v>19</v>
      </c>
      <c r="L441" t="s">
        <v>33</v>
      </c>
      <c r="M441" t="s">
        <v>77</v>
      </c>
      <c r="N441" t="s">
        <v>65</v>
      </c>
    </row>
    <row r="442" spans="1:14" x14ac:dyDescent="0.25">
      <c r="A442" t="s">
        <v>14</v>
      </c>
      <c r="B442">
        <v>17</v>
      </c>
      <c r="C442" t="s">
        <v>57</v>
      </c>
      <c r="D442" t="s">
        <v>38</v>
      </c>
      <c r="E442" t="s">
        <v>42</v>
      </c>
      <c r="F442">
        <v>4</v>
      </c>
      <c r="G442">
        <v>15000000</v>
      </c>
      <c r="H442">
        <v>2</v>
      </c>
      <c r="I442" s="37">
        <v>4.3981481481481484E-3</v>
      </c>
      <c r="J442" t="s">
        <v>18</v>
      </c>
      <c r="K442" t="s">
        <v>64</v>
      </c>
      <c r="L442" t="s">
        <v>30</v>
      </c>
      <c r="M442" t="s">
        <v>77</v>
      </c>
      <c r="N442" t="s">
        <v>65</v>
      </c>
    </row>
    <row r="443" spans="1:14" x14ac:dyDescent="0.25">
      <c r="A443" t="s">
        <v>14</v>
      </c>
      <c r="B443">
        <v>17</v>
      </c>
      <c r="C443" t="s">
        <v>57</v>
      </c>
      <c r="D443" t="s">
        <v>38</v>
      </c>
      <c r="E443" t="s">
        <v>42</v>
      </c>
      <c r="F443">
        <v>4</v>
      </c>
      <c r="G443">
        <v>15000000</v>
      </c>
      <c r="H443">
        <v>2</v>
      </c>
      <c r="I443" s="37">
        <v>4.3981481481481484E-3</v>
      </c>
      <c r="J443" t="s">
        <v>18</v>
      </c>
      <c r="K443" t="s">
        <v>64</v>
      </c>
      <c r="L443" t="s">
        <v>30</v>
      </c>
      <c r="M443" t="s">
        <v>77</v>
      </c>
      <c r="N443" t="s">
        <v>65</v>
      </c>
    </row>
    <row r="444" spans="1:14" x14ac:dyDescent="0.25">
      <c r="A444" t="s">
        <v>14</v>
      </c>
      <c r="B444">
        <v>11</v>
      </c>
      <c r="C444" t="s">
        <v>27</v>
      </c>
      <c r="D444" t="s">
        <v>16</v>
      </c>
      <c r="E444" t="s">
        <v>23</v>
      </c>
      <c r="F444">
        <v>5</v>
      </c>
      <c r="G444">
        <v>21000000</v>
      </c>
      <c r="H444">
        <v>1</v>
      </c>
      <c r="I444" s="37">
        <v>4.5138888888888893E-3</v>
      </c>
      <c r="J444" t="s">
        <v>18</v>
      </c>
      <c r="K444" t="s">
        <v>29</v>
      </c>
      <c r="L444" t="s">
        <v>51</v>
      </c>
      <c r="M444" t="s">
        <v>77</v>
      </c>
      <c r="N444" t="s">
        <v>65</v>
      </c>
    </row>
    <row r="445" spans="1:14" x14ac:dyDescent="0.25">
      <c r="A445" t="s">
        <v>70</v>
      </c>
      <c r="B445">
        <v>10</v>
      </c>
      <c r="C445" t="s">
        <v>37</v>
      </c>
      <c r="D445" t="s">
        <v>49</v>
      </c>
      <c r="E445" t="s">
        <v>23</v>
      </c>
      <c r="F445">
        <v>0</v>
      </c>
      <c r="G445">
        <v>0</v>
      </c>
      <c r="H445">
        <v>6</v>
      </c>
      <c r="I445" s="37">
        <v>4.5138888888888893E-3</v>
      </c>
      <c r="L445" t="s">
        <v>43</v>
      </c>
      <c r="M445" t="s">
        <v>77</v>
      </c>
      <c r="N445" t="s">
        <v>65</v>
      </c>
    </row>
    <row r="446" spans="1:14" x14ac:dyDescent="0.25">
      <c r="A446" t="s">
        <v>70</v>
      </c>
      <c r="B446">
        <v>13</v>
      </c>
      <c r="C446" t="s">
        <v>58</v>
      </c>
      <c r="D446" t="s">
        <v>49</v>
      </c>
      <c r="E446" t="s">
        <v>42</v>
      </c>
      <c r="F446">
        <v>0</v>
      </c>
      <c r="G446">
        <v>0</v>
      </c>
      <c r="H446">
        <v>2</v>
      </c>
      <c r="I446" s="37">
        <v>5.0231481481481481E-3</v>
      </c>
      <c r="L446" t="s">
        <v>48</v>
      </c>
      <c r="M446" t="s">
        <v>77</v>
      </c>
      <c r="N446" t="s">
        <v>65</v>
      </c>
    </row>
    <row r="447" spans="1:14" x14ac:dyDescent="0.25">
      <c r="A447" t="s">
        <v>70</v>
      </c>
      <c r="B447">
        <v>13</v>
      </c>
      <c r="C447" t="s">
        <v>58</v>
      </c>
      <c r="D447" t="s">
        <v>49</v>
      </c>
      <c r="E447" t="s">
        <v>42</v>
      </c>
      <c r="F447">
        <v>0</v>
      </c>
      <c r="G447">
        <v>0</v>
      </c>
      <c r="H447">
        <v>2</v>
      </c>
      <c r="I447" s="37">
        <v>5.0231481481481481E-3</v>
      </c>
      <c r="L447" t="s">
        <v>48</v>
      </c>
      <c r="M447" t="s">
        <v>77</v>
      </c>
      <c r="N447" t="s">
        <v>65</v>
      </c>
    </row>
    <row r="448" spans="1:14" x14ac:dyDescent="0.25">
      <c r="A448" t="s">
        <v>14</v>
      </c>
      <c r="B448">
        <v>1</v>
      </c>
      <c r="C448" t="s">
        <v>15</v>
      </c>
      <c r="D448" t="s">
        <v>16</v>
      </c>
      <c r="E448" t="s">
        <v>45</v>
      </c>
      <c r="F448">
        <v>2</v>
      </c>
      <c r="G448">
        <v>12000000</v>
      </c>
      <c r="H448">
        <v>1</v>
      </c>
      <c r="I448" s="37">
        <v>5.208333333333333E-3</v>
      </c>
      <c r="J448" t="s">
        <v>18</v>
      </c>
      <c r="K448" t="s">
        <v>19</v>
      </c>
      <c r="L448" t="s">
        <v>25</v>
      </c>
      <c r="M448" t="s">
        <v>77</v>
      </c>
      <c r="N448" t="s">
        <v>65</v>
      </c>
    </row>
    <row r="449" spans="1:14" x14ac:dyDescent="0.25">
      <c r="A449" t="s">
        <v>14</v>
      </c>
      <c r="B449">
        <v>15</v>
      </c>
      <c r="C449" t="s">
        <v>37</v>
      </c>
      <c r="D449" t="s">
        <v>32</v>
      </c>
      <c r="E449" t="s">
        <v>17</v>
      </c>
      <c r="F449">
        <v>1</v>
      </c>
      <c r="G449">
        <v>19000000</v>
      </c>
      <c r="H449">
        <v>2</v>
      </c>
      <c r="I449" s="37">
        <v>5.208333333333333E-3</v>
      </c>
      <c r="J449" t="s">
        <v>46</v>
      </c>
      <c r="K449" t="s">
        <v>19</v>
      </c>
      <c r="L449" t="s">
        <v>30</v>
      </c>
      <c r="M449" t="s">
        <v>77</v>
      </c>
      <c r="N449" t="s">
        <v>65</v>
      </c>
    </row>
    <row r="450" spans="1:14" x14ac:dyDescent="0.25">
      <c r="A450" t="s">
        <v>14</v>
      </c>
      <c r="B450">
        <v>22</v>
      </c>
      <c r="C450" t="s">
        <v>44</v>
      </c>
      <c r="D450" t="s">
        <v>28</v>
      </c>
      <c r="E450" t="s">
        <v>23</v>
      </c>
      <c r="F450">
        <v>3</v>
      </c>
      <c r="G450">
        <v>11000000</v>
      </c>
      <c r="H450">
        <v>3</v>
      </c>
      <c r="I450" s="37">
        <v>5.208333333333333E-3</v>
      </c>
      <c r="J450" t="s">
        <v>18</v>
      </c>
      <c r="K450" t="s">
        <v>19</v>
      </c>
      <c r="L450" t="s">
        <v>30</v>
      </c>
      <c r="M450" t="s">
        <v>77</v>
      </c>
      <c r="N450" t="s">
        <v>65</v>
      </c>
    </row>
    <row r="451" spans="1:14" x14ac:dyDescent="0.25">
      <c r="A451" t="s">
        <v>14</v>
      </c>
      <c r="B451">
        <v>1</v>
      </c>
      <c r="C451" t="s">
        <v>15</v>
      </c>
      <c r="D451" t="s">
        <v>16</v>
      </c>
      <c r="E451" t="s">
        <v>45</v>
      </c>
      <c r="F451">
        <v>2</v>
      </c>
      <c r="G451">
        <v>12000000</v>
      </c>
      <c r="H451">
        <v>1</v>
      </c>
      <c r="I451" s="37">
        <v>5.208333333333333E-3</v>
      </c>
      <c r="J451" t="s">
        <v>18</v>
      </c>
      <c r="K451" t="s">
        <v>19</v>
      </c>
      <c r="L451" t="s">
        <v>25</v>
      </c>
      <c r="M451" t="s">
        <v>77</v>
      </c>
      <c r="N451" t="s">
        <v>65</v>
      </c>
    </row>
    <row r="452" spans="1:14" x14ac:dyDescent="0.25">
      <c r="A452" t="s">
        <v>70</v>
      </c>
      <c r="B452">
        <v>7</v>
      </c>
      <c r="C452" t="s">
        <v>72</v>
      </c>
      <c r="D452" t="s">
        <v>28</v>
      </c>
      <c r="E452" t="s">
        <v>17</v>
      </c>
      <c r="F452">
        <v>0</v>
      </c>
      <c r="G452">
        <v>0</v>
      </c>
      <c r="H452">
        <v>3</v>
      </c>
      <c r="I452" s="37">
        <v>5.208333333333333E-3</v>
      </c>
      <c r="L452" t="s">
        <v>51</v>
      </c>
      <c r="M452" t="s">
        <v>77</v>
      </c>
      <c r="N452" t="s">
        <v>65</v>
      </c>
    </row>
    <row r="453" spans="1:14" x14ac:dyDescent="0.25">
      <c r="A453" t="s">
        <v>70</v>
      </c>
      <c r="B453">
        <v>7</v>
      </c>
      <c r="C453" t="s">
        <v>72</v>
      </c>
      <c r="D453" t="s">
        <v>28</v>
      </c>
      <c r="E453" t="s">
        <v>17</v>
      </c>
      <c r="F453">
        <v>0</v>
      </c>
      <c r="G453">
        <v>0</v>
      </c>
      <c r="H453">
        <v>3</v>
      </c>
      <c r="I453" s="37">
        <v>5.208333333333333E-3</v>
      </c>
      <c r="L453" t="s">
        <v>51</v>
      </c>
      <c r="M453" t="s">
        <v>77</v>
      </c>
      <c r="N453" t="s">
        <v>65</v>
      </c>
    </row>
    <row r="454" spans="1:14" x14ac:dyDescent="0.25">
      <c r="A454" t="s">
        <v>70</v>
      </c>
      <c r="B454">
        <v>5</v>
      </c>
      <c r="C454" t="s">
        <v>37</v>
      </c>
      <c r="D454" t="s">
        <v>49</v>
      </c>
      <c r="E454" t="s">
        <v>45</v>
      </c>
      <c r="F454">
        <v>0</v>
      </c>
      <c r="G454">
        <v>0</v>
      </c>
      <c r="H454">
        <v>4</v>
      </c>
      <c r="I454" s="37">
        <v>5.5555555555555558E-3</v>
      </c>
      <c r="L454" t="s">
        <v>43</v>
      </c>
      <c r="M454" t="s">
        <v>77</v>
      </c>
      <c r="N454" t="s">
        <v>65</v>
      </c>
    </row>
    <row r="455" spans="1:14" x14ac:dyDescent="0.25">
      <c r="A455" t="s">
        <v>14</v>
      </c>
      <c r="B455">
        <v>12</v>
      </c>
      <c r="C455" t="s">
        <v>59</v>
      </c>
      <c r="D455" t="s">
        <v>16</v>
      </c>
      <c r="E455" t="s">
        <v>42</v>
      </c>
      <c r="F455">
        <v>1</v>
      </c>
      <c r="G455">
        <v>7000000</v>
      </c>
      <c r="H455">
        <v>1</v>
      </c>
      <c r="I455" s="37">
        <v>5.6944444444444438E-3</v>
      </c>
      <c r="J455" t="s">
        <v>18</v>
      </c>
      <c r="K455" t="s">
        <v>39</v>
      </c>
      <c r="L455" t="s">
        <v>20</v>
      </c>
      <c r="M455" t="s">
        <v>77</v>
      </c>
      <c r="N455" t="s">
        <v>65</v>
      </c>
    </row>
    <row r="456" spans="1:14" x14ac:dyDescent="0.25">
      <c r="A456" t="s">
        <v>14</v>
      </c>
      <c r="B456">
        <v>12</v>
      </c>
      <c r="C456" t="s">
        <v>59</v>
      </c>
      <c r="D456" t="s">
        <v>16</v>
      </c>
      <c r="E456" t="s">
        <v>42</v>
      </c>
      <c r="F456">
        <v>1</v>
      </c>
      <c r="G456">
        <v>7000000</v>
      </c>
      <c r="H456">
        <v>1</v>
      </c>
      <c r="I456" s="37">
        <v>5.6944444444444438E-3</v>
      </c>
      <c r="J456" t="s">
        <v>18</v>
      </c>
      <c r="K456" t="s">
        <v>39</v>
      </c>
      <c r="L456" t="s">
        <v>20</v>
      </c>
      <c r="M456" t="s">
        <v>77</v>
      </c>
      <c r="N456" t="s">
        <v>65</v>
      </c>
    </row>
    <row r="457" spans="1:14" x14ac:dyDescent="0.25">
      <c r="A457" t="s">
        <v>14</v>
      </c>
      <c r="B457">
        <v>7</v>
      </c>
      <c r="C457" t="s">
        <v>37</v>
      </c>
      <c r="D457" t="s">
        <v>38</v>
      </c>
      <c r="E457" t="s">
        <v>17</v>
      </c>
      <c r="F457">
        <v>2</v>
      </c>
      <c r="G457">
        <v>12000000</v>
      </c>
      <c r="H457">
        <v>7</v>
      </c>
      <c r="I457" s="37">
        <v>6.0185185185185177E-3</v>
      </c>
      <c r="J457" t="s">
        <v>18</v>
      </c>
      <c r="K457" t="s">
        <v>19</v>
      </c>
      <c r="L457" t="s">
        <v>20</v>
      </c>
      <c r="M457" t="s">
        <v>77</v>
      </c>
      <c r="N457" t="s">
        <v>65</v>
      </c>
    </row>
    <row r="458" spans="1:14" x14ac:dyDescent="0.25">
      <c r="A458" t="s">
        <v>14</v>
      </c>
      <c r="B458">
        <v>30</v>
      </c>
      <c r="C458" t="s">
        <v>27</v>
      </c>
      <c r="D458" t="s">
        <v>73</v>
      </c>
      <c r="E458" t="s">
        <v>45</v>
      </c>
      <c r="F458">
        <v>3</v>
      </c>
      <c r="G458">
        <v>15000000</v>
      </c>
      <c r="H458">
        <v>2</v>
      </c>
      <c r="I458" s="37">
        <v>6.2499999999999995E-3</v>
      </c>
      <c r="J458" t="s">
        <v>18</v>
      </c>
      <c r="K458" t="s">
        <v>19</v>
      </c>
      <c r="L458" t="s">
        <v>43</v>
      </c>
      <c r="M458" t="s">
        <v>77</v>
      </c>
      <c r="N458" t="s">
        <v>65</v>
      </c>
    </row>
    <row r="459" spans="1:14" x14ac:dyDescent="0.25">
      <c r="A459" t="s">
        <v>14</v>
      </c>
      <c r="B459">
        <v>1</v>
      </c>
      <c r="C459" t="s">
        <v>69</v>
      </c>
      <c r="D459" t="s">
        <v>28</v>
      </c>
      <c r="E459" t="s">
        <v>45</v>
      </c>
      <c r="F459">
        <v>5</v>
      </c>
      <c r="G459">
        <v>25000000</v>
      </c>
      <c r="H459">
        <v>3</v>
      </c>
      <c r="I459" s="37">
        <v>6.3888888888888884E-3</v>
      </c>
      <c r="J459" t="s">
        <v>18</v>
      </c>
      <c r="K459" t="s">
        <v>39</v>
      </c>
      <c r="L459" t="s">
        <v>30</v>
      </c>
      <c r="M459" t="s">
        <v>77</v>
      </c>
      <c r="N459" t="s">
        <v>65</v>
      </c>
    </row>
    <row r="460" spans="1:14" x14ac:dyDescent="0.25">
      <c r="A460" t="s">
        <v>70</v>
      </c>
      <c r="B460">
        <v>30</v>
      </c>
      <c r="C460" t="s">
        <v>69</v>
      </c>
      <c r="D460" t="s">
        <v>28</v>
      </c>
      <c r="E460" t="s">
        <v>42</v>
      </c>
      <c r="F460">
        <v>0</v>
      </c>
      <c r="G460">
        <v>0</v>
      </c>
      <c r="H460">
        <v>4</v>
      </c>
      <c r="I460" s="37">
        <v>6.4236111111111117E-3</v>
      </c>
      <c r="L460" t="s">
        <v>30</v>
      </c>
      <c r="M460" t="s">
        <v>77</v>
      </c>
      <c r="N460" t="s">
        <v>65</v>
      </c>
    </row>
    <row r="461" spans="1:14" x14ac:dyDescent="0.25">
      <c r="A461" t="s">
        <v>70</v>
      </c>
      <c r="B461">
        <v>27</v>
      </c>
      <c r="C461" t="s">
        <v>27</v>
      </c>
      <c r="D461" t="s">
        <v>16</v>
      </c>
      <c r="E461" t="s">
        <v>17</v>
      </c>
      <c r="F461">
        <v>0</v>
      </c>
      <c r="G461">
        <v>0</v>
      </c>
      <c r="H461">
        <v>1</v>
      </c>
      <c r="I461" s="37">
        <v>6.6666666666666671E-3</v>
      </c>
      <c r="L461" t="s">
        <v>33</v>
      </c>
      <c r="M461" t="s">
        <v>77</v>
      </c>
      <c r="N461" t="s">
        <v>65</v>
      </c>
    </row>
    <row r="462" spans="1:14" x14ac:dyDescent="0.25">
      <c r="A462" t="s">
        <v>14</v>
      </c>
      <c r="B462">
        <v>12</v>
      </c>
      <c r="C462" t="s">
        <v>60</v>
      </c>
      <c r="D462" t="s">
        <v>28</v>
      </c>
      <c r="E462" t="s">
        <v>42</v>
      </c>
      <c r="F462">
        <v>3</v>
      </c>
      <c r="G462">
        <v>15000000</v>
      </c>
      <c r="H462">
        <v>3</v>
      </c>
      <c r="I462" s="37">
        <v>7.0601851851851841E-3</v>
      </c>
      <c r="J462" t="s">
        <v>18</v>
      </c>
      <c r="K462" t="s">
        <v>64</v>
      </c>
      <c r="L462" t="s">
        <v>48</v>
      </c>
      <c r="M462" t="s">
        <v>77</v>
      </c>
      <c r="N462" t="s">
        <v>65</v>
      </c>
    </row>
    <row r="463" spans="1:14" x14ac:dyDescent="0.25">
      <c r="A463" t="s">
        <v>14</v>
      </c>
      <c r="B463">
        <v>12</v>
      </c>
      <c r="C463" t="s">
        <v>60</v>
      </c>
      <c r="D463" t="s">
        <v>28</v>
      </c>
      <c r="E463" t="s">
        <v>42</v>
      </c>
      <c r="F463">
        <v>3</v>
      </c>
      <c r="G463">
        <v>15000000</v>
      </c>
      <c r="H463">
        <v>3</v>
      </c>
      <c r="I463" s="37">
        <v>7.0601851851851841E-3</v>
      </c>
      <c r="J463" t="s">
        <v>18</v>
      </c>
      <c r="K463" t="s">
        <v>64</v>
      </c>
      <c r="L463" t="s">
        <v>48</v>
      </c>
      <c r="M463" t="s">
        <v>77</v>
      </c>
      <c r="N463" t="s">
        <v>65</v>
      </c>
    </row>
    <row r="464" spans="1:14" x14ac:dyDescent="0.25">
      <c r="A464" t="s">
        <v>14</v>
      </c>
      <c r="B464">
        <v>11</v>
      </c>
      <c r="C464" t="s">
        <v>15</v>
      </c>
      <c r="D464" t="s">
        <v>49</v>
      </c>
      <c r="E464" t="s">
        <v>23</v>
      </c>
      <c r="F464">
        <v>3</v>
      </c>
      <c r="G464">
        <v>15000000</v>
      </c>
      <c r="H464">
        <v>2</v>
      </c>
      <c r="I464" s="37">
        <v>7.8703703703703713E-3</v>
      </c>
      <c r="J464" t="s">
        <v>18</v>
      </c>
      <c r="K464" t="s">
        <v>35</v>
      </c>
      <c r="L464" t="s">
        <v>48</v>
      </c>
      <c r="M464" t="s">
        <v>77</v>
      </c>
      <c r="N464" t="s">
        <v>65</v>
      </c>
    </row>
    <row r="465" spans="1:14" x14ac:dyDescent="0.25">
      <c r="A465" t="s">
        <v>14</v>
      </c>
      <c r="B465">
        <v>11</v>
      </c>
      <c r="C465" t="s">
        <v>15</v>
      </c>
      <c r="D465" t="s">
        <v>49</v>
      </c>
      <c r="E465" t="s">
        <v>23</v>
      </c>
      <c r="F465">
        <v>3</v>
      </c>
      <c r="G465">
        <v>15000000</v>
      </c>
      <c r="H465">
        <v>2</v>
      </c>
      <c r="I465" s="37">
        <v>7.8703703703703713E-3</v>
      </c>
      <c r="J465" t="s">
        <v>18</v>
      </c>
      <c r="K465" t="s">
        <v>35</v>
      </c>
      <c r="L465" t="s">
        <v>48</v>
      </c>
      <c r="M465" t="s">
        <v>77</v>
      </c>
      <c r="N465" t="s">
        <v>65</v>
      </c>
    </row>
    <row r="466" spans="1:14" x14ac:dyDescent="0.25">
      <c r="A466" t="s">
        <v>14</v>
      </c>
      <c r="B466">
        <v>16</v>
      </c>
      <c r="C466" t="s">
        <v>27</v>
      </c>
      <c r="D466" t="s">
        <v>28</v>
      </c>
      <c r="E466" t="s">
        <v>23</v>
      </c>
      <c r="F466">
        <v>5</v>
      </c>
      <c r="G466">
        <v>20000000</v>
      </c>
      <c r="H466">
        <v>5</v>
      </c>
      <c r="I466" s="37">
        <v>8.8541666666666664E-3</v>
      </c>
      <c r="J466" t="s">
        <v>18</v>
      </c>
      <c r="K466" t="s">
        <v>19</v>
      </c>
      <c r="L466" t="s">
        <v>40</v>
      </c>
      <c r="M466" t="s">
        <v>77</v>
      </c>
      <c r="N466" t="s">
        <v>65</v>
      </c>
    </row>
    <row r="467" spans="1:14" x14ac:dyDescent="0.25">
      <c r="A467" t="s">
        <v>14</v>
      </c>
      <c r="B467">
        <v>20</v>
      </c>
      <c r="C467" t="s">
        <v>37</v>
      </c>
      <c r="D467" t="s">
        <v>28</v>
      </c>
      <c r="E467" t="s">
        <v>23</v>
      </c>
      <c r="F467">
        <v>5</v>
      </c>
      <c r="G467">
        <v>25000000</v>
      </c>
      <c r="H467">
        <v>4</v>
      </c>
      <c r="I467" s="37">
        <v>1.3888888888888889E-3</v>
      </c>
      <c r="J467" t="s">
        <v>18</v>
      </c>
      <c r="K467" t="s">
        <v>35</v>
      </c>
      <c r="L467" t="s">
        <v>30</v>
      </c>
      <c r="M467" t="s">
        <v>78</v>
      </c>
      <c r="N467" t="s">
        <v>63</v>
      </c>
    </row>
    <row r="468" spans="1:14" x14ac:dyDescent="0.25">
      <c r="A468" t="s">
        <v>70</v>
      </c>
      <c r="B468">
        <v>19</v>
      </c>
      <c r="C468" t="s">
        <v>44</v>
      </c>
      <c r="D468" t="s">
        <v>32</v>
      </c>
      <c r="E468" t="s">
        <v>23</v>
      </c>
      <c r="F468">
        <v>0</v>
      </c>
      <c r="G468">
        <v>0</v>
      </c>
      <c r="H468">
        <v>1</v>
      </c>
      <c r="I468" s="37">
        <v>1.3888888888888889E-3</v>
      </c>
      <c r="L468" t="s">
        <v>48</v>
      </c>
      <c r="M468" t="s">
        <v>78</v>
      </c>
      <c r="N468" t="s">
        <v>63</v>
      </c>
    </row>
    <row r="469" spans="1:14" x14ac:dyDescent="0.25">
      <c r="A469" t="s">
        <v>14</v>
      </c>
      <c r="B469">
        <v>12</v>
      </c>
      <c r="C469" t="s">
        <v>60</v>
      </c>
      <c r="D469" t="s">
        <v>16</v>
      </c>
      <c r="E469" t="s">
        <v>42</v>
      </c>
      <c r="F469">
        <v>3</v>
      </c>
      <c r="G469">
        <v>15000000</v>
      </c>
      <c r="H469">
        <v>5</v>
      </c>
      <c r="I469" s="37">
        <v>1.3888888888888889E-3</v>
      </c>
      <c r="J469" t="s">
        <v>18</v>
      </c>
      <c r="K469" t="s">
        <v>39</v>
      </c>
      <c r="L469" t="s">
        <v>48</v>
      </c>
      <c r="M469" t="s">
        <v>78</v>
      </c>
      <c r="N469" t="s">
        <v>63</v>
      </c>
    </row>
    <row r="470" spans="1:14" x14ac:dyDescent="0.25">
      <c r="A470" t="s">
        <v>14</v>
      </c>
      <c r="B470">
        <v>30</v>
      </c>
      <c r="C470" t="s">
        <v>27</v>
      </c>
      <c r="D470" t="s">
        <v>16</v>
      </c>
      <c r="E470" t="s">
        <v>45</v>
      </c>
      <c r="F470">
        <v>2</v>
      </c>
      <c r="G470">
        <v>12000000</v>
      </c>
      <c r="H470">
        <v>3</v>
      </c>
      <c r="I470" s="37">
        <v>1.3888888888888889E-3</v>
      </c>
      <c r="J470" t="s">
        <v>18</v>
      </c>
      <c r="K470" t="s">
        <v>47</v>
      </c>
      <c r="L470" t="s">
        <v>48</v>
      </c>
      <c r="M470" t="s">
        <v>78</v>
      </c>
      <c r="N470" t="s">
        <v>63</v>
      </c>
    </row>
    <row r="471" spans="1:14" x14ac:dyDescent="0.25">
      <c r="A471" t="s">
        <v>14</v>
      </c>
      <c r="B471">
        <v>12</v>
      </c>
      <c r="C471" t="s">
        <v>60</v>
      </c>
      <c r="D471" t="s">
        <v>16</v>
      </c>
      <c r="E471" t="s">
        <v>42</v>
      </c>
      <c r="F471">
        <v>3</v>
      </c>
      <c r="G471">
        <v>15000000</v>
      </c>
      <c r="H471">
        <v>5</v>
      </c>
      <c r="I471" s="37">
        <v>1.3888888888888889E-3</v>
      </c>
      <c r="J471" t="s">
        <v>18</v>
      </c>
      <c r="K471" t="s">
        <v>39</v>
      </c>
      <c r="L471" t="s">
        <v>48</v>
      </c>
      <c r="M471" t="s">
        <v>78</v>
      </c>
      <c r="N471" t="s">
        <v>63</v>
      </c>
    </row>
    <row r="472" spans="1:14" x14ac:dyDescent="0.25">
      <c r="A472" t="s">
        <v>14</v>
      </c>
      <c r="B472">
        <v>11</v>
      </c>
      <c r="C472" t="s">
        <v>57</v>
      </c>
      <c r="D472" t="s">
        <v>49</v>
      </c>
      <c r="E472" t="s">
        <v>42</v>
      </c>
      <c r="F472">
        <v>2</v>
      </c>
      <c r="G472">
        <v>10000000</v>
      </c>
      <c r="H472">
        <v>1</v>
      </c>
      <c r="I472" s="37">
        <v>1.3888888888888889E-3</v>
      </c>
      <c r="J472" t="s">
        <v>18</v>
      </c>
      <c r="K472" t="s">
        <v>39</v>
      </c>
      <c r="L472" t="s">
        <v>33</v>
      </c>
      <c r="M472" t="s">
        <v>78</v>
      </c>
      <c r="N472" t="s">
        <v>63</v>
      </c>
    </row>
    <row r="473" spans="1:14" x14ac:dyDescent="0.25">
      <c r="A473" t="s">
        <v>14</v>
      </c>
      <c r="B473">
        <v>21</v>
      </c>
      <c r="C473" t="s">
        <v>37</v>
      </c>
      <c r="D473" t="s">
        <v>32</v>
      </c>
      <c r="E473" t="s">
        <v>42</v>
      </c>
      <c r="F473">
        <v>1</v>
      </c>
      <c r="G473">
        <v>19000000</v>
      </c>
      <c r="H473">
        <v>1</v>
      </c>
      <c r="I473" s="37">
        <v>1.3888888888888889E-3</v>
      </c>
      <c r="J473" t="s">
        <v>46</v>
      </c>
      <c r="K473" t="s">
        <v>39</v>
      </c>
      <c r="L473" t="s">
        <v>30</v>
      </c>
      <c r="M473" t="s">
        <v>78</v>
      </c>
      <c r="N473" t="s">
        <v>63</v>
      </c>
    </row>
    <row r="474" spans="1:14" x14ac:dyDescent="0.25">
      <c r="A474" t="s">
        <v>14</v>
      </c>
      <c r="B474">
        <v>11</v>
      </c>
      <c r="C474" t="s">
        <v>57</v>
      </c>
      <c r="D474" t="s">
        <v>49</v>
      </c>
      <c r="E474" t="s">
        <v>42</v>
      </c>
      <c r="F474">
        <v>2</v>
      </c>
      <c r="G474">
        <v>10000000</v>
      </c>
      <c r="H474">
        <v>1</v>
      </c>
      <c r="I474" s="37">
        <v>1.3888888888888889E-3</v>
      </c>
      <c r="J474" t="s">
        <v>18</v>
      </c>
      <c r="K474" t="s">
        <v>39</v>
      </c>
      <c r="L474" t="s">
        <v>33</v>
      </c>
      <c r="M474" t="s">
        <v>78</v>
      </c>
      <c r="N474" t="s">
        <v>63</v>
      </c>
    </row>
    <row r="475" spans="1:14" x14ac:dyDescent="0.25">
      <c r="A475" t="s">
        <v>14</v>
      </c>
      <c r="B475">
        <v>11</v>
      </c>
      <c r="C475" t="s">
        <v>57</v>
      </c>
      <c r="D475" t="s">
        <v>32</v>
      </c>
      <c r="E475" t="s">
        <v>45</v>
      </c>
      <c r="F475">
        <v>2</v>
      </c>
      <c r="G475">
        <v>12000000</v>
      </c>
      <c r="H475">
        <v>2</v>
      </c>
      <c r="I475" s="37">
        <v>1.3888888888888889E-3</v>
      </c>
      <c r="J475" t="s">
        <v>18</v>
      </c>
      <c r="K475" t="s">
        <v>24</v>
      </c>
      <c r="L475" t="s">
        <v>40</v>
      </c>
      <c r="M475" t="s">
        <v>78</v>
      </c>
      <c r="N475" t="s">
        <v>63</v>
      </c>
    </row>
    <row r="476" spans="1:14" x14ac:dyDescent="0.25">
      <c r="A476" t="s">
        <v>14</v>
      </c>
      <c r="B476">
        <v>9</v>
      </c>
      <c r="C476" t="s">
        <v>22</v>
      </c>
      <c r="D476" t="s">
        <v>16</v>
      </c>
      <c r="E476" t="s">
        <v>42</v>
      </c>
      <c r="F476">
        <v>2</v>
      </c>
      <c r="G476">
        <v>12000000</v>
      </c>
      <c r="H476">
        <v>1</v>
      </c>
      <c r="I476" s="37">
        <v>1.3888888888888889E-3</v>
      </c>
      <c r="J476" t="s">
        <v>18</v>
      </c>
      <c r="K476" t="s">
        <v>47</v>
      </c>
      <c r="L476" t="s">
        <v>40</v>
      </c>
      <c r="M476" t="s">
        <v>78</v>
      </c>
      <c r="N476" t="s">
        <v>63</v>
      </c>
    </row>
    <row r="477" spans="1:14" x14ac:dyDescent="0.25">
      <c r="A477" t="s">
        <v>14</v>
      </c>
      <c r="B477">
        <v>14</v>
      </c>
      <c r="C477" t="s">
        <v>22</v>
      </c>
      <c r="D477" t="s">
        <v>49</v>
      </c>
      <c r="E477" t="s">
        <v>23</v>
      </c>
      <c r="F477">
        <v>4</v>
      </c>
      <c r="G477">
        <v>20000000</v>
      </c>
      <c r="H477">
        <v>3</v>
      </c>
      <c r="I477" s="37">
        <v>1.3888888888888889E-3</v>
      </c>
      <c r="J477" t="s">
        <v>18</v>
      </c>
      <c r="K477" t="s">
        <v>29</v>
      </c>
      <c r="L477" t="s">
        <v>20</v>
      </c>
      <c r="M477" t="s">
        <v>78</v>
      </c>
      <c r="N477" t="s">
        <v>63</v>
      </c>
    </row>
    <row r="478" spans="1:14" x14ac:dyDescent="0.25">
      <c r="A478" t="s">
        <v>14</v>
      </c>
      <c r="B478">
        <v>11</v>
      </c>
      <c r="C478" t="s">
        <v>57</v>
      </c>
      <c r="D478" t="s">
        <v>32</v>
      </c>
      <c r="E478" t="s">
        <v>45</v>
      </c>
      <c r="F478">
        <v>2</v>
      </c>
      <c r="G478">
        <v>12000000</v>
      </c>
      <c r="H478">
        <v>2</v>
      </c>
      <c r="I478" s="37">
        <v>1.3888888888888889E-3</v>
      </c>
      <c r="J478" t="s">
        <v>18</v>
      </c>
      <c r="K478" t="s">
        <v>24</v>
      </c>
      <c r="L478" t="s">
        <v>40</v>
      </c>
      <c r="M478" t="s">
        <v>78</v>
      </c>
      <c r="N478" t="s">
        <v>63</v>
      </c>
    </row>
    <row r="479" spans="1:14" x14ac:dyDescent="0.25">
      <c r="A479" t="s">
        <v>70</v>
      </c>
      <c r="B479">
        <v>29</v>
      </c>
      <c r="C479" t="s">
        <v>44</v>
      </c>
      <c r="D479" t="s">
        <v>32</v>
      </c>
      <c r="E479" t="s">
        <v>17</v>
      </c>
      <c r="F479">
        <v>0</v>
      </c>
      <c r="G479">
        <v>0</v>
      </c>
      <c r="H479">
        <v>4</v>
      </c>
      <c r="I479" s="37">
        <v>1.3888888888888889E-3</v>
      </c>
      <c r="L479" t="s">
        <v>40</v>
      </c>
      <c r="M479" t="s">
        <v>78</v>
      </c>
      <c r="N479" t="s">
        <v>63</v>
      </c>
    </row>
    <row r="480" spans="1:14" x14ac:dyDescent="0.25">
      <c r="A480" t="s">
        <v>70</v>
      </c>
      <c r="B480">
        <v>31</v>
      </c>
      <c r="C480" t="s">
        <v>69</v>
      </c>
      <c r="D480" t="s">
        <v>38</v>
      </c>
      <c r="E480" t="s">
        <v>17</v>
      </c>
      <c r="F480">
        <v>0</v>
      </c>
      <c r="G480">
        <v>0</v>
      </c>
      <c r="H480">
        <v>1</v>
      </c>
      <c r="I480" s="37">
        <v>1.3888888888888889E-3</v>
      </c>
      <c r="L480" t="s">
        <v>30</v>
      </c>
      <c r="M480" t="s">
        <v>78</v>
      </c>
      <c r="N480" t="s">
        <v>63</v>
      </c>
    </row>
    <row r="481" spans="1:14" x14ac:dyDescent="0.25">
      <c r="A481" t="s">
        <v>70</v>
      </c>
      <c r="B481">
        <v>5</v>
      </c>
      <c r="C481" t="s">
        <v>59</v>
      </c>
      <c r="D481" t="s">
        <v>16</v>
      </c>
      <c r="E481" t="s">
        <v>23</v>
      </c>
      <c r="F481">
        <v>0</v>
      </c>
      <c r="G481">
        <v>0</v>
      </c>
      <c r="H481">
        <v>1</v>
      </c>
      <c r="I481" s="37">
        <v>1.3888888888888889E-3</v>
      </c>
      <c r="L481" t="s">
        <v>43</v>
      </c>
      <c r="M481" t="s">
        <v>78</v>
      </c>
      <c r="N481" t="s">
        <v>63</v>
      </c>
    </row>
    <row r="482" spans="1:14" x14ac:dyDescent="0.25">
      <c r="A482" t="s">
        <v>70</v>
      </c>
      <c r="B482">
        <v>5</v>
      </c>
      <c r="C482" t="s">
        <v>59</v>
      </c>
      <c r="D482" t="s">
        <v>16</v>
      </c>
      <c r="E482" t="s">
        <v>23</v>
      </c>
      <c r="F482">
        <v>0</v>
      </c>
      <c r="G482">
        <v>0</v>
      </c>
      <c r="H482">
        <v>1</v>
      </c>
      <c r="I482" s="37">
        <v>1.3888888888888889E-3</v>
      </c>
      <c r="L482" t="s">
        <v>43</v>
      </c>
      <c r="M482" t="s">
        <v>78</v>
      </c>
      <c r="N482" t="s">
        <v>63</v>
      </c>
    </row>
    <row r="483" spans="1:14" x14ac:dyDescent="0.25">
      <c r="A483" t="s">
        <v>14</v>
      </c>
      <c r="B483">
        <v>12</v>
      </c>
      <c r="C483" t="s">
        <v>27</v>
      </c>
      <c r="D483" t="s">
        <v>73</v>
      </c>
      <c r="E483" t="s">
        <v>42</v>
      </c>
      <c r="F483">
        <v>2</v>
      </c>
      <c r="G483">
        <v>38000000</v>
      </c>
      <c r="H483">
        <v>6</v>
      </c>
      <c r="I483" s="37">
        <v>1.3888888888888889E-3</v>
      </c>
      <c r="J483" t="s">
        <v>46</v>
      </c>
      <c r="K483" t="s">
        <v>35</v>
      </c>
      <c r="L483" t="s">
        <v>30</v>
      </c>
      <c r="M483" t="s">
        <v>78</v>
      </c>
      <c r="N483" t="s">
        <v>63</v>
      </c>
    </row>
    <row r="484" spans="1:14" x14ac:dyDescent="0.25">
      <c r="A484" t="s">
        <v>14</v>
      </c>
      <c r="B484">
        <v>26</v>
      </c>
      <c r="C484" t="s">
        <v>37</v>
      </c>
      <c r="D484" t="s">
        <v>16</v>
      </c>
      <c r="E484" t="s">
        <v>23</v>
      </c>
      <c r="F484">
        <v>4</v>
      </c>
      <c r="G484">
        <v>20000000</v>
      </c>
      <c r="H484">
        <v>3</v>
      </c>
      <c r="I484" s="37">
        <v>1.3888888888888889E-3</v>
      </c>
      <c r="J484" t="s">
        <v>61</v>
      </c>
      <c r="K484" t="s">
        <v>19</v>
      </c>
      <c r="L484" t="s">
        <v>48</v>
      </c>
      <c r="M484" t="s">
        <v>78</v>
      </c>
      <c r="N484" t="s">
        <v>63</v>
      </c>
    </row>
    <row r="485" spans="1:14" x14ac:dyDescent="0.25">
      <c r="A485" t="s">
        <v>14</v>
      </c>
      <c r="B485">
        <v>27</v>
      </c>
      <c r="C485" t="s">
        <v>44</v>
      </c>
      <c r="D485" t="s">
        <v>49</v>
      </c>
      <c r="E485" t="s">
        <v>17</v>
      </c>
      <c r="F485">
        <v>5</v>
      </c>
      <c r="G485">
        <v>20000000</v>
      </c>
      <c r="H485">
        <v>1</v>
      </c>
      <c r="I485" s="37">
        <v>1.3888888888888889E-3</v>
      </c>
      <c r="J485" t="s">
        <v>18</v>
      </c>
      <c r="K485" t="s">
        <v>19</v>
      </c>
      <c r="L485" t="s">
        <v>30</v>
      </c>
      <c r="M485" t="s">
        <v>78</v>
      </c>
      <c r="N485" t="s">
        <v>63</v>
      </c>
    </row>
    <row r="486" spans="1:14" x14ac:dyDescent="0.25">
      <c r="A486" t="s">
        <v>70</v>
      </c>
      <c r="B486">
        <v>21</v>
      </c>
      <c r="C486" t="s">
        <v>69</v>
      </c>
      <c r="D486" t="s">
        <v>49</v>
      </c>
      <c r="E486" t="s">
        <v>23</v>
      </c>
      <c r="F486">
        <v>0</v>
      </c>
      <c r="G486">
        <v>0</v>
      </c>
      <c r="H486">
        <v>1</v>
      </c>
      <c r="I486" s="37">
        <v>1.3888888888888889E-3</v>
      </c>
      <c r="L486" t="s">
        <v>40</v>
      </c>
      <c r="M486" t="s">
        <v>78</v>
      </c>
      <c r="N486" t="s">
        <v>63</v>
      </c>
    </row>
    <row r="487" spans="1:14" x14ac:dyDescent="0.25">
      <c r="A487" t="s">
        <v>14</v>
      </c>
      <c r="B487">
        <v>1</v>
      </c>
      <c r="C487" t="s">
        <v>55</v>
      </c>
      <c r="D487" t="s">
        <v>32</v>
      </c>
      <c r="E487" t="s">
        <v>42</v>
      </c>
      <c r="F487">
        <v>3</v>
      </c>
      <c r="G487">
        <v>11000000</v>
      </c>
      <c r="H487">
        <v>2</v>
      </c>
      <c r="I487" s="37">
        <v>1.3888888888888889E-3</v>
      </c>
      <c r="J487" t="s">
        <v>18</v>
      </c>
      <c r="K487" t="s">
        <v>64</v>
      </c>
      <c r="L487" t="s">
        <v>20</v>
      </c>
      <c r="M487" t="s">
        <v>78</v>
      </c>
      <c r="N487" t="s">
        <v>63</v>
      </c>
    </row>
    <row r="488" spans="1:14" x14ac:dyDescent="0.25">
      <c r="A488" t="s">
        <v>14</v>
      </c>
      <c r="B488">
        <v>12</v>
      </c>
      <c r="C488" t="s">
        <v>27</v>
      </c>
      <c r="D488" t="s">
        <v>32</v>
      </c>
      <c r="E488" t="s">
        <v>42</v>
      </c>
      <c r="F488">
        <v>5</v>
      </c>
      <c r="G488">
        <v>25000000</v>
      </c>
      <c r="H488">
        <v>5</v>
      </c>
      <c r="I488" s="37">
        <v>1.3888888888888889E-3</v>
      </c>
      <c r="J488" t="s">
        <v>18</v>
      </c>
      <c r="K488" t="s">
        <v>56</v>
      </c>
      <c r="L488" t="s">
        <v>30</v>
      </c>
      <c r="M488" t="s">
        <v>78</v>
      </c>
      <c r="N488" t="s">
        <v>63</v>
      </c>
    </row>
    <row r="489" spans="1:14" x14ac:dyDescent="0.25">
      <c r="A489" t="s">
        <v>14</v>
      </c>
      <c r="B489">
        <v>30</v>
      </c>
      <c r="C489" t="s">
        <v>69</v>
      </c>
      <c r="D489" t="s">
        <v>28</v>
      </c>
      <c r="E489" t="s">
        <v>23</v>
      </c>
      <c r="F489">
        <v>2</v>
      </c>
      <c r="G489">
        <v>12000000</v>
      </c>
      <c r="H489">
        <v>1</v>
      </c>
      <c r="I489" s="37">
        <v>1.3888888888888889E-3</v>
      </c>
      <c r="J489" t="s">
        <v>18</v>
      </c>
      <c r="K489" t="s">
        <v>19</v>
      </c>
      <c r="L489" t="s">
        <v>51</v>
      </c>
      <c r="M489" t="s">
        <v>78</v>
      </c>
      <c r="N489" t="s">
        <v>63</v>
      </c>
    </row>
    <row r="490" spans="1:14" x14ac:dyDescent="0.25">
      <c r="A490" t="s">
        <v>14</v>
      </c>
      <c r="B490">
        <v>1</v>
      </c>
      <c r="C490" t="s">
        <v>55</v>
      </c>
      <c r="D490" t="s">
        <v>32</v>
      </c>
      <c r="E490" t="s">
        <v>42</v>
      </c>
      <c r="F490">
        <v>3</v>
      </c>
      <c r="G490">
        <v>11000000</v>
      </c>
      <c r="H490">
        <v>2</v>
      </c>
      <c r="I490" s="37">
        <v>1.3888888888888889E-3</v>
      </c>
      <c r="J490" t="s">
        <v>18</v>
      </c>
      <c r="K490" t="s">
        <v>64</v>
      </c>
      <c r="L490" t="s">
        <v>20</v>
      </c>
      <c r="M490" t="s">
        <v>78</v>
      </c>
      <c r="N490" t="s">
        <v>63</v>
      </c>
    </row>
    <row r="491" spans="1:14" x14ac:dyDescent="0.25">
      <c r="A491" t="s">
        <v>70</v>
      </c>
      <c r="B491">
        <v>8</v>
      </c>
      <c r="C491" t="s">
        <v>37</v>
      </c>
      <c r="D491" t="s">
        <v>32</v>
      </c>
      <c r="E491" t="s">
        <v>23</v>
      </c>
      <c r="F491">
        <v>0</v>
      </c>
      <c r="G491">
        <v>0</v>
      </c>
      <c r="H491">
        <v>5</v>
      </c>
      <c r="I491" s="37">
        <v>1.3888888888888889E-3</v>
      </c>
      <c r="L491" t="s">
        <v>48</v>
      </c>
      <c r="M491" t="s">
        <v>78</v>
      </c>
      <c r="N491" t="s">
        <v>63</v>
      </c>
    </row>
    <row r="492" spans="1:14" x14ac:dyDescent="0.25">
      <c r="A492" t="s">
        <v>14</v>
      </c>
      <c r="B492">
        <v>11</v>
      </c>
      <c r="C492" t="s">
        <v>57</v>
      </c>
      <c r="D492" t="s">
        <v>16</v>
      </c>
      <c r="E492" t="s">
        <v>17</v>
      </c>
      <c r="F492">
        <v>2</v>
      </c>
      <c r="G492">
        <v>12000000</v>
      </c>
      <c r="H492">
        <v>3</v>
      </c>
      <c r="I492" s="37">
        <v>1.5046296296296294E-3</v>
      </c>
      <c r="J492" t="s">
        <v>18</v>
      </c>
      <c r="K492" t="s">
        <v>56</v>
      </c>
      <c r="L492" t="s">
        <v>48</v>
      </c>
      <c r="M492" t="s">
        <v>78</v>
      </c>
      <c r="N492" t="s">
        <v>63</v>
      </c>
    </row>
    <row r="493" spans="1:14" x14ac:dyDescent="0.25">
      <c r="A493" t="s">
        <v>14</v>
      </c>
      <c r="B493">
        <v>26</v>
      </c>
      <c r="C493" t="s">
        <v>27</v>
      </c>
      <c r="D493" t="s">
        <v>49</v>
      </c>
      <c r="E493" t="s">
        <v>23</v>
      </c>
      <c r="F493">
        <v>4</v>
      </c>
      <c r="G493">
        <v>20000000</v>
      </c>
      <c r="H493">
        <v>2</v>
      </c>
      <c r="I493" s="37">
        <v>1.5046296296296294E-3</v>
      </c>
      <c r="J493" t="s">
        <v>18</v>
      </c>
      <c r="K493" t="s">
        <v>56</v>
      </c>
      <c r="L493" t="s">
        <v>51</v>
      </c>
      <c r="M493" t="s">
        <v>78</v>
      </c>
      <c r="N493" t="s">
        <v>63</v>
      </c>
    </row>
    <row r="494" spans="1:14" x14ac:dyDescent="0.25">
      <c r="A494" t="s">
        <v>14</v>
      </c>
      <c r="B494">
        <v>5</v>
      </c>
      <c r="C494" t="s">
        <v>37</v>
      </c>
      <c r="D494" t="s">
        <v>28</v>
      </c>
      <c r="E494" t="s">
        <v>42</v>
      </c>
      <c r="F494">
        <v>1</v>
      </c>
      <c r="G494">
        <v>19000000</v>
      </c>
      <c r="H494">
        <v>1</v>
      </c>
      <c r="I494" s="37">
        <v>1.5046296296296294E-3</v>
      </c>
      <c r="J494" t="s">
        <v>46</v>
      </c>
      <c r="K494" t="s">
        <v>39</v>
      </c>
      <c r="L494" t="s">
        <v>43</v>
      </c>
      <c r="M494" t="s">
        <v>78</v>
      </c>
      <c r="N494" t="s">
        <v>63</v>
      </c>
    </row>
    <row r="495" spans="1:14" x14ac:dyDescent="0.25">
      <c r="A495" t="s">
        <v>14</v>
      </c>
      <c r="B495">
        <v>11</v>
      </c>
      <c r="C495" t="s">
        <v>57</v>
      </c>
      <c r="D495" t="s">
        <v>16</v>
      </c>
      <c r="E495" t="s">
        <v>17</v>
      </c>
      <c r="F495">
        <v>2</v>
      </c>
      <c r="G495">
        <v>12000000</v>
      </c>
      <c r="H495">
        <v>3</v>
      </c>
      <c r="I495" s="37">
        <v>1.5046296296296294E-3</v>
      </c>
      <c r="J495" t="s">
        <v>18</v>
      </c>
      <c r="K495" t="s">
        <v>56</v>
      </c>
      <c r="L495" t="s">
        <v>48</v>
      </c>
      <c r="M495" t="s">
        <v>78</v>
      </c>
      <c r="N495" t="s">
        <v>63</v>
      </c>
    </row>
    <row r="496" spans="1:14" x14ac:dyDescent="0.25">
      <c r="A496" t="s">
        <v>14</v>
      </c>
      <c r="B496">
        <v>4</v>
      </c>
      <c r="C496" t="s">
        <v>37</v>
      </c>
      <c r="D496" t="s">
        <v>32</v>
      </c>
      <c r="E496" t="s">
        <v>17</v>
      </c>
      <c r="F496">
        <v>5</v>
      </c>
      <c r="G496">
        <v>20000000</v>
      </c>
      <c r="H496">
        <v>2</v>
      </c>
      <c r="I496" s="37">
        <v>1.5277777777777779E-3</v>
      </c>
      <c r="J496" t="s">
        <v>18</v>
      </c>
      <c r="K496" t="s">
        <v>24</v>
      </c>
      <c r="L496" t="s">
        <v>30</v>
      </c>
      <c r="M496" t="s">
        <v>78</v>
      </c>
      <c r="N496" t="s">
        <v>63</v>
      </c>
    </row>
    <row r="497" spans="1:14" x14ac:dyDescent="0.25">
      <c r="A497" t="s">
        <v>70</v>
      </c>
      <c r="B497">
        <v>8</v>
      </c>
      <c r="C497" t="s">
        <v>60</v>
      </c>
      <c r="D497" t="s">
        <v>16</v>
      </c>
      <c r="E497" t="s">
        <v>45</v>
      </c>
      <c r="F497">
        <v>0</v>
      </c>
      <c r="G497">
        <v>0</v>
      </c>
      <c r="H497">
        <v>2</v>
      </c>
      <c r="I497" s="37">
        <v>1.5277777777777779E-3</v>
      </c>
      <c r="L497" t="s">
        <v>33</v>
      </c>
      <c r="M497" t="s">
        <v>78</v>
      </c>
      <c r="N497" t="s">
        <v>63</v>
      </c>
    </row>
    <row r="498" spans="1:14" x14ac:dyDescent="0.25">
      <c r="A498" t="s">
        <v>70</v>
      </c>
      <c r="B498">
        <v>16</v>
      </c>
      <c r="C498" t="s">
        <v>27</v>
      </c>
      <c r="D498" t="s">
        <v>28</v>
      </c>
      <c r="E498" t="s">
        <v>45</v>
      </c>
      <c r="F498">
        <v>0</v>
      </c>
      <c r="G498">
        <v>0</v>
      </c>
      <c r="H498">
        <v>5</v>
      </c>
      <c r="I498" s="37">
        <v>1.5277777777777779E-3</v>
      </c>
      <c r="L498" t="s">
        <v>25</v>
      </c>
      <c r="M498" t="s">
        <v>78</v>
      </c>
      <c r="N498" t="s">
        <v>63</v>
      </c>
    </row>
    <row r="499" spans="1:14" x14ac:dyDescent="0.25">
      <c r="A499" t="s">
        <v>70</v>
      </c>
      <c r="B499">
        <v>8</v>
      </c>
      <c r="C499" t="s">
        <v>60</v>
      </c>
      <c r="D499" t="s">
        <v>16</v>
      </c>
      <c r="E499" t="s">
        <v>45</v>
      </c>
      <c r="F499">
        <v>0</v>
      </c>
      <c r="G499">
        <v>0</v>
      </c>
      <c r="H499">
        <v>2</v>
      </c>
      <c r="I499" s="37">
        <v>1.5277777777777779E-3</v>
      </c>
      <c r="L499" t="s">
        <v>33</v>
      </c>
      <c r="M499" t="s">
        <v>78</v>
      </c>
      <c r="N499" t="s">
        <v>63</v>
      </c>
    </row>
    <row r="500" spans="1:14" x14ac:dyDescent="0.25">
      <c r="A500" t="s">
        <v>14</v>
      </c>
      <c r="B500">
        <v>1</v>
      </c>
      <c r="C500" t="s">
        <v>37</v>
      </c>
      <c r="D500" t="s">
        <v>49</v>
      </c>
      <c r="E500" t="s">
        <v>42</v>
      </c>
      <c r="F500">
        <v>4</v>
      </c>
      <c r="G500">
        <v>11000000</v>
      </c>
      <c r="H500">
        <v>2</v>
      </c>
      <c r="I500" s="37">
        <v>1.5972222222222221E-3</v>
      </c>
      <c r="J500" t="s">
        <v>61</v>
      </c>
      <c r="K500" t="s">
        <v>35</v>
      </c>
      <c r="L500" t="s">
        <v>51</v>
      </c>
      <c r="M500" t="s">
        <v>78</v>
      </c>
      <c r="N500" t="s">
        <v>63</v>
      </c>
    </row>
    <row r="501" spans="1:14" x14ac:dyDescent="0.25">
      <c r="A501" t="s">
        <v>70</v>
      </c>
      <c r="B501">
        <v>11</v>
      </c>
      <c r="C501" t="s">
        <v>55</v>
      </c>
      <c r="D501" t="s">
        <v>73</v>
      </c>
      <c r="E501" t="s">
        <v>42</v>
      </c>
      <c r="F501">
        <v>0</v>
      </c>
      <c r="G501">
        <v>0</v>
      </c>
      <c r="H501">
        <v>4</v>
      </c>
      <c r="I501" s="37">
        <v>1.5972222222222221E-3</v>
      </c>
      <c r="L501" t="s">
        <v>33</v>
      </c>
      <c r="M501" t="s">
        <v>78</v>
      </c>
      <c r="N501" t="s">
        <v>63</v>
      </c>
    </row>
    <row r="502" spans="1:14" x14ac:dyDescent="0.25">
      <c r="A502" t="s">
        <v>70</v>
      </c>
      <c r="B502">
        <v>11</v>
      </c>
      <c r="C502" t="s">
        <v>55</v>
      </c>
      <c r="D502" t="s">
        <v>73</v>
      </c>
      <c r="E502" t="s">
        <v>42</v>
      </c>
      <c r="F502">
        <v>0</v>
      </c>
      <c r="G502">
        <v>0</v>
      </c>
      <c r="H502">
        <v>4</v>
      </c>
      <c r="I502" s="37">
        <v>1.5972222222222221E-3</v>
      </c>
      <c r="L502" t="s">
        <v>33</v>
      </c>
      <c r="M502" t="s">
        <v>78</v>
      </c>
      <c r="N502" t="s">
        <v>63</v>
      </c>
    </row>
    <row r="503" spans="1:14" x14ac:dyDescent="0.25">
      <c r="A503" t="s">
        <v>14</v>
      </c>
      <c r="B503">
        <v>11</v>
      </c>
      <c r="C503" t="s">
        <v>57</v>
      </c>
      <c r="D503" t="s">
        <v>16</v>
      </c>
      <c r="E503" t="s">
        <v>42</v>
      </c>
      <c r="F503">
        <v>4</v>
      </c>
      <c r="G503">
        <v>20000000</v>
      </c>
      <c r="H503">
        <v>2</v>
      </c>
      <c r="I503" s="37">
        <v>1.9675925925925928E-3</v>
      </c>
      <c r="J503" t="s">
        <v>18</v>
      </c>
      <c r="K503" t="s">
        <v>19</v>
      </c>
      <c r="L503" t="s">
        <v>43</v>
      </c>
      <c r="M503" t="s">
        <v>78</v>
      </c>
      <c r="N503" t="s">
        <v>63</v>
      </c>
    </row>
    <row r="504" spans="1:14" x14ac:dyDescent="0.25">
      <c r="A504" t="s">
        <v>14</v>
      </c>
      <c r="B504">
        <v>11</v>
      </c>
      <c r="C504" t="s">
        <v>57</v>
      </c>
      <c r="D504" t="s">
        <v>16</v>
      </c>
      <c r="E504" t="s">
        <v>42</v>
      </c>
      <c r="F504">
        <v>4</v>
      </c>
      <c r="G504">
        <v>20000000</v>
      </c>
      <c r="H504">
        <v>2</v>
      </c>
      <c r="I504" s="37">
        <v>1.9675925925925928E-3</v>
      </c>
      <c r="J504" t="s">
        <v>18</v>
      </c>
      <c r="K504" t="s">
        <v>19</v>
      </c>
      <c r="L504" t="s">
        <v>43</v>
      </c>
      <c r="M504" t="s">
        <v>78</v>
      </c>
      <c r="N504" t="s">
        <v>63</v>
      </c>
    </row>
    <row r="505" spans="1:14" x14ac:dyDescent="0.25">
      <c r="A505" t="s">
        <v>14</v>
      </c>
      <c r="B505">
        <v>6</v>
      </c>
      <c r="C505" t="s">
        <v>37</v>
      </c>
      <c r="D505" t="s">
        <v>16</v>
      </c>
      <c r="E505" t="s">
        <v>23</v>
      </c>
      <c r="F505">
        <v>1</v>
      </c>
      <c r="G505">
        <v>7000000</v>
      </c>
      <c r="H505">
        <v>2</v>
      </c>
      <c r="I505" s="37">
        <v>2.0370370370370373E-3</v>
      </c>
      <c r="J505" t="s">
        <v>18</v>
      </c>
      <c r="K505" t="s">
        <v>19</v>
      </c>
      <c r="L505" t="s">
        <v>30</v>
      </c>
      <c r="M505" t="s">
        <v>78</v>
      </c>
      <c r="N505" t="s">
        <v>63</v>
      </c>
    </row>
    <row r="506" spans="1:14" x14ac:dyDescent="0.25">
      <c r="A506" t="s">
        <v>14</v>
      </c>
      <c r="B506">
        <v>30</v>
      </c>
      <c r="C506" t="s">
        <v>69</v>
      </c>
      <c r="D506" t="s">
        <v>32</v>
      </c>
      <c r="E506" t="s">
        <v>42</v>
      </c>
      <c r="F506">
        <v>2</v>
      </c>
      <c r="G506">
        <v>38000000</v>
      </c>
      <c r="H506">
        <v>2</v>
      </c>
      <c r="I506" s="37">
        <v>2.0370370370370373E-3</v>
      </c>
      <c r="J506" t="s">
        <v>46</v>
      </c>
      <c r="K506" t="s">
        <v>64</v>
      </c>
      <c r="L506" t="s">
        <v>30</v>
      </c>
      <c r="M506" t="s">
        <v>78</v>
      </c>
      <c r="N506" t="s">
        <v>63</v>
      </c>
    </row>
    <row r="507" spans="1:14" x14ac:dyDescent="0.25">
      <c r="A507" t="s">
        <v>14</v>
      </c>
      <c r="B507">
        <v>25</v>
      </c>
      <c r="C507" t="s">
        <v>37</v>
      </c>
      <c r="D507" t="s">
        <v>32</v>
      </c>
      <c r="E507" t="s">
        <v>17</v>
      </c>
      <c r="F507">
        <v>5</v>
      </c>
      <c r="G507">
        <v>25000000</v>
      </c>
      <c r="H507">
        <v>2</v>
      </c>
      <c r="I507" s="37">
        <v>2.2222222222222222E-3</v>
      </c>
      <c r="J507" t="s">
        <v>18</v>
      </c>
      <c r="K507" t="s">
        <v>39</v>
      </c>
      <c r="L507" t="s">
        <v>30</v>
      </c>
      <c r="M507" t="s">
        <v>78</v>
      </c>
      <c r="N507" t="s">
        <v>63</v>
      </c>
    </row>
    <row r="508" spans="1:14" x14ac:dyDescent="0.25">
      <c r="A508" t="s">
        <v>70</v>
      </c>
      <c r="B508">
        <v>25</v>
      </c>
      <c r="C508" t="s">
        <v>27</v>
      </c>
      <c r="D508" t="s">
        <v>28</v>
      </c>
      <c r="E508" t="s">
        <v>42</v>
      </c>
      <c r="F508">
        <v>0</v>
      </c>
      <c r="G508">
        <v>0</v>
      </c>
      <c r="H508">
        <v>1</v>
      </c>
      <c r="I508" s="37">
        <v>2.2222222222222222E-3</v>
      </c>
      <c r="L508" t="s">
        <v>30</v>
      </c>
      <c r="M508" t="s">
        <v>78</v>
      </c>
      <c r="N508" t="s">
        <v>63</v>
      </c>
    </row>
    <row r="509" spans="1:14" x14ac:dyDescent="0.25">
      <c r="A509" t="s">
        <v>14</v>
      </c>
      <c r="B509">
        <v>25</v>
      </c>
      <c r="C509" t="s">
        <v>27</v>
      </c>
      <c r="D509" t="s">
        <v>16</v>
      </c>
      <c r="E509" t="s">
        <v>23</v>
      </c>
      <c r="F509">
        <v>4</v>
      </c>
      <c r="G509">
        <v>20000000</v>
      </c>
      <c r="H509">
        <v>2</v>
      </c>
      <c r="I509" s="37">
        <v>2.2453703703703702E-3</v>
      </c>
      <c r="J509" t="s">
        <v>61</v>
      </c>
      <c r="K509" t="s">
        <v>19</v>
      </c>
      <c r="L509" t="s">
        <v>51</v>
      </c>
      <c r="M509" t="s">
        <v>78</v>
      </c>
      <c r="N509" t="s">
        <v>63</v>
      </c>
    </row>
    <row r="510" spans="1:14" x14ac:dyDescent="0.25">
      <c r="A510" t="s">
        <v>14</v>
      </c>
      <c r="B510">
        <v>20</v>
      </c>
      <c r="C510" t="s">
        <v>44</v>
      </c>
      <c r="D510" t="s">
        <v>16</v>
      </c>
      <c r="E510" t="s">
        <v>17</v>
      </c>
      <c r="F510">
        <v>3</v>
      </c>
      <c r="G510">
        <v>15000000</v>
      </c>
      <c r="H510">
        <v>5</v>
      </c>
      <c r="I510" s="37">
        <v>2.2800925925925927E-3</v>
      </c>
      <c r="J510" t="s">
        <v>18</v>
      </c>
      <c r="K510" t="s">
        <v>29</v>
      </c>
      <c r="L510" t="s">
        <v>43</v>
      </c>
      <c r="M510" t="s">
        <v>78</v>
      </c>
      <c r="N510" t="s">
        <v>63</v>
      </c>
    </row>
    <row r="511" spans="1:14" x14ac:dyDescent="0.25">
      <c r="A511" t="s">
        <v>14</v>
      </c>
      <c r="B511">
        <v>27</v>
      </c>
      <c r="C511" t="s">
        <v>69</v>
      </c>
      <c r="D511" t="s">
        <v>32</v>
      </c>
      <c r="E511" t="s">
        <v>42</v>
      </c>
      <c r="F511">
        <v>2</v>
      </c>
      <c r="G511">
        <v>38000000</v>
      </c>
      <c r="H511">
        <v>1</v>
      </c>
      <c r="I511" s="37">
        <v>2.5462962962962961E-3</v>
      </c>
      <c r="J511" t="s">
        <v>46</v>
      </c>
      <c r="K511" t="s">
        <v>19</v>
      </c>
      <c r="L511" t="s">
        <v>30</v>
      </c>
      <c r="M511" t="s">
        <v>78</v>
      </c>
      <c r="N511" t="s">
        <v>63</v>
      </c>
    </row>
    <row r="512" spans="1:14" x14ac:dyDescent="0.25">
      <c r="A512" t="s">
        <v>70</v>
      </c>
      <c r="B512">
        <v>19</v>
      </c>
      <c r="C512" t="s">
        <v>37</v>
      </c>
      <c r="D512" t="s">
        <v>32</v>
      </c>
      <c r="E512" t="s">
        <v>42</v>
      </c>
      <c r="F512">
        <v>0</v>
      </c>
      <c r="G512">
        <v>0</v>
      </c>
      <c r="H512">
        <v>4</v>
      </c>
      <c r="I512" s="37">
        <v>2.5462962962962961E-3</v>
      </c>
      <c r="L512" t="s">
        <v>43</v>
      </c>
      <c r="M512" t="s">
        <v>78</v>
      </c>
      <c r="N512" t="s">
        <v>63</v>
      </c>
    </row>
    <row r="513" spans="1:14" x14ac:dyDescent="0.25">
      <c r="A513" t="s">
        <v>14</v>
      </c>
      <c r="B513">
        <v>11</v>
      </c>
      <c r="C513" t="s">
        <v>27</v>
      </c>
      <c r="D513" t="s">
        <v>32</v>
      </c>
      <c r="E513" t="s">
        <v>42</v>
      </c>
      <c r="F513">
        <v>2</v>
      </c>
      <c r="G513">
        <v>12000000</v>
      </c>
      <c r="H513">
        <v>5</v>
      </c>
      <c r="I513" s="37">
        <v>3.2407407407407406E-3</v>
      </c>
      <c r="J513" t="s">
        <v>18</v>
      </c>
      <c r="K513" t="s">
        <v>50</v>
      </c>
      <c r="L513" t="s">
        <v>20</v>
      </c>
      <c r="M513" t="s">
        <v>78</v>
      </c>
      <c r="N513" t="s">
        <v>63</v>
      </c>
    </row>
    <row r="514" spans="1:14" x14ac:dyDescent="0.25">
      <c r="A514" t="s">
        <v>14</v>
      </c>
      <c r="B514">
        <v>1</v>
      </c>
      <c r="C514" t="s">
        <v>37</v>
      </c>
      <c r="D514" t="s">
        <v>32</v>
      </c>
      <c r="E514" t="s">
        <v>45</v>
      </c>
      <c r="F514">
        <v>4</v>
      </c>
      <c r="G514">
        <v>20000000</v>
      </c>
      <c r="H514">
        <v>2</v>
      </c>
      <c r="I514" s="37">
        <v>3.2407407407407406E-3</v>
      </c>
      <c r="J514" t="s">
        <v>18</v>
      </c>
      <c r="K514" t="s">
        <v>39</v>
      </c>
      <c r="L514" t="s">
        <v>33</v>
      </c>
      <c r="M514" t="s">
        <v>78</v>
      </c>
      <c r="N514" t="s">
        <v>63</v>
      </c>
    </row>
    <row r="515" spans="1:14" x14ac:dyDescent="0.25">
      <c r="A515" t="s">
        <v>14</v>
      </c>
      <c r="B515">
        <v>11</v>
      </c>
      <c r="C515" t="s">
        <v>37</v>
      </c>
      <c r="D515" t="s">
        <v>16</v>
      </c>
      <c r="E515" t="s">
        <v>42</v>
      </c>
      <c r="F515">
        <v>3</v>
      </c>
      <c r="G515">
        <v>15000000</v>
      </c>
      <c r="H515">
        <v>3</v>
      </c>
      <c r="I515" s="37">
        <v>3.2407407407407406E-3</v>
      </c>
      <c r="J515" t="s">
        <v>18</v>
      </c>
      <c r="K515" t="s">
        <v>39</v>
      </c>
      <c r="L515" t="s">
        <v>25</v>
      </c>
      <c r="M515" t="s">
        <v>78</v>
      </c>
      <c r="N515" t="s">
        <v>63</v>
      </c>
    </row>
    <row r="516" spans="1:14" x14ac:dyDescent="0.25">
      <c r="A516" t="s">
        <v>14</v>
      </c>
      <c r="B516">
        <v>22</v>
      </c>
      <c r="C516" t="s">
        <v>44</v>
      </c>
      <c r="D516" t="s">
        <v>32</v>
      </c>
      <c r="E516" t="s">
        <v>42</v>
      </c>
      <c r="F516">
        <v>3</v>
      </c>
      <c r="G516">
        <v>15000000</v>
      </c>
      <c r="H516">
        <v>1</v>
      </c>
      <c r="I516" s="37">
        <v>3.2407407407407406E-3</v>
      </c>
      <c r="J516" t="s">
        <v>18</v>
      </c>
      <c r="K516" t="s">
        <v>19</v>
      </c>
      <c r="L516" t="s">
        <v>48</v>
      </c>
      <c r="M516" t="s">
        <v>78</v>
      </c>
      <c r="N516" t="s">
        <v>63</v>
      </c>
    </row>
    <row r="517" spans="1:14" x14ac:dyDescent="0.25">
      <c r="A517" t="s">
        <v>70</v>
      </c>
      <c r="B517">
        <v>24</v>
      </c>
      <c r="C517" t="s">
        <v>27</v>
      </c>
      <c r="D517" t="s">
        <v>73</v>
      </c>
      <c r="E517" t="s">
        <v>42</v>
      </c>
      <c r="F517">
        <v>0</v>
      </c>
      <c r="G517">
        <v>0</v>
      </c>
      <c r="H517">
        <v>3</v>
      </c>
      <c r="I517" s="37">
        <v>3.2407407407407406E-3</v>
      </c>
      <c r="L517" t="s">
        <v>20</v>
      </c>
      <c r="M517" t="s">
        <v>78</v>
      </c>
      <c r="N517" t="s">
        <v>63</v>
      </c>
    </row>
    <row r="518" spans="1:14" x14ac:dyDescent="0.25">
      <c r="A518" t="s">
        <v>14</v>
      </c>
      <c r="B518">
        <v>1</v>
      </c>
      <c r="C518" t="s">
        <v>59</v>
      </c>
      <c r="D518" t="s">
        <v>49</v>
      </c>
      <c r="E518" t="s">
        <v>23</v>
      </c>
      <c r="F518">
        <v>4</v>
      </c>
      <c r="G518">
        <v>20000000</v>
      </c>
      <c r="H518">
        <v>4</v>
      </c>
      <c r="I518" s="37">
        <v>3.3333333333333335E-3</v>
      </c>
      <c r="J518" t="s">
        <v>61</v>
      </c>
      <c r="K518" t="s">
        <v>64</v>
      </c>
      <c r="L518" t="s">
        <v>43</v>
      </c>
      <c r="M518" t="s">
        <v>78</v>
      </c>
      <c r="N518" t="s">
        <v>63</v>
      </c>
    </row>
    <row r="519" spans="1:14" x14ac:dyDescent="0.25">
      <c r="A519" t="s">
        <v>14</v>
      </c>
      <c r="B519">
        <v>1</v>
      </c>
      <c r="C519" t="s">
        <v>59</v>
      </c>
      <c r="D519" t="s">
        <v>49</v>
      </c>
      <c r="E519" t="s">
        <v>23</v>
      </c>
      <c r="F519">
        <v>4</v>
      </c>
      <c r="G519">
        <v>20000000</v>
      </c>
      <c r="H519">
        <v>4</v>
      </c>
      <c r="I519" s="37">
        <v>3.3333333333333335E-3</v>
      </c>
      <c r="J519" t="s">
        <v>61</v>
      </c>
      <c r="K519" t="s">
        <v>64</v>
      </c>
      <c r="L519" t="s">
        <v>43</v>
      </c>
      <c r="M519" t="s">
        <v>78</v>
      </c>
      <c r="N519" t="s">
        <v>63</v>
      </c>
    </row>
    <row r="520" spans="1:14" x14ac:dyDescent="0.25">
      <c r="A520" t="s">
        <v>14</v>
      </c>
      <c r="B520">
        <v>9</v>
      </c>
      <c r="C520" t="s">
        <v>27</v>
      </c>
      <c r="D520" t="s">
        <v>38</v>
      </c>
      <c r="E520" t="s">
        <v>42</v>
      </c>
      <c r="F520">
        <v>5</v>
      </c>
      <c r="G520">
        <v>25000000</v>
      </c>
      <c r="H520">
        <v>2</v>
      </c>
      <c r="I520" s="37">
        <v>3.6342592592592594E-3</v>
      </c>
      <c r="J520" t="s">
        <v>18</v>
      </c>
      <c r="K520" t="s">
        <v>35</v>
      </c>
      <c r="L520" t="s">
        <v>33</v>
      </c>
      <c r="M520" t="s">
        <v>78</v>
      </c>
      <c r="N520" t="s">
        <v>63</v>
      </c>
    </row>
    <row r="521" spans="1:14" x14ac:dyDescent="0.25">
      <c r="A521" t="s">
        <v>14</v>
      </c>
      <c r="B521">
        <v>18</v>
      </c>
      <c r="C521" t="s">
        <v>60</v>
      </c>
      <c r="D521" t="s">
        <v>16</v>
      </c>
      <c r="E521" t="s">
        <v>17</v>
      </c>
      <c r="F521">
        <v>5</v>
      </c>
      <c r="G521">
        <v>25000000</v>
      </c>
      <c r="H521">
        <v>5</v>
      </c>
      <c r="I521" s="37">
        <v>4.340277777777778E-3</v>
      </c>
      <c r="J521" t="s">
        <v>18</v>
      </c>
      <c r="K521" t="s">
        <v>50</v>
      </c>
      <c r="L521" t="s">
        <v>33</v>
      </c>
      <c r="M521" t="s">
        <v>78</v>
      </c>
      <c r="N521" t="s">
        <v>63</v>
      </c>
    </row>
    <row r="522" spans="1:14" x14ac:dyDescent="0.25">
      <c r="A522" t="s">
        <v>14</v>
      </c>
      <c r="B522">
        <v>18</v>
      </c>
      <c r="C522" t="s">
        <v>60</v>
      </c>
      <c r="D522" t="s">
        <v>16</v>
      </c>
      <c r="E522" t="s">
        <v>17</v>
      </c>
      <c r="F522">
        <v>5</v>
      </c>
      <c r="G522">
        <v>25000000</v>
      </c>
      <c r="H522">
        <v>5</v>
      </c>
      <c r="I522" s="37">
        <v>4.340277777777778E-3</v>
      </c>
      <c r="J522" t="s">
        <v>18</v>
      </c>
      <c r="K522" t="s">
        <v>50</v>
      </c>
      <c r="L522" t="s">
        <v>33</v>
      </c>
      <c r="M522" t="s">
        <v>78</v>
      </c>
      <c r="N522" t="s">
        <v>63</v>
      </c>
    </row>
    <row r="523" spans="1:14" x14ac:dyDescent="0.25">
      <c r="A523" t="s">
        <v>70</v>
      </c>
      <c r="B523">
        <v>7</v>
      </c>
      <c r="C523" t="s">
        <v>37</v>
      </c>
      <c r="D523" t="s">
        <v>32</v>
      </c>
      <c r="E523" t="s">
        <v>23</v>
      </c>
      <c r="F523">
        <v>0</v>
      </c>
      <c r="G523">
        <v>0</v>
      </c>
      <c r="H523">
        <v>1</v>
      </c>
      <c r="I523" s="37">
        <v>4.3749999999999995E-3</v>
      </c>
      <c r="L523" t="s">
        <v>30</v>
      </c>
      <c r="M523" t="s">
        <v>78</v>
      </c>
      <c r="N523" t="s">
        <v>63</v>
      </c>
    </row>
    <row r="524" spans="1:14" x14ac:dyDescent="0.25">
      <c r="A524" t="s">
        <v>14</v>
      </c>
      <c r="B524">
        <v>17</v>
      </c>
      <c r="C524" t="s">
        <v>69</v>
      </c>
      <c r="D524" t="s">
        <v>73</v>
      </c>
      <c r="E524" t="s">
        <v>45</v>
      </c>
      <c r="F524">
        <v>3</v>
      </c>
      <c r="G524">
        <v>12000000</v>
      </c>
      <c r="H524">
        <v>1</v>
      </c>
      <c r="I524" s="37">
        <v>4.3981481481481484E-3</v>
      </c>
      <c r="J524" t="s">
        <v>18</v>
      </c>
      <c r="K524" t="s">
        <v>56</v>
      </c>
      <c r="L524" t="s">
        <v>48</v>
      </c>
      <c r="M524" t="s">
        <v>78</v>
      </c>
      <c r="N524" t="s">
        <v>63</v>
      </c>
    </row>
    <row r="525" spans="1:14" x14ac:dyDescent="0.25">
      <c r="A525" t="s">
        <v>14</v>
      </c>
      <c r="B525">
        <v>27</v>
      </c>
      <c r="C525" t="s">
        <v>22</v>
      </c>
      <c r="D525" t="s">
        <v>38</v>
      </c>
      <c r="E525" t="s">
        <v>23</v>
      </c>
      <c r="F525">
        <v>3</v>
      </c>
      <c r="G525">
        <v>15000000</v>
      </c>
      <c r="H525">
        <v>4</v>
      </c>
      <c r="I525" s="37">
        <v>4.5138888888888893E-3</v>
      </c>
      <c r="J525" t="s">
        <v>18</v>
      </c>
      <c r="K525" t="s">
        <v>39</v>
      </c>
      <c r="L525" t="s">
        <v>43</v>
      </c>
      <c r="M525" t="s">
        <v>78</v>
      </c>
      <c r="N525" t="s">
        <v>63</v>
      </c>
    </row>
    <row r="526" spans="1:14" x14ac:dyDescent="0.25">
      <c r="A526" t="s">
        <v>14</v>
      </c>
      <c r="B526">
        <v>5</v>
      </c>
      <c r="C526" t="s">
        <v>37</v>
      </c>
      <c r="D526" t="s">
        <v>28</v>
      </c>
      <c r="E526" t="s">
        <v>23</v>
      </c>
      <c r="F526">
        <v>4</v>
      </c>
      <c r="G526">
        <v>20000000</v>
      </c>
      <c r="H526">
        <v>4</v>
      </c>
      <c r="I526" s="37">
        <v>4.5138888888888893E-3</v>
      </c>
      <c r="J526" t="s">
        <v>18</v>
      </c>
      <c r="K526" t="s">
        <v>64</v>
      </c>
      <c r="L526" t="s">
        <v>20</v>
      </c>
      <c r="M526" t="s">
        <v>78</v>
      </c>
      <c r="N526" t="s">
        <v>63</v>
      </c>
    </row>
    <row r="527" spans="1:14" x14ac:dyDescent="0.25">
      <c r="A527" t="s">
        <v>14</v>
      </c>
      <c r="B527">
        <v>3</v>
      </c>
      <c r="C527" t="s">
        <v>44</v>
      </c>
      <c r="D527" t="s">
        <v>28</v>
      </c>
      <c r="E527" t="s">
        <v>42</v>
      </c>
      <c r="F527">
        <v>2</v>
      </c>
      <c r="G527">
        <v>12000000</v>
      </c>
      <c r="H527">
        <v>2</v>
      </c>
      <c r="I527" s="37">
        <v>4.5138888888888893E-3</v>
      </c>
      <c r="J527" t="s">
        <v>18</v>
      </c>
      <c r="K527" t="s">
        <v>19</v>
      </c>
      <c r="L527" t="s">
        <v>25</v>
      </c>
      <c r="M527" t="s">
        <v>78</v>
      </c>
      <c r="N527" t="s">
        <v>63</v>
      </c>
    </row>
    <row r="528" spans="1:14" x14ac:dyDescent="0.25">
      <c r="A528" t="s">
        <v>14</v>
      </c>
      <c r="B528">
        <v>30</v>
      </c>
      <c r="C528" t="s">
        <v>27</v>
      </c>
      <c r="D528" t="s">
        <v>32</v>
      </c>
      <c r="E528" t="s">
        <v>42</v>
      </c>
      <c r="F528">
        <v>1</v>
      </c>
      <c r="G528">
        <v>7000000</v>
      </c>
      <c r="H528">
        <v>2</v>
      </c>
      <c r="I528" s="37">
        <v>5.208333333333333E-3</v>
      </c>
      <c r="J528" t="s">
        <v>18</v>
      </c>
      <c r="K528" t="s">
        <v>29</v>
      </c>
      <c r="L528" t="s">
        <v>43</v>
      </c>
      <c r="M528" t="s">
        <v>78</v>
      </c>
      <c r="N528" t="s">
        <v>63</v>
      </c>
    </row>
    <row r="529" spans="1:14" x14ac:dyDescent="0.25">
      <c r="A529" t="s">
        <v>14</v>
      </c>
      <c r="B529">
        <v>7</v>
      </c>
      <c r="C529" t="s">
        <v>37</v>
      </c>
      <c r="D529" t="s">
        <v>38</v>
      </c>
      <c r="E529" t="s">
        <v>42</v>
      </c>
      <c r="F529">
        <v>2</v>
      </c>
      <c r="G529">
        <v>12000000</v>
      </c>
      <c r="H529">
        <v>3</v>
      </c>
      <c r="I529" s="37">
        <v>5.208333333333333E-3</v>
      </c>
      <c r="J529" t="s">
        <v>18</v>
      </c>
      <c r="K529" t="s">
        <v>56</v>
      </c>
      <c r="L529" t="s">
        <v>40</v>
      </c>
      <c r="M529" t="s">
        <v>78</v>
      </c>
      <c r="N529" t="s">
        <v>63</v>
      </c>
    </row>
    <row r="530" spans="1:14" x14ac:dyDescent="0.25">
      <c r="A530" t="s">
        <v>14</v>
      </c>
      <c r="B530">
        <v>29</v>
      </c>
      <c r="C530" t="s">
        <v>44</v>
      </c>
      <c r="D530" t="s">
        <v>38</v>
      </c>
      <c r="E530" t="s">
        <v>42</v>
      </c>
      <c r="F530">
        <v>3</v>
      </c>
      <c r="G530">
        <v>15000000</v>
      </c>
      <c r="H530">
        <v>4</v>
      </c>
      <c r="I530" s="37">
        <v>5.208333333333333E-3</v>
      </c>
      <c r="J530" t="s">
        <v>18</v>
      </c>
      <c r="K530" t="s">
        <v>19</v>
      </c>
      <c r="L530" t="s">
        <v>25</v>
      </c>
      <c r="M530" t="s">
        <v>78</v>
      </c>
      <c r="N530" t="s">
        <v>63</v>
      </c>
    </row>
    <row r="531" spans="1:14" x14ac:dyDescent="0.25">
      <c r="A531" t="s">
        <v>70</v>
      </c>
      <c r="B531">
        <v>1</v>
      </c>
      <c r="C531" t="s">
        <v>27</v>
      </c>
      <c r="D531" t="s">
        <v>32</v>
      </c>
      <c r="E531" t="s">
        <v>42</v>
      </c>
      <c r="F531">
        <v>0</v>
      </c>
      <c r="G531">
        <v>0</v>
      </c>
      <c r="H531">
        <v>4</v>
      </c>
      <c r="I531" s="37">
        <v>5.208333333333333E-3</v>
      </c>
      <c r="L531" t="s">
        <v>30</v>
      </c>
      <c r="M531" t="s">
        <v>78</v>
      </c>
      <c r="N531" t="s">
        <v>63</v>
      </c>
    </row>
    <row r="532" spans="1:14" x14ac:dyDescent="0.25">
      <c r="A532" t="s">
        <v>14</v>
      </c>
      <c r="B532">
        <v>30</v>
      </c>
      <c r="C532" t="s">
        <v>37</v>
      </c>
      <c r="D532" t="s">
        <v>32</v>
      </c>
      <c r="E532" t="s">
        <v>17</v>
      </c>
      <c r="F532">
        <v>3</v>
      </c>
      <c r="G532">
        <v>15000000</v>
      </c>
      <c r="H532">
        <v>4</v>
      </c>
      <c r="I532" s="37">
        <v>5.5555555555555558E-3</v>
      </c>
      <c r="J532" t="s">
        <v>18</v>
      </c>
      <c r="K532" t="s">
        <v>24</v>
      </c>
      <c r="L532" t="s">
        <v>33</v>
      </c>
      <c r="M532" t="s">
        <v>78</v>
      </c>
      <c r="N532" t="s">
        <v>63</v>
      </c>
    </row>
    <row r="533" spans="1:14" x14ac:dyDescent="0.25">
      <c r="A533" t="s">
        <v>14</v>
      </c>
      <c r="B533">
        <v>10</v>
      </c>
      <c r="C533" t="s">
        <v>27</v>
      </c>
      <c r="D533" t="s">
        <v>38</v>
      </c>
      <c r="E533" t="s">
        <v>42</v>
      </c>
      <c r="F533">
        <v>2</v>
      </c>
      <c r="G533">
        <v>38000000</v>
      </c>
      <c r="H533">
        <v>2</v>
      </c>
      <c r="I533" s="37">
        <v>5.6712962962962958E-3</v>
      </c>
      <c r="J533" t="s">
        <v>74</v>
      </c>
      <c r="K533" t="s">
        <v>47</v>
      </c>
      <c r="L533" t="s">
        <v>48</v>
      </c>
      <c r="M533" t="s">
        <v>78</v>
      </c>
      <c r="N533" t="s">
        <v>63</v>
      </c>
    </row>
    <row r="534" spans="1:14" x14ac:dyDescent="0.25">
      <c r="A534" t="s">
        <v>14</v>
      </c>
      <c r="B534">
        <v>27</v>
      </c>
      <c r="C534" t="s">
        <v>22</v>
      </c>
      <c r="D534" t="s">
        <v>32</v>
      </c>
      <c r="E534" t="s">
        <v>68</v>
      </c>
      <c r="F534">
        <v>5</v>
      </c>
      <c r="G534">
        <v>25000000</v>
      </c>
      <c r="H534">
        <v>4</v>
      </c>
      <c r="I534" s="37">
        <v>5.6944444444444438E-3</v>
      </c>
      <c r="J534" t="s">
        <v>18</v>
      </c>
      <c r="K534" t="s">
        <v>56</v>
      </c>
      <c r="L534" t="s">
        <v>51</v>
      </c>
      <c r="M534" t="s">
        <v>78</v>
      </c>
      <c r="N534" t="s">
        <v>63</v>
      </c>
    </row>
    <row r="535" spans="1:14" x14ac:dyDescent="0.25">
      <c r="A535" t="s">
        <v>14</v>
      </c>
      <c r="B535">
        <v>30</v>
      </c>
      <c r="C535" t="s">
        <v>27</v>
      </c>
      <c r="D535" t="s">
        <v>32</v>
      </c>
      <c r="E535" t="s">
        <v>42</v>
      </c>
      <c r="F535">
        <v>1</v>
      </c>
      <c r="G535">
        <v>19000000</v>
      </c>
      <c r="H535">
        <v>5</v>
      </c>
      <c r="I535" s="37">
        <v>5.6944444444444438E-3</v>
      </c>
      <c r="J535" t="s">
        <v>46</v>
      </c>
      <c r="K535" t="s">
        <v>56</v>
      </c>
      <c r="L535" t="s">
        <v>40</v>
      </c>
      <c r="M535" t="s">
        <v>78</v>
      </c>
      <c r="N535" t="s">
        <v>63</v>
      </c>
    </row>
    <row r="536" spans="1:14" x14ac:dyDescent="0.25">
      <c r="A536" t="s">
        <v>14</v>
      </c>
      <c r="B536">
        <v>27</v>
      </c>
      <c r="C536" t="s">
        <v>22</v>
      </c>
      <c r="D536" t="s">
        <v>32</v>
      </c>
      <c r="E536" t="s">
        <v>68</v>
      </c>
      <c r="F536">
        <v>5</v>
      </c>
      <c r="G536">
        <v>25000000</v>
      </c>
      <c r="H536">
        <v>4</v>
      </c>
      <c r="I536" s="37">
        <v>5.6944444444444438E-3</v>
      </c>
      <c r="J536" t="s">
        <v>18</v>
      </c>
      <c r="K536" t="s">
        <v>56</v>
      </c>
      <c r="L536" t="s">
        <v>51</v>
      </c>
      <c r="M536" t="s">
        <v>78</v>
      </c>
      <c r="N536" t="s">
        <v>63</v>
      </c>
    </row>
    <row r="537" spans="1:14" x14ac:dyDescent="0.25">
      <c r="A537" t="s">
        <v>14</v>
      </c>
      <c r="B537">
        <v>26</v>
      </c>
      <c r="C537" t="s">
        <v>22</v>
      </c>
      <c r="D537" t="s">
        <v>28</v>
      </c>
      <c r="E537" t="s">
        <v>42</v>
      </c>
      <c r="F537">
        <v>3</v>
      </c>
      <c r="G537">
        <v>15000000</v>
      </c>
      <c r="H537">
        <v>2</v>
      </c>
      <c r="I537" s="37">
        <v>6.2499999999999995E-3</v>
      </c>
      <c r="J537" t="s">
        <v>18</v>
      </c>
      <c r="K537" t="s">
        <v>35</v>
      </c>
      <c r="L537" t="s">
        <v>20</v>
      </c>
      <c r="M537" t="s">
        <v>78</v>
      </c>
      <c r="N537" t="s">
        <v>63</v>
      </c>
    </row>
    <row r="538" spans="1:14" x14ac:dyDescent="0.25">
      <c r="A538" t="s">
        <v>14</v>
      </c>
      <c r="B538">
        <v>7</v>
      </c>
      <c r="C538" t="s">
        <v>37</v>
      </c>
      <c r="D538" t="s">
        <v>16</v>
      </c>
      <c r="E538" t="s">
        <v>42</v>
      </c>
      <c r="F538">
        <v>2</v>
      </c>
      <c r="G538">
        <v>12000000</v>
      </c>
      <c r="H538">
        <v>2</v>
      </c>
      <c r="I538" s="37">
        <v>6.2499999999999995E-3</v>
      </c>
      <c r="J538" t="s">
        <v>18</v>
      </c>
      <c r="K538" t="s">
        <v>19</v>
      </c>
      <c r="L538" t="s">
        <v>48</v>
      </c>
      <c r="M538" t="s">
        <v>78</v>
      </c>
      <c r="N538" t="s">
        <v>63</v>
      </c>
    </row>
    <row r="539" spans="1:14" x14ac:dyDescent="0.25">
      <c r="A539" t="s">
        <v>70</v>
      </c>
      <c r="B539">
        <v>10</v>
      </c>
      <c r="C539" t="s">
        <v>44</v>
      </c>
      <c r="D539" t="s">
        <v>32</v>
      </c>
      <c r="E539" t="s">
        <v>23</v>
      </c>
      <c r="F539">
        <v>0</v>
      </c>
      <c r="G539">
        <v>0</v>
      </c>
      <c r="H539">
        <v>5</v>
      </c>
      <c r="I539" s="37">
        <v>6.6666666666666671E-3</v>
      </c>
      <c r="L539" t="s">
        <v>51</v>
      </c>
      <c r="M539" t="s">
        <v>78</v>
      </c>
      <c r="N539" t="s">
        <v>63</v>
      </c>
    </row>
    <row r="540" spans="1:14" x14ac:dyDescent="0.25">
      <c r="A540" t="s">
        <v>14</v>
      </c>
      <c r="B540">
        <v>22</v>
      </c>
      <c r="C540" t="s">
        <v>44</v>
      </c>
      <c r="D540" t="s">
        <v>16</v>
      </c>
      <c r="E540" t="s">
        <v>68</v>
      </c>
      <c r="F540">
        <v>2</v>
      </c>
      <c r="G540">
        <v>12000000</v>
      </c>
      <c r="H540">
        <v>3</v>
      </c>
      <c r="I540" s="37">
        <v>7.8703703703703713E-3</v>
      </c>
      <c r="J540" t="s">
        <v>18</v>
      </c>
      <c r="K540" t="s">
        <v>19</v>
      </c>
      <c r="L540" t="s">
        <v>40</v>
      </c>
      <c r="M540" t="s">
        <v>78</v>
      </c>
      <c r="N540" t="s">
        <v>63</v>
      </c>
    </row>
    <row r="541" spans="1:14" x14ac:dyDescent="0.25">
      <c r="A541" t="s">
        <v>14</v>
      </c>
      <c r="B541">
        <v>9</v>
      </c>
      <c r="C541" t="s">
        <v>72</v>
      </c>
      <c r="D541" t="s">
        <v>16</v>
      </c>
      <c r="E541" t="s">
        <v>42</v>
      </c>
      <c r="F541">
        <v>4</v>
      </c>
      <c r="G541">
        <v>11000000</v>
      </c>
      <c r="H541">
        <v>1</v>
      </c>
      <c r="I541" s="37">
        <v>8.9699074074074073E-3</v>
      </c>
      <c r="J541" t="s">
        <v>61</v>
      </c>
      <c r="K541" t="s">
        <v>19</v>
      </c>
      <c r="L541" t="s">
        <v>33</v>
      </c>
      <c r="M541" t="s">
        <v>78</v>
      </c>
      <c r="N541" t="s">
        <v>63</v>
      </c>
    </row>
    <row r="542" spans="1:14" x14ac:dyDescent="0.25">
      <c r="A542" t="s">
        <v>14</v>
      </c>
      <c r="B542">
        <v>9</v>
      </c>
      <c r="C542" t="s">
        <v>72</v>
      </c>
      <c r="D542" t="s">
        <v>16</v>
      </c>
      <c r="E542" t="s">
        <v>42</v>
      </c>
      <c r="F542">
        <v>4</v>
      </c>
      <c r="G542">
        <v>11000000</v>
      </c>
      <c r="H542">
        <v>1</v>
      </c>
      <c r="I542" s="37">
        <v>8.9699074074074073E-3</v>
      </c>
      <c r="J542" t="s">
        <v>61</v>
      </c>
      <c r="K542" t="s">
        <v>19</v>
      </c>
      <c r="L542" t="s">
        <v>33</v>
      </c>
      <c r="M542" t="s">
        <v>78</v>
      </c>
      <c r="N542" t="s">
        <v>63</v>
      </c>
    </row>
    <row r="543" spans="1:14" x14ac:dyDescent="0.25">
      <c r="A543" t="s">
        <v>14</v>
      </c>
      <c r="B543">
        <v>1</v>
      </c>
      <c r="C543" t="s">
        <v>15</v>
      </c>
      <c r="D543" t="s">
        <v>16</v>
      </c>
      <c r="E543" t="s">
        <v>17</v>
      </c>
      <c r="F543">
        <v>1</v>
      </c>
      <c r="G543">
        <v>7000000</v>
      </c>
      <c r="H543">
        <v>3</v>
      </c>
      <c r="I543" s="37">
        <v>1.3888888888888889E-3</v>
      </c>
      <c r="J543" t="s">
        <v>18</v>
      </c>
      <c r="K543" t="s">
        <v>19</v>
      </c>
      <c r="L543" t="s">
        <v>20</v>
      </c>
      <c r="M543" t="s">
        <v>78</v>
      </c>
      <c r="N543" t="s">
        <v>21</v>
      </c>
    </row>
    <row r="544" spans="1:14" x14ac:dyDescent="0.25">
      <c r="A544" t="s">
        <v>14</v>
      </c>
      <c r="B544">
        <v>1</v>
      </c>
      <c r="C544" t="s">
        <v>15</v>
      </c>
      <c r="D544" t="s">
        <v>16</v>
      </c>
      <c r="E544" t="s">
        <v>17</v>
      </c>
      <c r="F544">
        <v>1</v>
      </c>
      <c r="G544">
        <v>7000000</v>
      </c>
      <c r="H544">
        <v>3</v>
      </c>
      <c r="I544" s="37">
        <v>1.3888888888888889E-3</v>
      </c>
      <c r="J544" t="s">
        <v>18</v>
      </c>
      <c r="K544" t="s">
        <v>19</v>
      </c>
      <c r="L544" t="s">
        <v>20</v>
      </c>
      <c r="M544" t="s">
        <v>78</v>
      </c>
      <c r="N544" t="s">
        <v>21</v>
      </c>
    </row>
    <row r="545" spans="1:14" x14ac:dyDescent="0.25">
      <c r="A545" t="s">
        <v>14</v>
      </c>
      <c r="B545">
        <v>8</v>
      </c>
      <c r="C545" t="s">
        <v>44</v>
      </c>
      <c r="D545" t="s">
        <v>49</v>
      </c>
      <c r="E545" t="s">
        <v>17</v>
      </c>
      <c r="F545">
        <v>2</v>
      </c>
      <c r="G545">
        <v>38000000</v>
      </c>
      <c r="H545">
        <v>1</v>
      </c>
      <c r="I545" s="37">
        <v>1.3888888888888889E-3</v>
      </c>
      <c r="J545" t="s">
        <v>46</v>
      </c>
      <c r="K545" t="s">
        <v>50</v>
      </c>
      <c r="L545" t="s">
        <v>25</v>
      </c>
      <c r="M545" t="s">
        <v>78</v>
      </c>
      <c r="N545" t="s">
        <v>21</v>
      </c>
    </row>
    <row r="546" spans="1:14" x14ac:dyDescent="0.25">
      <c r="A546" t="s">
        <v>70</v>
      </c>
      <c r="B546">
        <v>13</v>
      </c>
      <c r="C546" t="s">
        <v>22</v>
      </c>
      <c r="D546" t="s">
        <v>28</v>
      </c>
      <c r="E546" t="s">
        <v>17</v>
      </c>
      <c r="F546">
        <v>0</v>
      </c>
      <c r="G546">
        <v>0</v>
      </c>
      <c r="H546">
        <v>1</v>
      </c>
      <c r="I546" s="37">
        <v>1.3888888888888889E-3</v>
      </c>
      <c r="L546" t="s">
        <v>33</v>
      </c>
      <c r="M546" t="s">
        <v>78</v>
      </c>
      <c r="N546" t="s">
        <v>21</v>
      </c>
    </row>
    <row r="547" spans="1:14" x14ac:dyDescent="0.25">
      <c r="A547" t="s">
        <v>70</v>
      </c>
      <c r="B547">
        <v>1</v>
      </c>
      <c r="C547" t="s">
        <v>69</v>
      </c>
      <c r="D547" t="s">
        <v>49</v>
      </c>
      <c r="E547" t="s">
        <v>23</v>
      </c>
      <c r="F547">
        <v>0</v>
      </c>
      <c r="G547">
        <v>0</v>
      </c>
      <c r="H547">
        <v>2</v>
      </c>
      <c r="I547" s="37">
        <v>1.3888888888888889E-3</v>
      </c>
      <c r="L547" t="s">
        <v>43</v>
      </c>
      <c r="M547" t="s">
        <v>78</v>
      </c>
      <c r="N547" t="s">
        <v>21</v>
      </c>
    </row>
    <row r="548" spans="1:14" x14ac:dyDescent="0.25">
      <c r="A548" t="s">
        <v>14</v>
      </c>
      <c r="B548">
        <v>29</v>
      </c>
      <c r="C548" t="s">
        <v>37</v>
      </c>
      <c r="D548" t="s">
        <v>38</v>
      </c>
      <c r="E548" t="s">
        <v>17</v>
      </c>
      <c r="F548">
        <v>5</v>
      </c>
      <c r="G548">
        <v>25000000</v>
      </c>
      <c r="H548">
        <v>6</v>
      </c>
      <c r="I548" s="37">
        <v>1.3888888888888889E-3</v>
      </c>
      <c r="J548" t="s">
        <v>18</v>
      </c>
      <c r="K548" t="s">
        <v>19</v>
      </c>
      <c r="L548" t="s">
        <v>51</v>
      </c>
      <c r="M548" t="s">
        <v>78</v>
      </c>
      <c r="N548" t="s">
        <v>21</v>
      </c>
    </row>
    <row r="549" spans="1:14" x14ac:dyDescent="0.25">
      <c r="A549" t="s">
        <v>14</v>
      </c>
      <c r="B549">
        <v>15</v>
      </c>
      <c r="C549" t="s">
        <v>44</v>
      </c>
      <c r="D549" t="s">
        <v>28</v>
      </c>
      <c r="E549" t="s">
        <v>42</v>
      </c>
      <c r="F549">
        <v>2</v>
      </c>
      <c r="G549">
        <v>12000000</v>
      </c>
      <c r="H549">
        <v>2</v>
      </c>
      <c r="I549" s="37">
        <v>1.3888888888888889E-3</v>
      </c>
      <c r="J549" t="s">
        <v>18</v>
      </c>
      <c r="K549" t="s">
        <v>29</v>
      </c>
      <c r="L549" t="s">
        <v>30</v>
      </c>
      <c r="M549" t="s">
        <v>78</v>
      </c>
      <c r="N549" t="s">
        <v>21</v>
      </c>
    </row>
    <row r="550" spans="1:14" x14ac:dyDescent="0.25">
      <c r="A550" t="s">
        <v>14</v>
      </c>
      <c r="B550">
        <v>19</v>
      </c>
      <c r="C550" t="s">
        <v>37</v>
      </c>
      <c r="D550" t="s">
        <v>49</v>
      </c>
      <c r="E550" t="s">
        <v>23</v>
      </c>
      <c r="F550">
        <v>4</v>
      </c>
      <c r="G550">
        <v>11000000</v>
      </c>
      <c r="H550">
        <v>1</v>
      </c>
      <c r="I550" s="37">
        <v>1.3888888888888889E-3</v>
      </c>
      <c r="J550" t="s">
        <v>61</v>
      </c>
      <c r="K550" t="s">
        <v>56</v>
      </c>
      <c r="L550" t="s">
        <v>33</v>
      </c>
      <c r="M550" t="s">
        <v>78</v>
      </c>
      <c r="N550" t="s">
        <v>21</v>
      </c>
    </row>
    <row r="551" spans="1:14" x14ac:dyDescent="0.25">
      <c r="A551" t="s">
        <v>14</v>
      </c>
      <c r="B551">
        <v>30</v>
      </c>
      <c r="C551" t="s">
        <v>27</v>
      </c>
      <c r="D551" t="s">
        <v>38</v>
      </c>
      <c r="E551" t="s">
        <v>23</v>
      </c>
      <c r="F551">
        <v>1</v>
      </c>
      <c r="G551">
        <v>19000000</v>
      </c>
      <c r="H551">
        <v>4</v>
      </c>
      <c r="I551" s="37">
        <v>1.3888888888888889E-3</v>
      </c>
      <c r="J551" t="s">
        <v>46</v>
      </c>
      <c r="K551" t="s">
        <v>29</v>
      </c>
      <c r="L551" t="s">
        <v>51</v>
      </c>
      <c r="M551" t="s">
        <v>78</v>
      </c>
      <c r="N551" t="s">
        <v>21</v>
      </c>
    </row>
    <row r="552" spans="1:14" x14ac:dyDescent="0.25">
      <c r="A552" t="s">
        <v>14</v>
      </c>
      <c r="B552">
        <v>17</v>
      </c>
      <c r="C552" t="s">
        <v>44</v>
      </c>
      <c r="D552" t="s">
        <v>32</v>
      </c>
      <c r="E552" t="s">
        <v>23</v>
      </c>
      <c r="F552">
        <v>4</v>
      </c>
      <c r="G552">
        <v>11000000</v>
      </c>
      <c r="H552">
        <v>2</v>
      </c>
      <c r="I552" s="37">
        <v>1.3888888888888889E-3</v>
      </c>
      <c r="J552" t="s">
        <v>61</v>
      </c>
      <c r="K552" t="s">
        <v>19</v>
      </c>
      <c r="L552" t="s">
        <v>51</v>
      </c>
      <c r="M552" t="s">
        <v>78</v>
      </c>
      <c r="N552" t="s">
        <v>21</v>
      </c>
    </row>
    <row r="553" spans="1:14" x14ac:dyDescent="0.25">
      <c r="A553" t="s">
        <v>14</v>
      </c>
      <c r="B553">
        <v>4</v>
      </c>
      <c r="C553" t="s">
        <v>44</v>
      </c>
      <c r="D553" t="s">
        <v>16</v>
      </c>
      <c r="E553" t="s">
        <v>42</v>
      </c>
      <c r="F553">
        <v>2</v>
      </c>
      <c r="G553">
        <v>12000000</v>
      </c>
      <c r="H553">
        <v>5</v>
      </c>
      <c r="I553" s="37">
        <v>1.5972222222222221E-3</v>
      </c>
      <c r="J553" t="s">
        <v>18</v>
      </c>
      <c r="K553" t="s">
        <v>47</v>
      </c>
      <c r="L553" t="s">
        <v>51</v>
      </c>
      <c r="M553" t="s">
        <v>78</v>
      </c>
      <c r="N553" t="s">
        <v>21</v>
      </c>
    </row>
    <row r="554" spans="1:14" x14ac:dyDescent="0.25">
      <c r="A554" t="s">
        <v>14</v>
      </c>
      <c r="B554">
        <v>16</v>
      </c>
      <c r="C554" t="s">
        <v>69</v>
      </c>
      <c r="D554" t="s">
        <v>16</v>
      </c>
      <c r="E554" t="s">
        <v>17</v>
      </c>
      <c r="F554">
        <v>3</v>
      </c>
      <c r="G554">
        <v>15000000</v>
      </c>
      <c r="H554">
        <v>3</v>
      </c>
      <c r="I554" s="37">
        <v>1.5972222222222221E-3</v>
      </c>
      <c r="J554" t="s">
        <v>18</v>
      </c>
      <c r="K554" t="s">
        <v>64</v>
      </c>
      <c r="L554" t="s">
        <v>40</v>
      </c>
      <c r="M554" t="s">
        <v>78</v>
      </c>
      <c r="N554" t="s">
        <v>21</v>
      </c>
    </row>
    <row r="555" spans="1:14" x14ac:dyDescent="0.25">
      <c r="A555" t="s">
        <v>14</v>
      </c>
      <c r="B555">
        <v>27</v>
      </c>
      <c r="C555" t="s">
        <v>37</v>
      </c>
      <c r="D555" t="s">
        <v>16</v>
      </c>
      <c r="E555" t="s">
        <v>23</v>
      </c>
      <c r="F555">
        <v>2</v>
      </c>
      <c r="G555">
        <v>12000000</v>
      </c>
      <c r="H555">
        <v>5</v>
      </c>
      <c r="I555" s="37">
        <v>2.2800925925925927E-3</v>
      </c>
      <c r="J555" t="s">
        <v>18</v>
      </c>
      <c r="K555" t="s">
        <v>24</v>
      </c>
      <c r="L555" t="s">
        <v>48</v>
      </c>
      <c r="M555" t="s">
        <v>78</v>
      </c>
      <c r="N555" t="s">
        <v>21</v>
      </c>
    </row>
    <row r="556" spans="1:14" x14ac:dyDescent="0.25">
      <c r="A556" t="s">
        <v>70</v>
      </c>
      <c r="B556">
        <v>10</v>
      </c>
      <c r="C556" t="s">
        <v>69</v>
      </c>
      <c r="D556" t="s">
        <v>16</v>
      </c>
      <c r="E556" t="s">
        <v>45</v>
      </c>
      <c r="F556">
        <v>0</v>
      </c>
      <c r="G556">
        <v>0</v>
      </c>
      <c r="H556">
        <v>3</v>
      </c>
      <c r="I556" s="37">
        <v>3.645833333333333E-3</v>
      </c>
      <c r="L556" t="s">
        <v>25</v>
      </c>
      <c r="M556" t="s">
        <v>78</v>
      </c>
      <c r="N556" t="s">
        <v>21</v>
      </c>
    </row>
    <row r="557" spans="1:14" x14ac:dyDescent="0.25">
      <c r="A557" t="s">
        <v>14</v>
      </c>
      <c r="B557">
        <v>7</v>
      </c>
      <c r="C557" t="s">
        <v>72</v>
      </c>
      <c r="D557" t="s">
        <v>38</v>
      </c>
      <c r="E557" t="s">
        <v>42</v>
      </c>
      <c r="F557">
        <v>1</v>
      </c>
      <c r="G557">
        <v>19000000</v>
      </c>
      <c r="H557">
        <v>6</v>
      </c>
      <c r="I557" s="37">
        <v>4.3749999999999995E-3</v>
      </c>
      <c r="J557" t="s">
        <v>46</v>
      </c>
      <c r="K557" t="s">
        <v>29</v>
      </c>
      <c r="L557" t="s">
        <v>20</v>
      </c>
      <c r="M557" t="s">
        <v>78</v>
      </c>
      <c r="N557" t="s">
        <v>21</v>
      </c>
    </row>
    <row r="558" spans="1:14" x14ac:dyDescent="0.25">
      <c r="A558" t="s">
        <v>14</v>
      </c>
      <c r="B558">
        <v>7</v>
      </c>
      <c r="C558" t="s">
        <v>72</v>
      </c>
      <c r="D558" t="s">
        <v>38</v>
      </c>
      <c r="E558" t="s">
        <v>42</v>
      </c>
      <c r="F558">
        <v>1</v>
      </c>
      <c r="G558">
        <v>19000000</v>
      </c>
      <c r="H558">
        <v>6</v>
      </c>
      <c r="I558" s="37">
        <v>4.3749999999999995E-3</v>
      </c>
      <c r="J558" t="s">
        <v>46</v>
      </c>
      <c r="K558" t="s">
        <v>29</v>
      </c>
      <c r="L558" t="s">
        <v>20</v>
      </c>
      <c r="M558" t="s">
        <v>78</v>
      </c>
      <c r="N558" t="s">
        <v>21</v>
      </c>
    </row>
    <row r="559" spans="1:14" x14ac:dyDescent="0.25">
      <c r="A559" t="s">
        <v>14</v>
      </c>
      <c r="B559">
        <v>22</v>
      </c>
      <c r="C559" t="s">
        <v>44</v>
      </c>
      <c r="D559" t="s">
        <v>32</v>
      </c>
      <c r="E559" t="s">
        <v>23</v>
      </c>
      <c r="F559">
        <v>3</v>
      </c>
      <c r="G559">
        <v>15000000</v>
      </c>
      <c r="H559">
        <v>5</v>
      </c>
      <c r="I559" s="37">
        <v>4.3981481481481484E-3</v>
      </c>
      <c r="J559" t="s">
        <v>18</v>
      </c>
      <c r="K559" t="s">
        <v>19</v>
      </c>
      <c r="L559" t="s">
        <v>48</v>
      </c>
      <c r="M559" t="s">
        <v>78</v>
      </c>
      <c r="N559" t="s">
        <v>21</v>
      </c>
    </row>
    <row r="560" spans="1:14" x14ac:dyDescent="0.25">
      <c r="A560" t="s">
        <v>70</v>
      </c>
      <c r="B560">
        <v>30</v>
      </c>
      <c r="C560" t="s">
        <v>69</v>
      </c>
      <c r="D560" t="s">
        <v>28</v>
      </c>
      <c r="E560" t="s">
        <v>68</v>
      </c>
      <c r="F560">
        <v>0</v>
      </c>
      <c r="G560">
        <v>0</v>
      </c>
      <c r="H560">
        <v>1</v>
      </c>
      <c r="I560" s="37">
        <v>4.5138888888888893E-3</v>
      </c>
      <c r="L560" t="s">
        <v>25</v>
      </c>
      <c r="M560" t="s">
        <v>78</v>
      </c>
      <c r="N560" t="s">
        <v>21</v>
      </c>
    </row>
    <row r="561" spans="1:14" x14ac:dyDescent="0.25">
      <c r="A561" t="s">
        <v>14</v>
      </c>
      <c r="B561">
        <v>28</v>
      </c>
      <c r="C561" t="s">
        <v>37</v>
      </c>
      <c r="D561" t="s">
        <v>28</v>
      </c>
      <c r="E561" t="s">
        <v>23</v>
      </c>
      <c r="F561">
        <v>2</v>
      </c>
      <c r="G561">
        <v>12000000</v>
      </c>
      <c r="H561">
        <v>2</v>
      </c>
      <c r="I561" s="37">
        <v>5.208333333333333E-3</v>
      </c>
      <c r="J561" t="s">
        <v>18</v>
      </c>
      <c r="K561" t="s">
        <v>19</v>
      </c>
      <c r="L561" t="s">
        <v>20</v>
      </c>
      <c r="M561" t="s">
        <v>78</v>
      </c>
      <c r="N561" t="s">
        <v>21</v>
      </c>
    </row>
    <row r="562" spans="1:14" x14ac:dyDescent="0.25">
      <c r="A562" t="s">
        <v>70</v>
      </c>
      <c r="B562">
        <v>16</v>
      </c>
      <c r="C562" t="s">
        <v>44</v>
      </c>
      <c r="D562" t="s">
        <v>16</v>
      </c>
      <c r="E562" t="s">
        <v>17</v>
      </c>
      <c r="F562">
        <v>0</v>
      </c>
      <c r="G562">
        <v>0</v>
      </c>
      <c r="H562">
        <v>1</v>
      </c>
      <c r="I562" s="37">
        <v>5.5555555555555558E-3</v>
      </c>
      <c r="L562" t="s">
        <v>40</v>
      </c>
      <c r="M562" t="s">
        <v>78</v>
      </c>
      <c r="N562" t="s">
        <v>21</v>
      </c>
    </row>
    <row r="563" spans="1:14" x14ac:dyDescent="0.25">
      <c r="A563" t="s">
        <v>14</v>
      </c>
      <c r="B563">
        <v>30</v>
      </c>
      <c r="C563" t="s">
        <v>27</v>
      </c>
      <c r="D563" t="s">
        <v>28</v>
      </c>
      <c r="E563" t="s">
        <v>42</v>
      </c>
      <c r="F563">
        <v>2</v>
      </c>
      <c r="G563">
        <v>10000000</v>
      </c>
      <c r="H563">
        <v>1</v>
      </c>
      <c r="I563" s="37">
        <v>7.8703703703703713E-3</v>
      </c>
      <c r="J563" t="s">
        <v>18</v>
      </c>
      <c r="K563" t="s">
        <v>56</v>
      </c>
      <c r="L563" t="s">
        <v>20</v>
      </c>
      <c r="M563" t="s">
        <v>78</v>
      </c>
      <c r="N563" t="s">
        <v>21</v>
      </c>
    </row>
    <row r="564" spans="1:14" x14ac:dyDescent="0.25">
      <c r="A564" t="s">
        <v>14</v>
      </c>
      <c r="B564">
        <v>2</v>
      </c>
      <c r="C564" t="s">
        <v>59</v>
      </c>
      <c r="D564" t="s">
        <v>16</v>
      </c>
      <c r="E564" t="s">
        <v>42</v>
      </c>
      <c r="F564">
        <v>5</v>
      </c>
      <c r="G564">
        <v>25000000</v>
      </c>
      <c r="H564">
        <v>1</v>
      </c>
      <c r="I564" s="37">
        <v>8.8541666666666664E-3</v>
      </c>
      <c r="J564" t="s">
        <v>18</v>
      </c>
      <c r="K564" t="s">
        <v>19</v>
      </c>
      <c r="L564" t="s">
        <v>51</v>
      </c>
      <c r="M564" t="s">
        <v>78</v>
      </c>
      <c r="N564" t="s">
        <v>21</v>
      </c>
    </row>
    <row r="565" spans="1:14" x14ac:dyDescent="0.25">
      <c r="A565" t="s">
        <v>14</v>
      </c>
      <c r="B565">
        <v>28</v>
      </c>
      <c r="C565" t="s">
        <v>27</v>
      </c>
      <c r="D565" t="s">
        <v>32</v>
      </c>
      <c r="E565" t="s">
        <v>42</v>
      </c>
      <c r="F565">
        <v>3</v>
      </c>
      <c r="G565">
        <v>11000000</v>
      </c>
      <c r="H565">
        <v>2</v>
      </c>
      <c r="I565" s="37">
        <v>8.8541666666666664E-3</v>
      </c>
      <c r="J565" t="s">
        <v>18</v>
      </c>
      <c r="K565" t="s">
        <v>29</v>
      </c>
      <c r="L565" t="s">
        <v>25</v>
      </c>
      <c r="M565" t="s">
        <v>78</v>
      </c>
      <c r="N565" t="s">
        <v>21</v>
      </c>
    </row>
    <row r="566" spans="1:14" x14ac:dyDescent="0.25">
      <c r="A566" t="s">
        <v>14</v>
      </c>
      <c r="B566">
        <v>2</v>
      </c>
      <c r="C566" t="s">
        <v>59</v>
      </c>
      <c r="D566" t="s">
        <v>16</v>
      </c>
      <c r="E566" t="s">
        <v>42</v>
      </c>
      <c r="F566">
        <v>5</v>
      </c>
      <c r="G566">
        <v>25000000</v>
      </c>
      <c r="H566">
        <v>1</v>
      </c>
      <c r="I566" s="37">
        <v>8.8541666666666664E-3</v>
      </c>
      <c r="J566" t="s">
        <v>18</v>
      </c>
      <c r="K566" t="s">
        <v>19</v>
      </c>
      <c r="L566" t="s">
        <v>51</v>
      </c>
      <c r="M566" t="s">
        <v>78</v>
      </c>
      <c r="N566" t="s">
        <v>21</v>
      </c>
    </row>
    <row r="567" spans="1:14" x14ac:dyDescent="0.25">
      <c r="A567" t="s">
        <v>70</v>
      </c>
      <c r="B567">
        <v>25</v>
      </c>
      <c r="C567" t="s">
        <v>37</v>
      </c>
      <c r="D567" t="s">
        <v>38</v>
      </c>
      <c r="E567" t="s">
        <v>23</v>
      </c>
      <c r="F567">
        <v>0</v>
      </c>
      <c r="G567">
        <v>0</v>
      </c>
      <c r="H567">
        <v>5</v>
      </c>
      <c r="I567" s="37">
        <v>8.8541666666666664E-3</v>
      </c>
      <c r="L567" t="s">
        <v>43</v>
      </c>
      <c r="M567" t="s">
        <v>78</v>
      </c>
      <c r="N567" t="s">
        <v>21</v>
      </c>
    </row>
    <row r="568" spans="1:14" x14ac:dyDescent="0.25">
      <c r="A568" t="s">
        <v>14</v>
      </c>
      <c r="B568">
        <v>8</v>
      </c>
      <c r="C568" t="s">
        <v>37</v>
      </c>
      <c r="D568" t="s">
        <v>38</v>
      </c>
      <c r="E568" t="s">
        <v>42</v>
      </c>
      <c r="F568">
        <v>2</v>
      </c>
      <c r="G568">
        <v>12000000</v>
      </c>
      <c r="H568">
        <v>2</v>
      </c>
      <c r="I568" s="37">
        <v>8.9699074074074073E-3</v>
      </c>
      <c r="J568" t="s">
        <v>18</v>
      </c>
      <c r="K568" t="s">
        <v>39</v>
      </c>
      <c r="L568" t="s">
        <v>40</v>
      </c>
      <c r="M568" t="s">
        <v>78</v>
      </c>
      <c r="N568" t="s">
        <v>21</v>
      </c>
    </row>
    <row r="569" spans="1:14" x14ac:dyDescent="0.25">
      <c r="A569" t="s">
        <v>14</v>
      </c>
      <c r="B569">
        <v>11</v>
      </c>
      <c r="C569" t="s">
        <v>44</v>
      </c>
      <c r="D569" t="s">
        <v>32</v>
      </c>
      <c r="E569" t="s">
        <v>42</v>
      </c>
      <c r="F569">
        <v>2</v>
      </c>
      <c r="G569">
        <v>12000000</v>
      </c>
      <c r="H569">
        <v>1</v>
      </c>
      <c r="I569" s="37">
        <v>8.9699074074074073E-3</v>
      </c>
      <c r="J569" t="s">
        <v>18</v>
      </c>
      <c r="K569" t="s">
        <v>29</v>
      </c>
      <c r="L569" t="s">
        <v>20</v>
      </c>
      <c r="M569" t="s">
        <v>78</v>
      </c>
      <c r="N569" t="s">
        <v>21</v>
      </c>
    </row>
    <row r="570" spans="1:14" x14ac:dyDescent="0.25">
      <c r="A570" t="s">
        <v>70</v>
      </c>
      <c r="B570">
        <v>30</v>
      </c>
      <c r="C570" t="s">
        <v>27</v>
      </c>
      <c r="D570" t="s">
        <v>32</v>
      </c>
      <c r="E570" t="s">
        <v>68</v>
      </c>
      <c r="F570">
        <v>0</v>
      </c>
      <c r="G570">
        <v>0</v>
      </c>
      <c r="H570">
        <v>2</v>
      </c>
      <c r="I570" s="37">
        <v>8.9699074074074073E-3</v>
      </c>
      <c r="L570" t="s">
        <v>51</v>
      </c>
      <c r="M570" t="s">
        <v>78</v>
      </c>
      <c r="N570" t="s">
        <v>21</v>
      </c>
    </row>
    <row r="571" spans="1:14" x14ac:dyDescent="0.25">
      <c r="A571" t="s">
        <v>14</v>
      </c>
      <c r="B571">
        <v>9</v>
      </c>
      <c r="C571" t="s">
        <v>37</v>
      </c>
      <c r="D571" t="s">
        <v>28</v>
      </c>
      <c r="E571" t="s">
        <v>42</v>
      </c>
      <c r="F571">
        <v>3</v>
      </c>
      <c r="G571">
        <v>15000000</v>
      </c>
      <c r="H571">
        <v>3</v>
      </c>
      <c r="I571" s="37">
        <v>1.3888888888888889E-3</v>
      </c>
      <c r="J571" t="s">
        <v>18</v>
      </c>
      <c r="K571" t="s">
        <v>39</v>
      </c>
      <c r="L571" t="s">
        <v>51</v>
      </c>
      <c r="M571" t="s">
        <v>76</v>
      </c>
      <c r="N571" t="s">
        <v>71</v>
      </c>
    </row>
    <row r="572" spans="1:14" x14ac:dyDescent="0.25">
      <c r="A572" t="s">
        <v>14</v>
      </c>
      <c r="B572">
        <v>1</v>
      </c>
      <c r="C572" t="s">
        <v>15</v>
      </c>
      <c r="D572" t="s">
        <v>49</v>
      </c>
      <c r="E572" t="s">
        <v>42</v>
      </c>
      <c r="F572">
        <v>2</v>
      </c>
      <c r="G572">
        <v>12000000</v>
      </c>
      <c r="H572">
        <v>1</v>
      </c>
      <c r="I572" s="37">
        <v>1.3888888888888889E-3</v>
      </c>
      <c r="J572" t="s">
        <v>18</v>
      </c>
      <c r="K572" t="s">
        <v>29</v>
      </c>
      <c r="L572" t="s">
        <v>33</v>
      </c>
      <c r="M572" t="s">
        <v>76</v>
      </c>
      <c r="N572" t="s">
        <v>71</v>
      </c>
    </row>
    <row r="573" spans="1:14" x14ac:dyDescent="0.25">
      <c r="A573" t="s">
        <v>14</v>
      </c>
      <c r="B573">
        <v>15</v>
      </c>
      <c r="C573" t="s">
        <v>69</v>
      </c>
      <c r="D573" t="s">
        <v>16</v>
      </c>
      <c r="E573" t="s">
        <v>23</v>
      </c>
      <c r="F573">
        <v>2</v>
      </c>
      <c r="G573">
        <v>38000000</v>
      </c>
      <c r="H573">
        <v>1</v>
      </c>
      <c r="I573" s="37">
        <v>1.3888888888888889E-3</v>
      </c>
      <c r="J573" t="s">
        <v>46</v>
      </c>
      <c r="K573" t="s">
        <v>29</v>
      </c>
      <c r="L573" t="s">
        <v>33</v>
      </c>
      <c r="M573" t="s">
        <v>76</v>
      </c>
      <c r="N573" t="s">
        <v>71</v>
      </c>
    </row>
    <row r="574" spans="1:14" x14ac:dyDescent="0.25">
      <c r="A574" t="s">
        <v>14</v>
      </c>
      <c r="B574">
        <v>1</v>
      </c>
      <c r="C574" t="s">
        <v>15</v>
      </c>
      <c r="D574" t="s">
        <v>49</v>
      </c>
      <c r="E574" t="s">
        <v>42</v>
      </c>
      <c r="F574">
        <v>2</v>
      </c>
      <c r="G574">
        <v>12000000</v>
      </c>
      <c r="H574">
        <v>1</v>
      </c>
      <c r="I574" s="37">
        <v>1.3888888888888889E-3</v>
      </c>
      <c r="J574" t="s">
        <v>18</v>
      </c>
      <c r="K574" t="s">
        <v>29</v>
      </c>
      <c r="L574" t="s">
        <v>33</v>
      </c>
      <c r="M574" t="s">
        <v>76</v>
      </c>
      <c r="N574" t="s">
        <v>71</v>
      </c>
    </row>
    <row r="575" spans="1:14" x14ac:dyDescent="0.25">
      <c r="A575" t="s">
        <v>14</v>
      </c>
      <c r="B575">
        <v>12</v>
      </c>
      <c r="C575" t="s">
        <v>55</v>
      </c>
      <c r="D575" t="s">
        <v>28</v>
      </c>
      <c r="E575" t="s">
        <v>23</v>
      </c>
      <c r="F575">
        <v>2</v>
      </c>
      <c r="G575">
        <v>12000000</v>
      </c>
      <c r="H575">
        <v>1</v>
      </c>
      <c r="I575" s="37">
        <v>1.3888888888888889E-3</v>
      </c>
      <c r="J575" t="s">
        <v>18</v>
      </c>
      <c r="K575" t="s">
        <v>29</v>
      </c>
      <c r="L575" t="s">
        <v>33</v>
      </c>
      <c r="M575" t="s">
        <v>76</v>
      </c>
      <c r="N575" t="s">
        <v>71</v>
      </c>
    </row>
    <row r="576" spans="1:14" x14ac:dyDescent="0.25">
      <c r="A576" t="s">
        <v>14</v>
      </c>
      <c r="B576">
        <v>12</v>
      </c>
      <c r="C576" t="s">
        <v>55</v>
      </c>
      <c r="D576" t="s">
        <v>28</v>
      </c>
      <c r="E576" t="s">
        <v>23</v>
      </c>
      <c r="F576">
        <v>2</v>
      </c>
      <c r="G576">
        <v>12000000</v>
      </c>
      <c r="H576">
        <v>1</v>
      </c>
      <c r="I576" s="37">
        <v>1.3888888888888889E-3</v>
      </c>
      <c r="J576" t="s">
        <v>18</v>
      </c>
      <c r="K576" t="s">
        <v>29</v>
      </c>
      <c r="L576" t="s">
        <v>33</v>
      </c>
      <c r="M576" t="s">
        <v>76</v>
      </c>
      <c r="N576" t="s">
        <v>71</v>
      </c>
    </row>
    <row r="577" spans="1:14" x14ac:dyDescent="0.25">
      <c r="A577" t="s">
        <v>70</v>
      </c>
      <c r="B577">
        <v>6</v>
      </c>
      <c r="C577" t="s">
        <v>69</v>
      </c>
      <c r="D577" t="s">
        <v>28</v>
      </c>
      <c r="E577" t="s">
        <v>42</v>
      </c>
      <c r="F577">
        <v>0</v>
      </c>
      <c r="G577">
        <v>0</v>
      </c>
      <c r="H577">
        <v>2</v>
      </c>
      <c r="I577" s="37">
        <v>1.5972222222222221E-3</v>
      </c>
      <c r="L577" t="s">
        <v>48</v>
      </c>
      <c r="M577" t="s">
        <v>76</v>
      </c>
      <c r="N577" t="s">
        <v>71</v>
      </c>
    </row>
    <row r="578" spans="1:14" x14ac:dyDescent="0.25">
      <c r="A578" t="s">
        <v>14</v>
      </c>
      <c r="B578">
        <v>1</v>
      </c>
      <c r="C578" t="s">
        <v>37</v>
      </c>
      <c r="D578" t="s">
        <v>32</v>
      </c>
      <c r="E578" t="s">
        <v>23</v>
      </c>
      <c r="F578">
        <v>1</v>
      </c>
      <c r="G578">
        <v>19000000</v>
      </c>
      <c r="H578">
        <v>1</v>
      </c>
      <c r="I578" s="37">
        <v>1.6782407407407406E-3</v>
      </c>
      <c r="J578" t="s">
        <v>46</v>
      </c>
      <c r="K578" t="s">
        <v>39</v>
      </c>
      <c r="L578" t="s">
        <v>30</v>
      </c>
      <c r="M578" t="s">
        <v>76</v>
      </c>
      <c r="N578" t="s">
        <v>71</v>
      </c>
    </row>
    <row r="579" spans="1:14" x14ac:dyDescent="0.25">
      <c r="A579" t="s">
        <v>14</v>
      </c>
      <c r="B579">
        <v>12</v>
      </c>
      <c r="C579" t="s">
        <v>27</v>
      </c>
      <c r="D579" t="s">
        <v>32</v>
      </c>
      <c r="E579" t="s">
        <v>45</v>
      </c>
      <c r="F579">
        <v>2</v>
      </c>
      <c r="G579">
        <v>38000000</v>
      </c>
      <c r="H579">
        <v>1</v>
      </c>
      <c r="I579" s="37">
        <v>1.9675925925925928E-3</v>
      </c>
      <c r="J579" t="s">
        <v>46</v>
      </c>
      <c r="K579" t="s">
        <v>56</v>
      </c>
      <c r="L579" t="s">
        <v>30</v>
      </c>
      <c r="M579" t="s">
        <v>76</v>
      </c>
      <c r="N579" t="s">
        <v>71</v>
      </c>
    </row>
    <row r="580" spans="1:14" x14ac:dyDescent="0.25">
      <c r="A580" t="s">
        <v>14</v>
      </c>
      <c r="B580">
        <v>12</v>
      </c>
      <c r="C580" t="s">
        <v>55</v>
      </c>
      <c r="D580" t="s">
        <v>16</v>
      </c>
      <c r="E580" t="s">
        <v>23</v>
      </c>
      <c r="F580">
        <v>2</v>
      </c>
      <c r="G580">
        <v>12000000</v>
      </c>
      <c r="H580">
        <v>3</v>
      </c>
      <c r="I580" s="37">
        <v>2.0370370370370373E-3</v>
      </c>
      <c r="J580" t="s">
        <v>18</v>
      </c>
      <c r="K580" t="s">
        <v>39</v>
      </c>
      <c r="L580" t="s">
        <v>33</v>
      </c>
      <c r="M580" t="s">
        <v>76</v>
      </c>
      <c r="N580" t="s">
        <v>71</v>
      </c>
    </row>
    <row r="581" spans="1:14" x14ac:dyDescent="0.25">
      <c r="A581" t="s">
        <v>14</v>
      </c>
      <c r="B581">
        <v>12</v>
      </c>
      <c r="C581" t="s">
        <v>55</v>
      </c>
      <c r="D581" t="s">
        <v>16</v>
      </c>
      <c r="E581" t="s">
        <v>23</v>
      </c>
      <c r="F581">
        <v>2</v>
      </c>
      <c r="G581">
        <v>12000000</v>
      </c>
      <c r="H581">
        <v>3</v>
      </c>
      <c r="I581" s="37">
        <v>2.0370370370370373E-3</v>
      </c>
      <c r="J581" t="s">
        <v>18</v>
      </c>
      <c r="K581" t="s">
        <v>39</v>
      </c>
      <c r="L581" t="s">
        <v>33</v>
      </c>
      <c r="M581" t="s">
        <v>76</v>
      </c>
      <c r="N581" t="s">
        <v>71</v>
      </c>
    </row>
    <row r="582" spans="1:14" x14ac:dyDescent="0.25">
      <c r="A582" t="s">
        <v>14</v>
      </c>
      <c r="B582">
        <v>31</v>
      </c>
      <c r="C582" t="s">
        <v>69</v>
      </c>
      <c r="D582" t="s">
        <v>32</v>
      </c>
      <c r="E582" t="s">
        <v>68</v>
      </c>
      <c r="F582">
        <v>2</v>
      </c>
      <c r="G582">
        <v>38000000</v>
      </c>
      <c r="H582">
        <v>4</v>
      </c>
      <c r="I582" s="37">
        <v>2.0833333333333333E-3</v>
      </c>
      <c r="J582" t="s">
        <v>46</v>
      </c>
      <c r="K582" t="s">
        <v>56</v>
      </c>
      <c r="L582" t="s">
        <v>30</v>
      </c>
      <c r="M582" t="s">
        <v>76</v>
      </c>
      <c r="N582" t="s">
        <v>71</v>
      </c>
    </row>
    <row r="583" spans="1:14" x14ac:dyDescent="0.25">
      <c r="A583" t="s">
        <v>14</v>
      </c>
      <c r="B583">
        <v>12</v>
      </c>
      <c r="C583" t="s">
        <v>37</v>
      </c>
      <c r="D583" t="s">
        <v>32</v>
      </c>
      <c r="E583" t="s">
        <v>17</v>
      </c>
      <c r="F583">
        <v>2</v>
      </c>
      <c r="G583">
        <v>38000000</v>
      </c>
      <c r="H583">
        <v>4</v>
      </c>
      <c r="I583" s="37">
        <v>2.1990740740740742E-3</v>
      </c>
      <c r="J583" t="s">
        <v>46</v>
      </c>
      <c r="K583" t="s">
        <v>29</v>
      </c>
      <c r="L583" t="s">
        <v>48</v>
      </c>
      <c r="M583" t="s">
        <v>76</v>
      </c>
      <c r="N583" t="s">
        <v>71</v>
      </c>
    </row>
    <row r="584" spans="1:14" x14ac:dyDescent="0.25">
      <c r="A584" t="s">
        <v>14</v>
      </c>
      <c r="B584">
        <v>11</v>
      </c>
      <c r="C584" t="s">
        <v>27</v>
      </c>
      <c r="D584" t="s">
        <v>16</v>
      </c>
      <c r="E584" t="s">
        <v>17</v>
      </c>
      <c r="F584">
        <v>2</v>
      </c>
      <c r="G584">
        <v>12000000</v>
      </c>
      <c r="H584">
        <v>3</v>
      </c>
      <c r="I584" s="37">
        <v>2.2222222222222222E-3</v>
      </c>
      <c r="J584" t="s">
        <v>18</v>
      </c>
      <c r="K584" t="s">
        <v>19</v>
      </c>
      <c r="L584" t="s">
        <v>51</v>
      </c>
      <c r="M584" t="s">
        <v>76</v>
      </c>
      <c r="N584" t="s">
        <v>71</v>
      </c>
    </row>
    <row r="585" spans="1:14" x14ac:dyDescent="0.25">
      <c r="A585" t="s">
        <v>70</v>
      </c>
      <c r="B585">
        <v>20</v>
      </c>
      <c r="C585" t="s">
        <v>69</v>
      </c>
      <c r="D585" t="s">
        <v>16</v>
      </c>
      <c r="E585" t="s">
        <v>23</v>
      </c>
      <c r="F585">
        <v>0</v>
      </c>
      <c r="G585">
        <v>0</v>
      </c>
      <c r="H585">
        <v>1</v>
      </c>
      <c r="I585" s="37">
        <v>2.2453703703703702E-3</v>
      </c>
      <c r="L585" t="s">
        <v>33</v>
      </c>
      <c r="M585" t="s">
        <v>76</v>
      </c>
      <c r="N585" t="s">
        <v>71</v>
      </c>
    </row>
    <row r="586" spans="1:14" x14ac:dyDescent="0.25">
      <c r="A586" t="s">
        <v>70</v>
      </c>
      <c r="B586">
        <v>5</v>
      </c>
      <c r="C586" t="s">
        <v>37</v>
      </c>
      <c r="D586" t="s">
        <v>28</v>
      </c>
      <c r="E586" t="s">
        <v>23</v>
      </c>
      <c r="F586">
        <v>0</v>
      </c>
      <c r="G586">
        <v>0</v>
      </c>
      <c r="H586">
        <v>1</v>
      </c>
      <c r="I586" s="37">
        <v>2.2800925925925927E-3</v>
      </c>
      <c r="L586" t="s">
        <v>51</v>
      </c>
      <c r="M586" t="s">
        <v>76</v>
      </c>
      <c r="N586" t="s">
        <v>71</v>
      </c>
    </row>
    <row r="587" spans="1:14" x14ac:dyDescent="0.25">
      <c r="A587" t="s">
        <v>14</v>
      </c>
      <c r="B587">
        <v>11</v>
      </c>
      <c r="C587" t="s">
        <v>57</v>
      </c>
      <c r="D587" t="s">
        <v>38</v>
      </c>
      <c r="E587" t="s">
        <v>23</v>
      </c>
      <c r="F587">
        <v>4</v>
      </c>
      <c r="G587">
        <v>20000000</v>
      </c>
      <c r="H587">
        <v>2</v>
      </c>
      <c r="I587" s="37">
        <v>2.4305555555555556E-3</v>
      </c>
      <c r="J587" t="s">
        <v>61</v>
      </c>
      <c r="K587" t="s">
        <v>29</v>
      </c>
      <c r="L587" t="s">
        <v>51</v>
      </c>
      <c r="M587" t="s">
        <v>76</v>
      </c>
      <c r="N587" t="s">
        <v>71</v>
      </c>
    </row>
    <row r="588" spans="1:14" x14ac:dyDescent="0.25">
      <c r="A588" t="s">
        <v>14</v>
      </c>
      <c r="B588">
        <v>11</v>
      </c>
      <c r="C588" t="s">
        <v>57</v>
      </c>
      <c r="D588" t="s">
        <v>38</v>
      </c>
      <c r="E588" t="s">
        <v>23</v>
      </c>
      <c r="F588">
        <v>4</v>
      </c>
      <c r="G588">
        <v>20000000</v>
      </c>
      <c r="H588">
        <v>2</v>
      </c>
      <c r="I588" s="37">
        <v>2.4305555555555556E-3</v>
      </c>
      <c r="J588" t="s">
        <v>61</v>
      </c>
      <c r="K588" t="s">
        <v>29</v>
      </c>
      <c r="L588" t="s">
        <v>51</v>
      </c>
      <c r="M588" t="s">
        <v>76</v>
      </c>
      <c r="N588" t="s">
        <v>71</v>
      </c>
    </row>
    <row r="589" spans="1:14" x14ac:dyDescent="0.25">
      <c r="A589" t="s">
        <v>70</v>
      </c>
      <c r="B589">
        <v>19</v>
      </c>
      <c r="C589" t="s">
        <v>27</v>
      </c>
      <c r="D589" t="s">
        <v>16</v>
      </c>
      <c r="E589" t="s">
        <v>42</v>
      </c>
      <c r="F589">
        <v>0</v>
      </c>
      <c r="G589">
        <v>0</v>
      </c>
      <c r="H589">
        <v>6</v>
      </c>
      <c r="I589" s="37">
        <v>3.2986111111111111E-3</v>
      </c>
      <c r="L589" t="s">
        <v>30</v>
      </c>
      <c r="M589" t="s">
        <v>76</v>
      </c>
      <c r="N589" t="s">
        <v>71</v>
      </c>
    </row>
    <row r="590" spans="1:14" x14ac:dyDescent="0.25">
      <c r="A590" t="s">
        <v>70</v>
      </c>
      <c r="B590">
        <v>6</v>
      </c>
      <c r="C590" t="s">
        <v>27</v>
      </c>
      <c r="D590" t="s">
        <v>16</v>
      </c>
      <c r="E590" t="s">
        <v>23</v>
      </c>
      <c r="F590">
        <v>0</v>
      </c>
      <c r="G590">
        <v>0</v>
      </c>
      <c r="H590">
        <v>1</v>
      </c>
      <c r="I590" s="37">
        <v>3.3333333333333335E-3</v>
      </c>
      <c r="L590" t="s">
        <v>33</v>
      </c>
      <c r="M590" t="s">
        <v>76</v>
      </c>
      <c r="N590" t="s">
        <v>71</v>
      </c>
    </row>
    <row r="591" spans="1:14" x14ac:dyDescent="0.25">
      <c r="A591" t="s">
        <v>70</v>
      </c>
      <c r="B591">
        <v>11</v>
      </c>
      <c r="C591" t="s">
        <v>22</v>
      </c>
      <c r="D591" t="s">
        <v>16</v>
      </c>
      <c r="E591" t="s">
        <v>17</v>
      </c>
      <c r="F591">
        <v>0</v>
      </c>
      <c r="G591">
        <v>0</v>
      </c>
      <c r="H591">
        <v>1</v>
      </c>
      <c r="I591" s="37">
        <v>3.6342592592592594E-3</v>
      </c>
      <c r="L591" t="s">
        <v>20</v>
      </c>
      <c r="M591" t="s">
        <v>76</v>
      </c>
      <c r="N591" t="s">
        <v>71</v>
      </c>
    </row>
    <row r="592" spans="1:14" x14ac:dyDescent="0.25">
      <c r="A592" t="s">
        <v>14</v>
      </c>
      <c r="B592">
        <v>9</v>
      </c>
      <c r="C592" t="s">
        <v>37</v>
      </c>
      <c r="D592" t="s">
        <v>28</v>
      </c>
      <c r="E592" t="s">
        <v>42</v>
      </c>
      <c r="F592">
        <v>4</v>
      </c>
      <c r="G592">
        <v>20000000</v>
      </c>
      <c r="H592">
        <v>1</v>
      </c>
      <c r="I592" s="37">
        <v>5.5555555555555558E-3</v>
      </c>
      <c r="J592" t="s">
        <v>61</v>
      </c>
      <c r="K592" t="s">
        <v>29</v>
      </c>
      <c r="L592" t="s">
        <v>43</v>
      </c>
      <c r="M592" t="s">
        <v>76</v>
      </c>
      <c r="N592" t="s">
        <v>71</v>
      </c>
    </row>
    <row r="593" spans="1:14" x14ac:dyDescent="0.25">
      <c r="A593" t="s">
        <v>14</v>
      </c>
      <c r="B593">
        <v>21</v>
      </c>
      <c r="C593" t="s">
        <v>37</v>
      </c>
      <c r="D593" t="s">
        <v>16</v>
      </c>
      <c r="E593" t="s">
        <v>23</v>
      </c>
      <c r="F593">
        <v>2</v>
      </c>
      <c r="G593">
        <v>12000000</v>
      </c>
      <c r="H593">
        <v>1</v>
      </c>
      <c r="I593" s="37">
        <v>5.6944444444444438E-3</v>
      </c>
      <c r="J593" t="s">
        <v>18</v>
      </c>
      <c r="K593" t="s">
        <v>47</v>
      </c>
      <c r="L593" t="s">
        <v>20</v>
      </c>
      <c r="M593" t="s">
        <v>76</v>
      </c>
      <c r="N593" t="s">
        <v>71</v>
      </c>
    </row>
    <row r="594" spans="1:14" x14ac:dyDescent="0.25">
      <c r="A594" t="s">
        <v>14</v>
      </c>
      <c r="B594">
        <v>8</v>
      </c>
      <c r="C594" t="s">
        <v>37</v>
      </c>
      <c r="D594" t="s">
        <v>16</v>
      </c>
      <c r="E594" t="s">
        <v>42</v>
      </c>
      <c r="F594">
        <v>3</v>
      </c>
      <c r="G594">
        <v>15000000</v>
      </c>
      <c r="H594">
        <v>2</v>
      </c>
      <c r="I594" s="37">
        <v>6.0185185185185177E-3</v>
      </c>
      <c r="J594" t="s">
        <v>18</v>
      </c>
      <c r="K594" t="s">
        <v>24</v>
      </c>
      <c r="L594" t="s">
        <v>43</v>
      </c>
      <c r="M594" t="s">
        <v>76</v>
      </c>
      <c r="N594" t="s">
        <v>71</v>
      </c>
    </row>
    <row r="595" spans="1:14" x14ac:dyDescent="0.25">
      <c r="A595" t="s">
        <v>14</v>
      </c>
      <c r="B595">
        <v>4</v>
      </c>
      <c r="C595" t="s">
        <v>59</v>
      </c>
      <c r="D595" t="s">
        <v>28</v>
      </c>
      <c r="E595" t="s">
        <v>42</v>
      </c>
      <c r="F595">
        <v>4</v>
      </c>
      <c r="G595">
        <v>20000000</v>
      </c>
      <c r="H595">
        <v>1</v>
      </c>
      <c r="I595" s="37">
        <v>7.8703703703703713E-3</v>
      </c>
      <c r="J595" t="s">
        <v>61</v>
      </c>
      <c r="K595" t="s">
        <v>56</v>
      </c>
      <c r="L595" t="s">
        <v>30</v>
      </c>
      <c r="M595" t="s">
        <v>76</v>
      </c>
      <c r="N595" t="s">
        <v>71</v>
      </c>
    </row>
    <row r="596" spans="1:14" x14ac:dyDescent="0.25">
      <c r="A596" t="s">
        <v>14</v>
      </c>
      <c r="B596">
        <v>19</v>
      </c>
      <c r="C596" t="s">
        <v>37</v>
      </c>
      <c r="D596" t="s">
        <v>28</v>
      </c>
      <c r="E596" t="s">
        <v>23</v>
      </c>
      <c r="F596">
        <v>1</v>
      </c>
      <c r="G596">
        <v>7000000</v>
      </c>
      <c r="H596">
        <v>4</v>
      </c>
      <c r="I596" s="37">
        <v>7.8703703703703713E-3</v>
      </c>
      <c r="J596" t="s">
        <v>18</v>
      </c>
      <c r="K596" t="s">
        <v>24</v>
      </c>
      <c r="L596" t="s">
        <v>33</v>
      </c>
      <c r="M596" t="s">
        <v>76</v>
      </c>
      <c r="N596" t="s">
        <v>71</v>
      </c>
    </row>
    <row r="597" spans="1:14" x14ac:dyDescent="0.25">
      <c r="A597" t="s">
        <v>14</v>
      </c>
      <c r="B597">
        <v>4</v>
      </c>
      <c r="C597" t="s">
        <v>59</v>
      </c>
      <c r="D597" t="s">
        <v>28</v>
      </c>
      <c r="E597" t="s">
        <v>42</v>
      </c>
      <c r="F597">
        <v>4</v>
      </c>
      <c r="G597">
        <v>20000000</v>
      </c>
      <c r="H597">
        <v>1</v>
      </c>
      <c r="I597" s="37">
        <v>7.8703703703703713E-3</v>
      </c>
      <c r="J597" t="s">
        <v>61</v>
      </c>
      <c r="K597" t="s">
        <v>56</v>
      </c>
      <c r="L597" t="s">
        <v>30</v>
      </c>
      <c r="M597" t="s">
        <v>76</v>
      </c>
      <c r="N597" t="s">
        <v>71</v>
      </c>
    </row>
    <row r="598" spans="1:14" x14ac:dyDescent="0.25">
      <c r="A598" t="s">
        <v>14</v>
      </c>
      <c r="B598">
        <v>11</v>
      </c>
      <c r="C598" t="s">
        <v>22</v>
      </c>
      <c r="D598" t="s">
        <v>28</v>
      </c>
      <c r="E598" t="s">
        <v>23</v>
      </c>
      <c r="F598">
        <v>1</v>
      </c>
      <c r="G598">
        <v>7000000</v>
      </c>
      <c r="H598">
        <v>6</v>
      </c>
      <c r="I598" s="37">
        <v>8.8541666666666664E-3</v>
      </c>
      <c r="J598" t="s">
        <v>18</v>
      </c>
      <c r="K598" t="s">
        <v>29</v>
      </c>
      <c r="L598" t="s">
        <v>25</v>
      </c>
      <c r="M598" t="s">
        <v>76</v>
      </c>
      <c r="N598" t="s">
        <v>71</v>
      </c>
    </row>
    <row r="599" spans="1:14" x14ac:dyDescent="0.25">
      <c r="A599" t="s">
        <v>14</v>
      </c>
      <c r="B599">
        <v>11</v>
      </c>
      <c r="C599" t="s">
        <v>27</v>
      </c>
      <c r="D599" t="s">
        <v>16</v>
      </c>
      <c r="E599" t="s">
        <v>17</v>
      </c>
      <c r="F599">
        <v>5</v>
      </c>
      <c r="G599">
        <v>25000000</v>
      </c>
      <c r="H599">
        <v>2</v>
      </c>
      <c r="I599" s="37">
        <v>1.3888888888888889E-3</v>
      </c>
      <c r="J599" t="s">
        <v>18</v>
      </c>
      <c r="K599" t="s">
        <v>35</v>
      </c>
      <c r="L599" t="s">
        <v>25</v>
      </c>
      <c r="M599" t="s">
        <v>66</v>
      </c>
      <c r="N599" t="s">
        <v>36</v>
      </c>
    </row>
    <row r="600" spans="1:14" x14ac:dyDescent="0.25">
      <c r="A600" t="s">
        <v>14</v>
      </c>
      <c r="B600">
        <v>6</v>
      </c>
      <c r="C600" t="s">
        <v>37</v>
      </c>
      <c r="D600" t="s">
        <v>38</v>
      </c>
      <c r="E600" t="s">
        <v>42</v>
      </c>
      <c r="F600">
        <v>5</v>
      </c>
      <c r="G600">
        <v>20000000</v>
      </c>
      <c r="H600">
        <v>2</v>
      </c>
      <c r="I600" s="37">
        <v>1.3888888888888889E-3</v>
      </c>
      <c r="J600" t="s">
        <v>18</v>
      </c>
      <c r="K600" t="s">
        <v>19</v>
      </c>
      <c r="L600" t="s">
        <v>43</v>
      </c>
      <c r="M600" t="s">
        <v>66</v>
      </c>
      <c r="N600" t="s">
        <v>36</v>
      </c>
    </row>
    <row r="601" spans="1:14" x14ac:dyDescent="0.25">
      <c r="A601" t="s">
        <v>14</v>
      </c>
      <c r="B601">
        <v>26</v>
      </c>
      <c r="C601" t="s">
        <v>22</v>
      </c>
      <c r="D601" t="s">
        <v>16</v>
      </c>
      <c r="E601" t="s">
        <v>42</v>
      </c>
      <c r="F601">
        <v>4</v>
      </c>
      <c r="G601">
        <v>20000000</v>
      </c>
      <c r="H601">
        <v>3</v>
      </c>
      <c r="I601" s="37">
        <v>1.3888888888888889E-3</v>
      </c>
      <c r="J601" t="s">
        <v>61</v>
      </c>
      <c r="K601" t="s">
        <v>19</v>
      </c>
      <c r="L601" t="s">
        <v>20</v>
      </c>
      <c r="M601" t="s">
        <v>66</v>
      </c>
      <c r="N601" t="s">
        <v>36</v>
      </c>
    </row>
    <row r="602" spans="1:14" x14ac:dyDescent="0.25">
      <c r="A602" t="s">
        <v>14</v>
      </c>
      <c r="B602">
        <v>11</v>
      </c>
      <c r="C602" t="s">
        <v>27</v>
      </c>
      <c r="D602" t="s">
        <v>16</v>
      </c>
      <c r="E602" t="s">
        <v>42</v>
      </c>
      <c r="F602">
        <v>3</v>
      </c>
      <c r="G602">
        <v>12000000</v>
      </c>
      <c r="H602">
        <v>4</v>
      </c>
      <c r="I602" s="37">
        <v>1.3888888888888889E-3</v>
      </c>
      <c r="J602" t="s">
        <v>18</v>
      </c>
      <c r="K602" t="s">
        <v>24</v>
      </c>
      <c r="L602" t="s">
        <v>20</v>
      </c>
      <c r="M602" t="s">
        <v>66</v>
      </c>
      <c r="N602" t="s">
        <v>36</v>
      </c>
    </row>
    <row r="603" spans="1:14" x14ac:dyDescent="0.25">
      <c r="A603" t="s">
        <v>14</v>
      </c>
      <c r="B603">
        <v>22</v>
      </c>
      <c r="C603" t="s">
        <v>69</v>
      </c>
      <c r="D603" t="s">
        <v>28</v>
      </c>
      <c r="E603" t="s">
        <v>17</v>
      </c>
      <c r="F603">
        <v>5</v>
      </c>
      <c r="G603">
        <v>25000000</v>
      </c>
      <c r="H603">
        <v>6</v>
      </c>
      <c r="I603" s="37">
        <v>1.3888888888888889E-3</v>
      </c>
      <c r="J603" t="s">
        <v>18</v>
      </c>
      <c r="K603" t="s">
        <v>56</v>
      </c>
      <c r="L603" t="s">
        <v>43</v>
      </c>
      <c r="M603" t="s">
        <v>66</v>
      </c>
      <c r="N603" t="s">
        <v>36</v>
      </c>
    </row>
    <row r="604" spans="1:14" x14ac:dyDescent="0.25">
      <c r="A604" t="s">
        <v>14</v>
      </c>
      <c r="B604">
        <v>26</v>
      </c>
      <c r="C604" t="s">
        <v>22</v>
      </c>
      <c r="D604" t="s">
        <v>16</v>
      </c>
      <c r="E604" t="s">
        <v>42</v>
      </c>
      <c r="F604">
        <v>4</v>
      </c>
      <c r="G604">
        <v>20000000</v>
      </c>
      <c r="H604">
        <v>3</v>
      </c>
      <c r="I604" s="37">
        <v>1.3888888888888889E-3</v>
      </c>
      <c r="J604" t="s">
        <v>61</v>
      </c>
      <c r="K604" t="s">
        <v>19</v>
      </c>
      <c r="L604" t="s">
        <v>20</v>
      </c>
      <c r="M604" t="s">
        <v>66</v>
      </c>
      <c r="N604" t="s">
        <v>36</v>
      </c>
    </row>
    <row r="605" spans="1:14" x14ac:dyDescent="0.25">
      <c r="A605" t="s">
        <v>70</v>
      </c>
      <c r="B605">
        <v>23</v>
      </c>
      <c r="C605" t="s">
        <v>44</v>
      </c>
      <c r="D605" t="s">
        <v>16</v>
      </c>
      <c r="E605" t="s">
        <v>23</v>
      </c>
      <c r="F605">
        <v>0</v>
      </c>
      <c r="G605">
        <v>0</v>
      </c>
      <c r="H605">
        <v>3</v>
      </c>
      <c r="I605" s="37">
        <v>1.3888888888888889E-3</v>
      </c>
      <c r="L605" t="s">
        <v>20</v>
      </c>
      <c r="M605" t="s">
        <v>66</v>
      </c>
      <c r="N605" t="s">
        <v>36</v>
      </c>
    </row>
    <row r="606" spans="1:14" x14ac:dyDescent="0.25">
      <c r="A606" t="s">
        <v>70</v>
      </c>
      <c r="B606">
        <v>18</v>
      </c>
      <c r="C606" t="s">
        <v>69</v>
      </c>
      <c r="D606" t="s">
        <v>16</v>
      </c>
      <c r="E606" t="s">
        <v>42</v>
      </c>
      <c r="F606">
        <v>0</v>
      </c>
      <c r="G606">
        <v>0</v>
      </c>
      <c r="H606">
        <v>1</v>
      </c>
      <c r="I606" s="37">
        <v>1.3888888888888889E-3</v>
      </c>
      <c r="L606" t="s">
        <v>30</v>
      </c>
      <c r="M606" t="s">
        <v>66</v>
      </c>
      <c r="N606" t="s">
        <v>36</v>
      </c>
    </row>
    <row r="607" spans="1:14" x14ac:dyDescent="0.25">
      <c r="A607" t="s">
        <v>14</v>
      </c>
      <c r="B607">
        <v>11</v>
      </c>
      <c r="C607" t="s">
        <v>57</v>
      </c>
      <c r="D607" t="s">
        <v>16</v>
      </c>
      <c r="E607" t="s">
        <v>23</v>
      </c>
      <c r="F607">
        <v>3</v>
      </c>
      <c r="G607">
        <v>15000000</v>
      </c>
      <c r="H607">
        <v>1</v>
      </c>
      <c r="I607" s="37">
        <v>1.3888888888888889E-3</v>
      </c>
      <c r="J607" t="s">
        <v>18</v>
      </c>
      <c r="K607" t="s">
        <v>39</v>
      </c>
      <c r="L607" t="s">
        <v>48</v>
      </c>
      <c r="M607" t="s">
        <v>66</v>
      </c>
      <c r="N607" t="s">
        <v>36</v>
      </c>
    </row>
    <row r="608" spans="1:14" x14ac:dyDescent="0.25">
      <c r="A608" t="s">
        <v>14</v>
      </c>
      <c r="B608">
        <v>5</v>
      </c>
      <c r="C608" t="s">
        <v>37</v>
      </c>
      <c r="D608" t="s">
        <v>49</v>
      </c>
      <c r="E608" t="s">
        <v>23</v>
      </c>
      <c r="F608">
        <v>4</v>
      </c>
      <c r="G608">
        <v>15000000</v>
      </c>
      <c r="H608">
        <v>1</v>
      </c>
      <c r="I608" s="37">
        <v>1.3888888888888889E-3</v>
      </c>
      <c r="J608" t="s">
        <v>18</v>
      </c>
      <c r="K608" t="s">
        <v>19</v>
      </c>
      <c r="L608" t="s">
        <v>33</v>
      </c>
      <c r="M608" t="s">
        <v>66</v>
      </c>
      <c r="N608" t="s">
        <v>36</v>
      </c>
    </row>
    <row r="609" spans="1:14" x14ac:dyDescent="0.25">
      <c r="A609" t="s">
        <v>14</v>
      </c>
      <c r="B609">
        <v>6</v>
      </c>
      <c r="C609" t="s">
        <v>37</v>
      </c>
      <c r="D609" t="s">
        <v>16</v>
      </c>
      <c r="E609" t="s">
        <v>23</v>
      </c>
      <c r="F609">
        <v>5</v>
      </c>
      <c r="G609">
        <v>20000000</v>
      </c>
      <c r="H609">
        <v>1</v>
      </c>
      <c r="I609" s="37">
        <v>1.3888888888888889E-3</v>
      </c>
      <c r="J609" t="s">
        <v>18</v>
      </c>
      <c r="K609" t="s">
        <v>29</v>
      </c>
      <c r="L609" t="s">
        <v>51</v>
      </c>
      <c r="M609" t="s">
        <v>66</v>
      </c>
      <c r="N609" t="s">
        <v>36</v>
      </c>
    </row>
    <row r="610" spans="1:14" x14ac:dyDescent="0.25">
      <c r="A610" t="s">
        <v>14</v>
      </c>
      <c r="B610">
        <v>26</v>
      </c>
      <c r="C610" t="s">
        <v>69</v>
      </c>
      <c r="D610" t="s">
        <v>32</v>
      </c>
      <c r="E610" t="s">
        <v>23</v>
      </c>
      <c r="F610">
        <v>5</v>
      </c>
      <c r="G610">
        <v>25000000</v>
      </c>
      <c r="H610">
        <v>2</v>
      </c>
      <c r="I610" s="37">
        <v>1.3888888888888889E-3</v>
      </c>
      <c r="J610" t="s">
        <v>18</v>
      </c>
      <c r="K610" t="s">
        <v>29</v>
      </c>
      <c r="L610" t="s">
        <v>30</v>
      </c>
      <c r="M610" t="s">
        <v>66</v>
      </c>
      <c r="N610" t="s">
        <v>36</v>
      </c>
    </row>
    <row r="611" spans="1:14" x14ac:dyDescent="0.25">
      <c r="A611" t="s">
        <v>14</v>
      </c>
      <c r="B611">
        <v>11</v>
      </c>
      <c r="C611" t="s">
        <v>57</v>
      </c>
      <c r="D611" t="s">
        <v>16</v>
      </c>
      <c r="E611" t="s">
        <v>23</v>
      </c>
      <c r="F611">
        <v>3</v>
      </c>
      <c r="G611">
        <v>15000000</v>
      </c>
      <c r="H611">
        <v>1</v>
      </c>
      <c r="I611" s="37">
        <v>1.3888888888888889E-3</v>
      </c>
      <c r="J611" t="s">
        <v>18</v>
      </c>
      <c r="K611" t="s">
        <v>39</v>
      </c>
      <c r="L611" t="s">
        <v>48</v>
      </c>
      <c r="M611" t="s">
        <v>66</v>
      </c>
      <c r="N611" t="s">
        <v>36</v>
      </c>
    </row>
    <row r="612" spans="1:14" x14ac:dyDescent="0.25">
      <c r="A612" t="s">
        <v>70</v>
      </c>
      <c r="B612">
        <v>30</v>
      </c>
      <c r="C612" t="s">
        <v>69</v>
      </c>
      <c r="D612" t="s">
        <v>49</v>
      </c>
      <c r="E612" t="s">
        <v>42</v>
      </c>
      <c r="F612">
        <v>0</v>
      </c>
      <c r="G612">
        <v>0</v>
      </c>
      <c r="H612">
        <v>4</v>
      </c>
      <c r="I612" s="37">
        <v>1.3888888888888889E-3</v>
      </c>
      <c r="L612" t="s">
        <v>40</v>
      </c>
      <c r="M612" t="s">
        <v>66</v>
      </c>
      <c r="N612" t="s">
        <v>36</v>
      </c>
    </row>
    <row r="613" spans="1:14" x14ac:dyDescent="0.25">
      <c r="A613" t="s">
        <v>14</v>
      </c>
      <c r="B613">
        <v>28</v>
      </c>
      <c r="C613" t="s">
        <v>37</v>
      </c>
      <c r="D613" t="s">
        <v>28</v>
      </c>
      <c r="E613" t="s">
        <v>23</v>
      </c>
      <c r="F613">
        <v>2</v>
      </c>
      <c r="G613">
        <v>12000000</v>
      </c>
      <c r="H613">
        <v>1</v>
      </c>
      <c r="I613" s="37">
        <v>1.3888888888888889E-3</v>
      </c>
      <c r="J613" t="s">
        <v>18</v>
      </c>
      <c r="K613" t="s">
        <v>64</v>
      </c>
      <c r="L613" t="s">
        <v>30</v>
      </c>
      <c r="M613" t="s">
        <v>66</v>
      </c>
      <c r="N613" t="s">
        <v>36</v>
      </c>
    </row>
    <row r="614" spans="1:14" x14ac:dyDescent="0.25">
      <c r="A614" t="s">
        <v>14</v>
      </c>
      <c r="B614">
        <v>6</v>
      </c>
      <c r="C614" t="s">
        <v>37</v>
      </c>
      <c r="D614" t="s">
        <v>38</v>
      </c>
      <c r="E614" t="s">
        <v>42</v>
      </c>
      <c r="F614">
        <v>1</v>
      </c>
      <c r="G614">
        <v>19000000</v>
      </c>
      <c r="H614">
        <v>1</v>
      </c>
      <c r="I614" s="37">
        <v>1.3888888888888889E-3</v>
      </c>
      <c r="J614" t="s">
        <v>46</v>
      </c>
      <c r="K614" t="s">
        <v>19</v>
      </c>
      <c r="L614" t="s">
        <v>40</v>
      </c>
      <c r="M614" t="s">
        <v>66</v>
      </c>
      <c r="N614" t="s">
        <v>36</v>
      </c>
    </row>
    <row r="615" spans="1:14" x14ac:dyDescent="0.25">
      <c r="A615" t="s">
        <v>14</v>
      </c>
      <c r="B615">
        <v>16</v>
      </c>
      <c r="C615" t="s">
        <v>69</v>
      </c>
      <c r="D615" t="s">
        <v>16</v>
      </c>
      <c r="E615" t="s">
        <v>23</v>
      </c>
      <c r="F615">
        <v>3</v>
      </c>
      <c r="G615">
        <v>12000000</v>
      </c>
      <c r="H615">
        <v>3</v>
      </c>
      <c r="I615" s="37">
        <v>1.3888888888888889E-3</v>
      </c>
      <c r="J615" t="s">
        <v>18</v>
      </c>
      <c r="K615" t="s">
        <v>35</v>
      </c>
      <c r="L615" t="s">
        <v>33</v>
      </c>
      <c r="M615" t="s">
        <v>66</v>
      </c>
      <c r="N615" t="s">
        <v>36</v>
      </c>
    </row>
    <row r="616" spans="1:14" x14ac:dyDescent="0.25">
      <c r="A616" t="s">
        <v>70</v>
      </c>
      <c r="B616">
        <v>23</v>
      </c>
      <c r="C616" t="s">
        <v>37</v>
      </c>
      <c r="D616" t="s">
        <v>32</v>
      </c>
      <c r="E616" t="s">
        <v>45</v>
      </c>
      <c r="F616">
        <v>0</v>
      </c>
      <c r="G616">
        <v>0</v>
      </c>
      <c r="H616">
        <v>1</v>
      </c>
      <c r="I616" s="37">
        <v>1.3888888888888889E-3</v>
      </c>
      <c r="L616" t="s">
        <v>20</v>
      </c>
      <c r="M616" t="s">
        <v>66</v>
      </c>
      <c r="N616" t="s">
        <v>36</v>
      </c>
    </row>
    <row r="617" spans="1:14" x14ac:dyDescent="0.25">
      <c r="A617" t="s">
        <v>70</v>
      </c>
      <c r="B617">
        <v>10</v>
      </c>
      <c r="C617" t="s">
        <v>69</v>
      </c>
      <c r="D617" t="s">
        <v>32</v>
      </c>
      <c r="E617" t="s">
        <v>42</v>
      </c>
      <c r="F617">
        <v>0</v>
      </c>
      <c r="G617">
        <v>0</v>
      </c>
      <c r="H617">
        <v>1</v>
      </c>
      <c r="I617" s="37">
        <v>1.3888888888888889E-3</v>
      </c>
      <c r="L617" t="s">
        <v>51</v>
      </c>
      <c r="M617" t="s">
        <v>66</v>
      </c>
      <c r="N617" t="s">
        <v>36</v>
      </c>
    </row>
    <row r="618" spans="1:14" x14ac:dyDescent="0.25">
      <c r="A618" t="s">
        <v>14</v>
      </c>
      <c r="B618">
        <v>13</v>
      </c>
      <c r="C618" t="s">
        <v>60</v>
      </c>
      <c r="D618" t="s">
        <v>16</v>
      </c>
      <c r="E618" t="s">
        <v>23</v>
      </c>
      <c r="F618">
        <v>5</v>
      </c>
      <c r="G618">
        <v>21000000</v>
      </c>
      <c r="H618">
        <v>4</v>
      </c>
      <c r="I618" s="37">
        <v>1.3888888888888889E-3</v>
      </c>
      <c r="J618" t="s">
        <v>18</v>
      </c>
      <c r="K618" t="s">
        <v>50</v>
      </c>
      <c r="L618" t="s">
        <v>40</v>
      </c>
      <c r="M618" t="s">
        <v>66</v>
      </c>
      <c r="N618" t="s">
        <v>36</v>
      </c>
    </row>
    <row r="619" spans="1:14" x14ac:dyDescent="0.25">
      <c r="A619" t="s">
        <v>14</v>
      </c>
      <c r="B619">
        <v>13</v>
      </c>
      <c r="C619" t="s">
        <v>60</v>
      </c>
      <c r="D619" t="s">
        <v>16</v>
      </c>
      <c r="E619" t="s">
        <v>23</v>
      </c>
      <c r="F619">
        <v>5</v>
      </c>
      <c r="G619">
        <v>21000000</v>
      </c>
      <c r="H619">
        <v>4</v>
      </c>
      <c r="I619" s="37">
        <v>1.3888888888888889E-3</v>
      </c>
      <c r="J619" t="s">
        <v>18</v>
      </c>
      <c r="K619" t="s">
        <v>50</v>
      </c>
      <c r="L619" t="s">
        <v>40</v>
      </c>
      <c r="M619" t="s">
        <v>66</v>
      </c>
      <c r="N619" t="s">
        <v>36</v>
      </c>
    </row>
    <row r="620" spans="1:14" x14ac:dyDescent="0.25">
      <c r="A620" t="s">
        <v>14</v>
      </c>
      <c r="B620">
        <v>18</v>
      </c>
      <c r="C620" t="s">
        <v>37</v>
      </c>
      <c r="D620" t="s">
        <v>49</v>
      </c>
      <c r="E620" t="s">
        <v>42</v>
      </c>
      <c r="F620">
        <v>4</v>
      </c>
      <c r="G620">
        <v>11000000</v>
      </c>
      <c r="H620">
        <v>2</v>
      </c>
      <c r="I620" s="37">
        <v>1.3888888888888889E-3</v>
      </c>
      <c r="J620" t="s">
        <v>61</v>
      </c>
      <c r="K620" t="s">
        <v>64</v>
      </c>
      <c r="L620" t="s">
        <v>20</v>
      </c>
      <c r="M620" t="s">
        <v>66</v>
      </c>
      <c r="N620" t="s">
        <v>36</v>
      </c>
    </row>
    <row r="621" spans="1:14" x14ac:dyDescent="0.25">
      <c r="A621" t="s">
        <v>14</v>
      </c>
      <c r="B621">
        <v>16</v>
      </c>
      <c r="C621" t="s">
        <v>44</v>
      </c>
      <c r="D621" t="s">
        <v>73</v>
      </c>
      <c r="E621" t="s">
        <v>23</v>
      </c>
      <c r="F621">
        <v>2</v>
      </c>
      <c r="G621">
        <v>12000000</v>
      </c>
      <c r="H621">
        <v>3</v>
      </c>
      <c r="I621" s="37">
        <v>1.3888888888888889E-3</v>
      </c>
      <c r="J621" t="s">
        <v>18</v>
      </c>
      <c r="K621" t="s">
        <v>50</v>
      </c>
      <c r="L621" t="s">
        <v>43</v>
      </c>
      <c r="M621" t="s">
        <v>66</v>
      </c>
      <c r="N621" t="s">
        <v>36</v>
      </c>
    </row>
    <row r="622" spans="1:14" x14ac:dyDescent="0.25">
      <c r="A622" t="s">
        <v>14</v>
      </c>
      <c r="B622">
        <v>24</v>
      </c>
      <c r="C622" t="s">
        <v>69</v>
      </c>
      <c r="D622" t="s">
        <v>16</v>
      </c>
      <c r="E622" t="s">
        <v>68</v>
      </c>
      <c r="F622">
        <v>5</v>
      </c>
      <c r="G622">
        <v>25000000</v>
      </c>
      <c r="H622">
        <v>2</v>
      </c>
      <c r="I622" s="37">
        <v>1.3888888888888889E-3</v>
      </c>
      <c r="J622" t="s">
        <v>18</v>
      </c>
      <c r="K622" t="s">
        <v>19</v>
      </c>
      <c r="L622" t="s">
        <v>43</v>
      </c>
      <c r="M622" t="s">
        <v>66</v>
      </c>
      <c r="N622" t="s">
        <v>36</v>
      </c>
    </row>
    <row r="623" spans="1:14" x14ac:dyDescent="0.25">
      <c r="A623" t="s">
        <v>14</v>
      </c>
      <c r="B623">
        <v>25</v>
      </c>
      <c r="C623" t="s">
        <v>37</v>
      </c>
      <c r="D623" t="s">
        <v>16</v>
      </c>
      <c r="E623" t="s">
        <v>23</v>
      </c>
      <c r="F623">
        <v>5</v>
      </c>
      <c r="G623">
        <v>25000000</v>
      </c>
      <c r="H623">
        <v>1</v>
      </c>
      <c r="I623" s="37">
        <v>1.3888888888888889E-3</v>
      </c>
      <c r="J623" t="s">
        <v>18</v>
      </c>
      <c r="K623" t="s">
        <v>19</v>
      </c>
      <c r="L623" t="s">
        <v>48</v>
      </c>
      <c r="M623" t="s">
        <v>66</v>
      </c>
      <c r="N623" t="s">
        <v>36</v>
      </c>
    </row>
    <row r="624" spans="1:14" x14ac:dyDescent="0.25">
      <c r="A624" t="s">
        <v>70</v>
      </c>
      <c r="B624">
        <v>5</v>
      </c>
      <c r="C624" t="s">
        <v>37</v>
      </c>
      <c r="D624" t="s">
        <v>32</v>
      </c>
      <c r="E624" t="s">
        <v>42</v>
      </c>
      <c r="F624">
        <v>0</v>
      </c>
      <c r="G624">
        <v>0</v>
      </c>
      <c r="H624">
        <v>3</v>
      </c>
      <c r="I624" s="37">
        <v>1.3888888888888889E-3</v>
      </c>
      <c r="L624" t="s">
        <v>30</v>
      </c>
      <c r="M624" t="s">
        <v>66</v>
      </c>
      <c r="N624" t="s">
        <v>36</v>
      </c>
    </row>
    <row r="625" spans="1:14" x14ac:dyDescent="0.25">
      <c r="A625" t="s">
        <v>14</v>
      </c>
      <c r="B625">
        <v>17</v>
      </c>
      <c r="C625" t="s">
        <v>69</v>
      </c>
      <c r="D625" t="s">
        <v>49</v>
      </c>
      <c r="E625" t="s">
        <v>17</v>
      </c>
      <c r="F625">
        <v>1</v>
      </c>
      <c r="G625">
        <v>7000000</v>
      </c>
      <c r="H625">
        <v>5</v>
      </c>
      <c r="I625" s="37">
        <v>1.3888888888888889E-3</v>
      </c>
      <c r="J625" t="s">
        <v>18</v>
      </c>
      <c r="K625" t="s">
        <v>64</v>
      </c>
      <c r="L625" t="s">
        <v>48</v>
      </c>
      <c r="M625" t="s">
        <v>66</v>
      </c>
      <c r="N625" t="s">
        <v>36</v>
      </c>
    </row>
    <row r="626" spans="1:14" x14ac:dyDescent="0.25">
      <c r="A626" t="s">
        <v>14</v>
      </c>
      <c r="B626">
        <v>11</v>
      </c>
      <c r="C626" t="s">
        <v>57</v>
      </c>
      <c r="D626" t="s">
        <v>16</v>
      </c>
      <c r="E626" t="s">
        <v>17</v>
      </c>
      <c r="F626">
        <v>2</v>
      </c>
      <c r="G626">
        <v>10000000</v>
      </c>
      <c r="H626">
        <v>2</v>
      </c>
      <c r="I626" s="37">
        <v>1.3888888888888889E-3</v>
      </c>
      <c r="J626" t="s">
        <v>18</v>
      </c>
      <c r="K626" t="s">
        <v>56</v>
      </c>
      <c r="L626" t="s">
        <v>48</v>
      </c>
      <c r="M626" t="s">
        <v>66</v>
      </c>
      <c r="N626" t="s">
        <v>36</v>
      </c>
    </row>
    <row r="627" spans="1:14" x14ac:dyDescent="0.25">
      <c r="A627" t="s">
        <v>14</v>
      </c>
      <c r="B627">
        <v>28</v>
      </c>
      <c r="C627" t="s">
        <v>27</v>
      </c>
      <c r="D627" t="s">
        <v>32</v>
      </c>
      <c r="E627" t="s">
        <v>23</v>
      </c>
      <c r="F627">
        <v>1</v>
      </c>
      <c r="G627">
        <v>19000000</v>
      </c>
      <c r="H627">
        <v>4</v>
      </c>
      <c r="I627" s="37">
        <v>1.3888888888888889E-3</v>
      </c>
      <c r="J627" t="s">
        <v>74</v>
      </c>
      <c r="K627" t="s">
        <v>35</v>
      </c>
      <c r="L627" t="s">
        <v>43</v>
      </c>
      <c r="M627" t="s">
        <v>66</v>
      </c>
      <c r="N627" t="s">
        <v>36</v>
      </c>
    </row>
    <row r="628" spans="1:14" x14ac:dyDescent="0.25">
      <c r="A628" t="s">
        <v>14</v>
      </c>
      <c r="B628">
        <v>11</v>
      </c>
      <c r="C628" t="s">
        <v>57</v>
      </c>
      <c r="D628" t="s">
        <v>16</v>
      </c>
      <c r="E628" t="s">
        <v>17</v>
      </c>
      <c r="F628">
        <v>2</v>
      </c>
      <c r="G628">
        <v>10000000</v>
      </c>
      <c r="H628">
        <v>2</v>
      </c>
      <c r="I628" s="37">
        <v>1.3888888888888889E-3</v>
      </c>
      <c r="J628" t="s">
        <v>18</v>
      </c>
      <c r="K628" t="s">
        <v>56</v>
      </c>
      <c r="L628" t="s">
        <v>48</v>
      </c>
      <c r="M628" t="s">
        <v>66</v>
      </c>
      <c r="N628" t="s">
        <v>36</v>
      </c>
    </row>
    <row r="629" spans="1:14" x14ac:dyDescent="0.25">
      <c r="A629" t="s">
        <v>14</v>
      </c>
      <c r="B629">
        <v>17</v>
      </c>
      <c r="C629" t="s">
        <v>44</v>
      </c>
      <c r="D629" t="s">
        <v>32</v>
      </c>
      <c r="E629" t="s">
        <v>17</v>
      </c>
      <c r="F629">
        <v>5</v>
      </c>
      <c r="G629">
        <v>21000000</v>
      </c>
      <c r="H629">
        <v>1</v>
      </c>
      <c r="I629" s="37">
        <v>1.5046296296296294E-3</v>
      </c>
      <c r="J629" t="s">
        <v>18</v>
      </c>
      <c r="K629" t="s">
        <v>64</v>
      </c>
      <c r="L629" t="s">
        <v>51</v>
      </c>
      <c r="M629" t="s">
        <v>66</v>
      </c>
      <c r="N629" t="s">
        <v>36</v>
      </c>
    </row>
    <row r="630" spans="1:14" x14ac:dyDescent="0.25">
      <c r="A630" t="s">
        <v>70</v>
      </c>
      <c r="B630">
        <v>30</v>
      </c>
      <c r="C630" t="s">
        <v>44</v>
      </c>
      <c r="D630" t="s">
        <v>16</v>
      </c>
      <c r="E630" t="s">
        <v>45</v>
      </c>
      <c r="F630">
        <v>0</v>
      </c>
      <c r="G630">
        <v>0</v>
      </c>
      <c r="H630">
        <v>2</v>
      </c>
      <c r="I630" s="37">
        <v>1.5046296296296294E-3</v>
      </c>
      <c r="L630" t="s">
        <v>33</v>
      </c>
      <c r="M630" t="s">
        <v>66</v>
      </c>
      <c r="N630" t="s">
        <v>36</v>
      </c>
    </row>
    <row r="631" spans="1:14" x14ac:dyDescent="0.25">
      <c r="A631" t="s">
        <v>14</v>
      </c>
      <c r="B631">
        <v>11</v>
      </c>
      <c r="C631" t="s">
        <v>55</v>
      </c>
      <c r="D631" t="s">
        <v>49</v>
      </c>
      <c r="E631" t="s">
        <v>17</v>
      </c>
      <c r="F631">
        <v>5</v>
      </c>
      <c r="G631">
        <v>25000000</v>
      </c>
      <c r="H631">
        <v>3</v>
      </c>
      <c r="I631" s="37">
        <v>1.5277777777777779E-3</v>
      </c>
      <c r="J631" t="s">
        <v>18</v>
      </c>
      <c r="K631" t="s">
        <v>47</v>
      </c>
      <c r="L631" t="s">
        <v>20</v>
      </c>
      <c r="M631" t="s">
        <v>66</v>
      </c>
      <c r="N631" t="s">
        <v>36</v>
      </c>
    </row>
    <row r="632" spans="1:14" x14ac:dyDescent="0.25">
      <c r="A632" t="s">
        <v>14</v>
      </c>
      <c r="B632">
        <v>12</v>
      </c>
      <c r="C632" t="s">
        <v>22</v>
      </c>
      <c r="D632" t="s">
        <v>28</v>
      </c>
      <c r="E632" t="s">
        <v>42</v>
      </c>
      <c r="F632">
        <v>2</v>
      </c>
      <c r="G632">
        <v>10000000</v>
      </c>
      <c r="H632">
        <v>4</v>
      </c>
      <c r="I632" s="37">
        <v>1.5277777777777779E-3</v>
      </c>
      <c r="J632" t="s">
        <v>18</v>
      </c>
      <c r="K632" t="s">
        <v>24</v>
      </c>
      <c r="L632" t="s">
        <v>40</v>
      </c>
      <c r="M632" t="s">
        <v>66</v>
      </c>
      <c r="N632" t="s">
        <v>36</v>
      </c>
    </row>
    <row r="633" spans="1:14" x14ac:dyDescent="0.25">
      <c r="A633" t="s">
        <v>14</v>
      </c>
      <c r="B633">
        <v>24</v>
      </c>
      <c r="C633" t="s">
        <v>27</v>
      </c>
      <c r="D633" t="s">
        <v>73</v>
      </c>
      <c r="E633" t="s">
        <v>42</v>
      </c>
      <c r="F633">
        <v>5</v>
      </c>
      <c r="G633">
        <v>25000000</v>
      </c>
      <c r="H633">
        <v>2</v>
      </c>
      <c r="I633" s="37">
        <v>1.5277777777777779E-3</v>
      </c>
      <c r="J633" t="s">
        <v>18</v>
      </c>
      <c r="K633" t="s">
        <v>19</v>
      </c>
      <c r="L633" t="s">
        <v>33</v>
      </c>
      <c r="M633" t="s">
        <v>66</v>
      </c>
      <c r="N633" t="s">
        <v>36</v>
      </c>
    </row>
    <row r="634" spans="1:14" x14ac:dyDescent="0.25">
      <c r="A634" t="s">
        <v>14</v>
      </c>
      <c r="B634">
        <v>11</v>
      </c>
      <c r="C634" t="s">
        <v>55</v>
      </c>
      <c r="D634" t="s">
        <v>49</v>
      </c>
      <c r="E634" t="s">
        <v>17</v>
      </c>
      <c r="F634">
        <v>5</v>
      </c>
      <c r="G634">
        <v>25000000</v>
      </c>
      <c r="H634">
        <v>3</v>
      </c>
      <c r="I634" s="37">
        <v>1.5277777777777779E-3</v>
      </c>
      <c r="J634" t="s">
        <v>18</v>
      </c>
      <c r="K634" t="s">
        <v>47</v>
      </c>
      <c r="L634" t="s">
        <v>20</v>
      </c>
      <c r="M634" t="s">
        <v>66</v>
      </c>
      <c r="N634" t="s">
        <v>36</v>
      </c>
    </row>
    <row r="635" spans="1:14" x14ac:dyDescent="0.25">
      <c r="A635" t="s">
        <v>14</v>
      </c>
      <c r="B635">
        <v>8</v>
      </c>
      <c r="C635" t="s">
        <v>44</v>
      </c>
      <c r="D635" t="s">
        <v>16</v>
      </c>
      <c r="E635" t="s">
        <v>17</v>
      </c>
      <c r="F635">
        <v>4</v>
      </c>
      <c r="G635">
        <v>20000000</v>
      </c>
      <c r="H635">
        <v>1</v>
      </c>
      <c r="I635" s="37">
        <v>1.5972222222222221E-3</v>
      </c>
      <c r="J635" t="s">
        <v>18</v>
      </c>
      <c r="K635" t="s">
        <v>56</v>
      </c>
      <c r="L635" t="s">
        <v>48</v>
      </c>
      <c r="M635" t="s">
        <v>66</v>
      </c>
      <c r="N635" t="s">
        <v>36</v>
      </c>
    </row>
    <row r="636" spans="1:14" x14ac:dyDescent="0.25">
      <c r="A636" t="s">
        <v>14</v>
      </c>
      <c r="B636">
        <v>13</v>
      </c>
      <c r="C636" t="s">
        <v>69</v>
      </c>
      <c r="D636" t="s">
        <v>32</v>
      </c>
      <c r="E636" t="s">
        <v>42</v>
      </c>
      <c r="F636">
        <v>1</v>
      </c>
      <c r="G636">
        <v>19000000</v>
      </c>
      <c r="H636">
        <v>3</v>
      </c>
      <c r="I636" s="37">
        <v>1.5972222222222221E-3</v>
      </c>
      <c r="J636" t="s">
        <v>46</v>
      </c>
      <c r="K636" t="s">
        <v>19</v>
      </c>
      <c r="L636" t="s">
        <v>25</v>
      </c>
      <c r="M636" t="s">
        <v>66</v>
      </c>
      <c r="N636" t="s">
        <v>36</v>
      </c>
    </row>
    <row r="637" spans="1:14" x14ac:dyDescent="0.25">
      <c r="A637" t="s">
        <v>14</v>
      </c>
      <c r="B637">
        <v>1</v>
      </c>
      <c r="C637" t="s">
        <v>44</v>
      </c>
      <c r="D637" t="s">
        <v>28</v>
      </c>
      <c r="E637" t="s">
        <v>42</v>
      </c>
      <c r="F637">
        <v>4</v>
      </c>
      <c r="G637">
        <v>20000000</v>
      </c>
      <c r="H637">
        <v>3</v>
      </c>
      <c r="I637" s="37">
        <v>1.736111111111111E-3</v>
      </c>
      <c r="J637" t="s">
        <v>18</v>
      </c>
      <c r="K637" t="s">
        <v>56</v>
      </c>
      <c r="L637" t="s">
        <v>25</v>
      </c>
      <c r="M637" t="s">
        <v>66</v>
      </c>
      <c r="N637" t="s">
        <v>36</v>
      </c>
    </row>
    <row r="638" spans="1:14" x14ac:dyDescent="0.25">
      <c r="A638" t="s">
        <v>14</v>
      </c>
      <c r="B638">
        <v>18</v>
      </c>
      <c r="C638" t="s">
        <v>44</v>
      </c>
      <c r="D638" t="s">
        <v>32</v>
      </c>
      <c r="E638" t="s">
        <v>17</v>
      </c>
      <c r="F638">
        <v>5</v>
      </c>
      <c r="G638">
        <v>21000000</v>
      </c>
      <c r="H638">
        <v>1</v>
      </c>
      <c r="I638" s="37">
        <v>1.9675925925925928E-3</v>
      </c>
      <c r="J638" t="s">
        <v>18</v>
      </c>
      <c r="K638" t="s">
        <v>19</v>
      </c>
      <c r="L638" t="s">
        <v>48</v>
      </c>
      <c r="M638" t="s">
        <v>66</v>
      </c>
      <c r="N638" t="s">
        <v>36</v>
      </c>
    </row>
    <row r="639" spans="1:14" x14ac:dyDescent="0.25">
      <c r="A639" t="s">
        <v>70</v>
      </c>
      <c r="B639">
        <v>24</v>
      </c>
      <c r="C639" t="s">
        <v>27</v>
      </c>
      <c r="D639" t="s">
        <v>32</v>
      </c>
      <c r="E639" t="s">
        <v>42</v>
      </c>
      <c r="F639">
        <v>0</v>
      </c>
      <c r="G639">
        <v>0</v>
      </c>
      <c r="H639">
        <v>2</v>
      </c>
      <c r="I639" s="37">
        <v>1.9675925925925928E-3</v>
      </c>
      <c r="L639" t="s">
        <v>51</v>
      </c>
      <c r="M639" t="s">
        <v>66</v>
      </c>
      <c r="N639" t="s">
        <v>36</v>
      </c>
    </row>
    <row r="640" spans="1:14" x14ac:dyDescent="0.25">
      <c r="A640" t="s">
        <v>70</v>
      </c>
      <c r="B640">
        <v>28</v>
      </c>
      <c r="C640" t="s">
        <v>27</v>
      </c>
      <c r="D640" t="s">
        <v>16</v>
      </c>
      <c r="E640" t="s">
        <v>17</v>
      </c>
      <c r="F640">
        <v>0</v>
      </c>
      <c r="G640">
        <v>0</v>
      </c>
      <c r="H640">
        <v>3</v>
      </c>
      <c r="I640" s="37">
        <v>2.0833333333333333E-3</v>
      </c>
      <c r="L640" t="s">
        <v>51</v>
      </c>
      <c r="M640" t="s">
        <v>66</v>
      </c>
      <c r="N640" t="s">
        <v>36</v>
      </c>
    </row>
    <row r="641" spans="1:14" x14ac:dyDescent="0.25">
      <c r="A641" t="s">
        <v>14</v>
      </c>
      <c r="B641">
        <v>30</v>
      </c>
      <c r="C641" t="s">
        <v>27</v>
      </c>
      <c r="D641" t="s">
        <v>16</v>
      </c>
      <c r="E641" t="s">
        <v>17</v>
      </c>
      <c r="F641">
        <v>1</v>
      </c>
      <c r="G641">
        <v>7000000</v>
      </c>
      <c r="H641">
        <v>2</v>
      </c>
      <c r="I641" s="37">
        <v>2.1990740740740742E-3</v>
      </c>
      <c r="J641" t="s">
        <v>18</v>
      </c>
      <c r="K641" t="s">
        <v>19</v>
      </c>
      <c r="L641" t="s">
        <v>40</v>
      </c>
      <c r="M641" t="s">
        <v>66</v>
      </c>
      <c r="N641" t="s">
        <v>36</v>
      </c>
    </row>
    <row r="642" spans="1:14" x14ac:dyDescent="0.25">
      <c r="A642" t="s">
        <v>14</v>
      </c>
      <c r="B642">
        <v>11</v>
      </c>
      <c r="C642" t="s">
        <v>57</v>
      </c>
      <c r="D642" t="s">
        <v>16</v>
      </c>
      <c r="E642" t="s">
        <v>42</v>
      </c>
      <c r="F642">
        <v>3</v>
      </c>
      <c r="G642">
        <v>15000000</v>
      </c>
      <c r="H642">
        <v>5</v>
      </c>
      <c r="I642" s="37">
        <v>2.2222222222222222E-3</v>
      </c>
      <c r="J642" t="s">
        <v>18</v>
      </c>
      <c r="K642" t="s">
        <v>19</v>
      </c>
      <c r="L642" t="s">
        <v>51</v>
      </c>
      <c r="M642" t="s">
        <v>66</v>
      </c>
      <c r="N642" t="s">
        <v>36</v>
      </c>
    </row>
    <row r="643" spans="1:14" x14ac:dyDescent="0.25">
      <c r="A643" t="s">
        <v>14</v>
      </c>
      <c r="B643">
        <v>9</v>
      </c>
      <c r="C643" t="s">
        <v>44</v>
      </c>
      <c r="D643" t="s">
        <v>32</v>
      </c>
      <c r="E643" t="s">
        <v>42</v>
      </c>
      <c r="F643">
        <v>5</v>
      </c>
      <c r="G643">
        <v>25000000</v>
      </c>
      <c r="H643">
        <v>2</v>
      </c>
      <c r="I643" s="37">
        <v>2.2222222222222222E-3</v>
      </c>
      <c r="J643" t="s">
        <v>18</v>
      </c>
      <c r="K643" t="s">
        <v>35</v>
      </c>
      <c r="L643" t="s">
        <v>33</v>
      </c>
      <c r="M643" t="s">
        <v>66</v>
      </c>
      <c r="N643" t="s">
        <v>36</v>
      </c>
    </row>
    <row r="644" spans="1:14" x14ac:dyDescent="0.25">
      <c r="A644" t="s">
        <v>14</v>
      </c>
      <c r="B644">
        <v>11</v>
      </c>
      <c r="C644" t="s">
        <v>57</v>
      </c>
      <c r="D644" t="s">
        <v>16</v>
      </c>
      <c r="E644" t="s">
        <v>42</v>
      </c>
      <c r="F644">
        <v>3</v>
      </c>
      <c r="G644">
        <v>15000000</v>
      </c>
      <c r="H644">
        <v>5</v>
      </c>
      <c r="I644" s="37">
        <v>2.2222222222222222E-3</v>
      </c>
      <c r="J644" t="s">
        <v>18</v>
      </c>
      <c r="K644" t="s">
        <v>19</v>
      </c>
      <c r="L644" t="s">
        <v>51</v>
      </c>
      <c r="M644" t="s">
        <v>66</v>
      </c>
      <c r="N644" t="s">
        <v>36</v>
      </c>
    </row>
    <row r="645" spans="1:14" x14ac:dyDescent="0.25">
      <c r="A645" t="s">
        <v>14</v>
      </c>
      <c r="B645">
        <v>13</v>
      </c>
      <c r="C645" t="s">
        <v>37</v>
      </c>
      <c r="D645" t="s">
        <v>28</v>
      </c>
      <c r="E645" t="s">
        <v>23</v>
      </c>
      <c r="F645">
        <v>2</v>
      </c>
      <c r="G645">
        <v>12000000</v>
      </c>
      <c r="H645">
        <v>2</v>
      </c>
      <c r="I645" s="37">
        <v>2.2453703703703702E-3</v>
      </c>
      <c r="J645" t="s">
        <v>18</v>
      </c>
      <c r="K645" t="s">
        <v>19</v>
      </c>
      <c r="L645" t="s">
        <v>33</v>
      </c>
      <c r="M645" t="s">
        <v>66</v>
      </c>
      <c r="N645" t="s">
        <v>36</v>
      </c>
    </row>
    <row r="646" spans="1:14" x14ac:dyDescent="0.25">
      <c r="A646" t="s">
        <v>70</v>
      </c>
      <c r="B646">
        <v>20</v>
      </c>
      <c r="C646" t="s">
        <v>58</v>
      </c>
      <c r="D646" t="s">
        <v>16</v>
      </c>
      <c r="E646" t="s">
        <v>23</v>
      </c>
      <c r="F646">
        <v>0</v>
      </c>
      <c r="G646">
        <v>0</v>
      </c>
      <c r="H646">
        <v>2</v>
      </c>
      <c r="I646" s="37">
        <v>2.2453703703703702E-3</v>
      </c>
      <c r="L646" t="s">
        <v>51</v>
      </c>
      <c r="M646" t="s">
        <v>66</v>
      </c>
      <c r="N646" t="s">
        <v>36</v>
      </c>
    </row>
    <row r="647" spans="1:14" x14ac:dyDescent="0.25">
      <c r="A647" t="s">
        <v>70</v>
      </c>
      <c r="B647">
        <v>20</v>
      </c>
      <c r="C647" t="s">
        <v>58</v>
      </c>
      <c r="D647" t="s">
        <v>16</v>
      </c>
      <c r="E647" t="s">
        <v>23</v>
      </c>
      <c r="F647">
        <v>0</v>
      </c>
      <c r="G647">
        <v>0</v>
      </c>
      <c r="H647">
        <v>2</v>
      </c>
      <c r="I647" s="37">
        <v>2.2453703703703702E-3</v>
      </c>
      <c r="L647" t="s">
        <v>51</v>
      </c>
      <c r="M647" t="s">
        <v>66</v>
      </c>
      <c r="N647" t="s">
        <v>36</v>
      </c>
    </row>
    <row r="648" spans="1:14" x14ac:dyDescent="0.25">
      <c r="A648" t="s">
        <v>14</v>
      </c>
      <c r="B648">
        <v>3</v>
      </c>
      <c r="C648" t="s">
        <v>22</v>
      </c>
      <c r="D648" t="s">
        <v>32</v>
      </c>
      <c r="E648" t="s">
        <v>42</v>
      </c>
      <c r="F648">
        <v>1</v>
      </c>
      <c r="G648">
        <v>19000000</v>
      </c>
      <c r="H648">
        <v>2</v>
      </c>
      <c r="I648" s="37">
        <v>2.2800925925925927E-3</v>
      </c>
      <c r="J648" t="s">
        <v>46</v>
      </c>
      <c r="K648" t="s">
        <v>35</v>
      </c>
      <c r="L648" t="s">
        <v>43</v>
      </c>
      <c r="M648" t="s">
        <v>66</v>
      </c>
      <c r="N648" t="s">
        <v>36</v>
      </c>
    </row>
    <row r="649" spans="1:14" x14ac:dyDescent="0.25">
      <c r="A649" t="s">
        <v>14</v>
      </c>
      <c r="B649">
        <v>30</v>
      </c>
      <c r="C649" t="s">
        <v>44</v>
      </c>
      <c r="D649" t="s">
        <v>16</v>
      </c>
      <c r="E649" t="s">
        <v>23</v>
      </c>
      <c r="F649">
        <v>5</v>
      </c>
      <c r="G649">
        <v>20000000</v>
      </c>
      <c r="H649">
        <v>2</v>
      </c>
      <c r="I649" s="37">
        <v>2.2800925925925927E-3</v>
      </c>
      <c r="J649" t="s">
        <v>18</v>
      </c>
      <c r="K649" t="s">
        <v>19</v>
      </c>
      <c r="L649" t="s">
        <v>40</v>
      </c>
      <c r="M649" t="s">
        <v>66</v>
      </c>
      <c r="N649" t="s">
        <v>36</v>
      </c>
    </row>
    <row r="650" spans="1:14" x14ac:dyDescent="0.25">
      <c r="A650" t="s">
        <v>14</v>
      </c>
      <c r="B650">
        <v>3</v>
      </c>
      <c r="C650" t="s">
        <v>22</v>
      </c>
      <c r="D650" t="s">
        <v>32</v>
      </c>
      <c r="E650" t="s">
        <v>42</v>
      </c>
      <c r="F650">
        <v>1</v>
      </c>
      <c r="G650">
        <v>19000000</v>
      </c>
      <c r="H650">
        <v>2</v>
      </c>
      <c r="I650" s="37">
        <v>2.2800925925925927E-3</v>
      </c>
      <c r="J650" t="s">
        <v>46</v>
      </c>
      <c r="K650" t="s">
        <v>35</v>
      </c>
      <c r="L650" t="s">
        <v>43</v>
      </c>
      <c r="M650" t="s">
        <v>66</v>
      </c>
      <c r="N650" t="s">
        <v>36</v>
      </c>
    </row>
    <row r="651" spans="1:14" x14ac:dyDescent="0.25">
      <c r="A651" t="s">
        <v>14</v>
      </c>
      <c r="B651">
        <v>23</v>
      </c>
      <c r="C651" t="s">
        <v>27</v>
      </c>
      <c r="D651" t="s">
        <v>32</v>
      </c>
      <c r="E651" t="s">
        <v>17</v>
      </c>
      <c r="F651">
        <v>1</v>
      </c>
      <c r="G651">
        <v>7000000</v>
      </c>
      <c r="H651">
        <v>3</v>
      </c>
      <c r="I651" s="37">
        <v>2.7777777777777779E-3</v>
      </c>
      <c r="J651" t="s">
        <v>18</v>
      </c>
      <c r="K651" t="s">
        <v>19</v>
      </c>
      <c r="L651" t="s">
        <v>43</v>
      </c>
      <c r="M651" t="s">
        <v>66</v>
      </c>
      <c r="N651" t="s">
        <v>36</v>
      </c>
    </row>
    <row r="652" spans="1:14" x14ac:dyDescent="0.25">
      <c r="A652" t="s">
        <v>70</v>
      </c>
      <c r="B652">
        <v>10</v>
      </c>
      <c r="C652" t="s">
        <v>69</v>
      </c>
      <c r="D652" t="s">
        <v>32</v>
      </c>
      <c r="E652" t="s">
        <v>17</v>
      </c>
      <c r="F652">
        <v>0</v>
      </c>
      <c r="G652">
        <v>0</v>
      </c>
      <c r="H652">
        <v>3</v>
      </c>
      <c r="I652" s="37">
        <v>2.7777777777777779E-3</v>
      </c>
      <c r="L652" t="s">
        <v>43</v>
      </c>
      <c r="M652" t="s">
        <v>66</v>
      </c>
      <c r="N652" t="s">
        <v>36</v>
      </c>
    </row>
    <row r="653" spans="1:14" x14ac:dyDescent="0.25">
      <c r="A653" t="s">
        <v>14</v>
      </c>
      <c r="B653">
        <v>11</v>
      </c>
      <c r="C653" t="s">
        <v>57</v>
      </c>
      <c r="D653" t="s">
        <v>16</v>
      </c>
      <c r="E653" t="s">
        <v>42</v>
      </c>
      <c r="F653">
        <v>2</v>
      </c>
      <c r="G653">
        <v>12000000</v>
      </c>
      <c r="H653">
        <v>4</v>
      </c>
      <c r="I653" s="37">
        <v>3.2407407407407406E-3</v>
      </c>
      <c r="J653" t="s">
        <v>18</v>
      </c>
      <c r="K653" t="s">
        <v>19</v>
      </c>
      <c r="L653" t="s">
        <v>43</v>
      </c>
      <c r="M653" t="s">
        <v>66</v>
      </c>
      <c r="N653" t="s">
        <v>36</v>
      </c>
    </row>
    <row r="654" spans="1:14" x14ac:dyDescent="0.25">
      <c r="A654" t="s">
        <v>14</v>
      </c>
      <c r="B654">
        <v>24</v>
      </c>
      <c r="C654" t="s">
        <v>37</v>
      </c>
      <c r="D654" t="s">
        <v>16</v>
      </c>
      <c r="E654" t="s">
        <v>42</v>
      </c>
      <c r="F654">
        <v>4</v>
      </c>
      <c r="G654">
        <v>20000000</v>
      </c>
      <c r="H654">
        <v>1</v>
      </c>
      <c r="I654" s="37">
        <v>3.2407407407407406E-3</v>
      </c>
      <c r="J654" t="s">
        <v>61</v>
      </c>
      <c r="K654" t="s">
        <v>19</v>
      </c>
      <c r="L654" t="s">
        <v>30</v>
      </c>
      <c r="M654" t="s">
        <v>66</v>
      </c>
      <c r="N654" t="s">
        <v>36</v>
      </c>
    </row>
    <row r="655" spans="1:14" x14ac:dyDescent="0.25">
      <c r="A655" t="s">
        <v>14</v>
      </c>
      <c r="B655">
        <v>11</v>
      </c>
      <c r="C655" t="s">
        <v>57</v>
      </c>
      <c r="D655" t="s">
        <v>16</v>
      </c>
      <c r="E655" t="s">
        <v>42</v>
      </c>
      <c r="F655">
        <v>2</v>
      </c>
      <c r="G655">
        <v>12000000</v>
      </c>
      <c r="H655">
        <v>4</v>
      </c>
      <c r="I655" s="37">
        <v>3.2407407407407406E-3</v>
      </c>
      <c r="J655" t="s">
        <v>18</v>
      </c>
      <c r="K655" t="s">
        <v>19</v>
      </c>
      <c r="L655" t="s">
        <v>43</v>
      </c>
      <c r="M655" t="s">
        <v>66</v>
      </c>
      <c r="N655" t="s">
        <v>36</v>
      </c>
    </row>
    <row r="656" spans="1:14" x14ac:dyDescent="0.25">
      <c r="A656" t="s">
        <v>14</v>
      </c>
      <c r="B656">
        <v>1</v>
      </c>
      <c r="C656" t="s">
        <v>37</v>
      </c>
      <c r="D656" t="s">
        <v>49</v>
      </c>
      <c r="E656" t="s">
        <v>17</v>
      </c>
      <c r="F656">
        <v>3</v>
      </c>
      <c r="G656">
        <v>15000000</v>
      </c>
      <c r="H656">
        <v>1</v>
      </c>
      <c r="I656" s="37">
        <v>3.2986111111111111E-3</v>
      </c>
      <c r="J656" t="s">
        <v>18</v>
      </c>
      <c r="K656" t="s">
        <v>39</v>
      </c>
      <c r="L656" t="s">
        <v>30</v>
      </c>
      <c r="M656" t="s">
        <v>66</v>
      </c>
      <c r="N656" t="s">
        <v>36</v>
      </c>
    </row>
    <row r="657" spans="1:14" x14ac:dyDescent="0.25">
      <c r="A657" t="s">
        <v>14</v>
      </c>
      <c r="B657">
        <v>4</v>
      </c>
      <c r="C657" t="s">
        <v>44</v>
      </c>
      <c r="D657" t="s">
        <v>16</v>
      </c>
      <c r="E657" t="s">
        <v>23</v>
      </c>
      <c r="F657">
        <v>2</v>
      </c>
      <c r="G657">
        <v>12000000</v>
      </c>
      <c r="H657">
        <v>1</v>
      </c>
      <c r="I657" s="37">
        <v>3.6342592592592594E-3</v>
      </c>
      <c r="J657" t="s">
        <v>18</v>
      </c>
      <c r="K657" t="s">
        <v>24</v>
      </c>
      <c r="L657" t="s">
        <v>43</v>
      </c>
      <c r="M657" t="s">
        <v>66</v>
      </c>
      <c r="N657" t="s">
        <v>36</v>
      </c>
    </row>
    <row r="658" spans="1:14" x14ac:dyDescent="0.25">
      <c r="A658" t="s">
        <v>14</v>
      </c>
      <c r="B658">
        <v>30</v>
      </c>
      <c r="C658" t="s">
        <v>27</v>
      </c>
      <c r="D658" t="s">
        <v>73</v>
      </c>
      <c r="E658" t="s">
        <v>42</v>
      </c>
      <c r="F658">
        <v>4</v>
      </c>
      <c r="G658">
        <v>20000000</v>
      </c>
      <c r="H658">
        <v>5</v>
      </c>
      <c r="I658" s="37">
        <v>4.340277777777778E-3</v>
      </c>
      <c r="J658" t="s">
        <v>61</v>
      </c>
      <c r="K658" t="s">
        <v>19</v>
      </c>
      <c r="L658" t="s">
        <v>48</v>
      </c>
      <c r="M658" t="s">
        <v>66</v>
      </c>
      <c r="N658" t="s">
        <v>36</v>
      </c>
    </row>
    <row r="659" spans="1:14" x14ac:dyDescent="0.25">
      <c r="A659" t="s">
        <v>14</v>
      </c>
      <c r="B659">
        <v>16</v>
      </c>
      <c r="C659" t="s">
        <v>27</v>
      </c>
      <c r="D659" t="s">
        <v>73</v>
      </c>
      <c r="E659" t="s">
        <v>42</v>
      </c>
      <c r="F659">
        <v>3</v>
      </c>
      <c r="G659">
        <v>12000000</v>
      </c>
      <c r="H659">
        <v>2</v>
      </c>
      <c r="I659" s="37">
        <v>4.340277777777778E-3</v>
      </c>
      <c r="J659" t="s">
        <v>18</v>
      </c>
      <c r="K659" t="s">
        <v>29</v>
      </c>
      <c r="L659" t="s">
        <v>40</v>
      </c>
      <c r="M659" t="s">
        <v>66</v>
      </c>
      <c r="N659" t="s">
        <v>36</v>
      </c>
    </row>
    <row r="660" spans="1:14" x14ac:dyDescent="0.25">
      <c r="A660" t="s">
        <v>14</v>
      </c>
      <c r="B660">
        <v>11</v>
      </c>
      <c r="C660" t="s">
        <v>37</v>
      </c>
      <c r="D660" t="s">
        <v>16</v>
      </c>
      <c r="E660" t="s">
        <v>23</v>
      </c>
      <c r="F660">
        <v>2</v>
      </c>
      <c r="G660">
        <v>12000000</v>
      </c>
      <c r="H660">
        <v>3</v>
      </c>
      <c r="I660" s="37">
        <v>4.3749999999999995E-3</v>
      </c>
      <c r="J660" t="s">
        <v>18</v>
      </c>
      <c r="K660" t="s">
        <v>50</v>
      </c>
      <c r="L660" t="s">
        <v>33</v>
      </c>
      <c r="M660" t="s">
        <v>66</v>
      </c>
      <c r="N660" t="s">
        <v>36</v>
      </c>
    </row>
    <row r="661" spans="1:14" x14ac:dyDescent="0.25">
      <c r="A661" t="s">
        <v>14</v>
      </c>
      <c r="B661">
        <v>29</v>
      </c>
      <c r="C661" t="s">
        <v>37</v>
      </c>
      <c r="D661" t="s">
        <v>16</v>
      </c>
      <c r="E661" t="s">
        <v>42</v>
      </c>
      <c r="F661">
        <v>3</v>
      </c>
      <c r="G661">
        <v>12000000</v>
      </c>
      <c r="H661">
        <v>5</v>
      </c>
      <c r="I661" s="37">
        <v>4.3749999999999995E-3</v>
      </c>
      <c r="J661" t="s">
        <v>18</v>
      </c>
      <c r="K661" t="s">
        <v>64</v>
      </c>
      <c r="L661" t="s">
        <v>33</v>
      </c>
      <c r="M661" t="s">
        <v>66</v>
      </c>
      <c r="N661" t="s">
        <v>36</v>
      </c>
    </row>
    <row r="662" spans="1:14" x14ac:dyDescent="0.25">
      <c r="A662" t="s">
        <v>70</v>
      </c>
      <c r="B662">
        <v>13</v>
      </c>
      <c r="C662" t="s">
        <v>27</v>
      </c>
      <c r="D662" t="s">
        <v>32</v>
      </c>
      <c r="E662" t="s">
        <v>23</v>
      </c>
      <c r="F662">
        <v>0</v>
      </c>
      <c r="G662">
        <v>0</v>
      </c>
      <c r="H662">
        <v>1</v>
      </c>
      <c r="I662" s="37">
        <v>4.3981481481481484E-3</v>
      </c>
      <c r="L662" t="s">
        <v>20</v>
      </c>
      <c r="M662" t="s">
        <v>66</v>
      </c>
      <c r="N662" t="s">
        <v>36</v>
      </c>
    </row>
    <row r="663" spans="1:14" x14ac:dyDescent="0.25">
      <c r="A663" t="s">
        <v>70</v>
      </c>
      <c r="B663">
        <v>28</v>
      </c>
      <c r="C663" t="s">
        <v>44</v>
      </c>
      <c r="D663" t="s">
        <v>32</v>
      </c>
      <c r="E663" t="s">
        <v>23</v>
      </c>
      <c r="F663">
        <v>0</v>
      </c>
      <c r="G663">
        <v>0</v>
      </c>
      <c r="H663">
        <v>4</v>
      </c>
      <c r="I663" s="37">
        <v>4.3981481481481484E-3</v>
      </c>
      <c r="L663" t="s">
        <v>43</v>
      </c>
      <c r="M663" t="s">
        <v>66</v>
      </c>
      <c r="N663" t="s">
        <v>36</v>
      </c>
    </row>
    <row r="664" spans="1:14" x14ac:dyDescent="0.25">
      <c r="A664" t="s">
        <v>14</v>
      </c>
      <c r="B664">
        <v>1</v>
      </c>
      <c r="C664" t="s">
        <v>15</v>
      </c>
      <c r="D664" t="s">
        <v>38</v>
      </c>
      <c r="E664" t="s">
        <v>68</v>
      </c>
      <c r="F664">
        <v>2</v>
      </c>
      <c r="G664">
        <v>12000000</v>
      </c>
      <c r="H664">
        <v>1</v>
      </c>
      <c r="I664" s="37">
        <v>4.5138888888888893E-3</v>
      </c>
      <c r="J664" t="s">
        <v>18</v>
      </c>
      <c r="K664" t="s">
        <v>47</v>
      </c>
      <c r="L664" t="s">
        <v>25</v>
      </c>
      <c r="M664" t="s">
        <v>66</v>
      </c>
      <c r="N664" t="s">
        <v>36</v>
      </c>
    </row>
    <row r="665" spans="1:14" x14ac:dyDescent="0.25">
      <c r="A665" t="s">
        <v>14</v>
      </c>
      <c r="B665">
        <v>10</v>
      </c>
      <c r="C665" t="s">
        <v>37</v>
      </c>
      <c r="D665" t="s">
        <v>16</v>
      </c>
      <c r="E665" t="s">
        <v>23</v>
      </c>
      <c r="F665">
        <v>4</v>
      </c>
      <c r="G665">
        <v>11000000</v>
      </c>
      <c r="H665">
        <v>5</v>
      </c>
      <c r="I665" s="37">
        <v>4.5138888888888893E-3</v>
      </c>
      <c r="J665" t="s">
        <v>61</v>
      </c>
      <c r="K665" t="s">
        <v>35</v>
      </c>
      <c r="L665" t="s">
        <v>43</v>
      </c>
      <c r="M665" t="s">
        <v>66</v>
      </c>
      <c r="N665" t="s">
        <v>36</v>
      </c>
    </row>
    <row r="666" spans="1:14" x14ac:dyDescent="0.25">
      <c r="A666" t="s">
        <v>14</v>
      </c>
      <c r="B666">
        <v>1</v>
      </c>
      <c r="C666" t="s">
        <v>15</v>
      </c>
      <c r="D666" t="s">
        <v>38</v>
      </c>
      <c r="E666" t="s">
        <v>68</v>
      </c>
      <c r="F666">
        <v>2</v>
      </c>
      <c r="G666">
        <v>12000000</v>
      </c>
      <c r="H666">
        <v>1</v>
      </c>
      <c r="I666" s="37">
        <v>4.5138888888888893E-3</v>
      </c>
      <c r="J666" t="s">
        <v>18</v>
      </c>
      <c r="K666" t="s">
        <v>47</v>
      </c>
      <c r="L666" t="s">
        <v>25</v>
      </c>
      <c r="M666" t="s">
        <v>66</v>
      </c>
      <c r="N666" t="s">
        <v>36</v>
      </c>
    </row>
    <row r="667" spans="1:14" x14ac:dyDescent="0.25">
      <c r="A667" t="s">
        <v>70</v>
      </c>
      <c r="B667">
        <v>19</v>
      </c>
      <c r="C667" t="s">
        <v>58</v>
      </c>
      <c r="D667" t="s">
        <v>16</v>
      </c>
      <c r="E667" t="s">
        <v>23</v>
      </c>
      <c r="F667">
        <v>0</v>
      </c>
      <c r="G667">
        <v>0</v>
      </c>
      <c r="H667">
        <v>3</v>
      </c>
      <c r="I667" s="37">
        <v>4.5138888888888893E-3</v>
      </c>
      <c r="L667" t="s">
        <v>25</v>
      </c>
      <c r="M667" t="s">
        <v>66</v>
      </c>
      <c r="N667" t="s">
        <v>36</v>
      </c>
    </row>
    <row r="668" spans="1:14" x14ac:dyDescent="0.25">
      <c r="A668" t="s">
        <v>70</v>
      </c>
      <c r="B668">
        <v>19</v>
      </c>
      <c r="C668" t="s">
        <v>58</v>
      </c>
      <c r="D668" t="s">
        <v>16</v>
      </c>
      <c r="E668" t="s">
        <v>23</v>
      </c>
      <c r="F668">
        <v>0</v>
      </c>
      <c r="G668">
        <v>0</v>
      </c>
      <c r="H668">
        <v>3</v>
      </c>
      <c r="I668" s="37">
        <v>4.5138888888888893E-3</v>
      </c>
      <c r="L668" t="s">
        <v>25</v>
      </c>
      <c r="M668" t="s">
        <v>66</v>
      </c>
      <c r="N668" t="s">
        <v>36</v>
      </c>
    </row>
    <row r="669" spans="1:14" x14ac:dyDescent="0.25">
      <c r="A669" t="s">
        <v>14</v>
      </c>
      <c r="B669">
        <v>25</v>
      </c>
      <c r="C669" t="s">
        <v>37</v>
      </c>
      <c r="D669" t="s">
        <v>16</v>
      </c>
      <c r="E669" t="s">
        <v>42</v>
      </c>
      <c r="F669">
        <v>1</v>
      </c>
      <c r="G669">
        <v>19000000</v>
      </c>
      <c r="H669">
        <v>4</v>
      </c>
      <c r="I669" s="37">
        <v>4.9768518518518521E-3</v>
      </c>
      <c r="J669" t="s">
        <v>46</v>
      </c>
      <c r="K669" t="s">
        <v>64</v>
      </c>
      <c r="L669" t="s">
        <v>30</v>
      </c>
      <c r="M669" t="s">
        <v>66</v>
      </c>
      <c r="N669" t="s">
        <v>36</v>
      </c>
    </row>
    <row r="670" spans="1:14" x14ac:dyDescent="0.25">
      <c r="A670" t="s">
        <v>70</v>
      </c>
      <c r="B670">
        <v>29</v>
      </c>
      <c r="C670" t="s">
        <v>37</v>
      </c>
      <c r="D670" t="s">
        <v>32</v>
      </c>
      <c r="E670" t="s">
        <v>45</v>
      </c>
      <c r="F670">
        <v>0</v>
      </c>
      <c r="G670">
        <v>0</v>
      </c>
      <c r="H670">
        <v>5</v>
      </c>
      <c r="I670" s="37">
        <v>4.9768518518518521E-3</v>
      </c>
      <c r="L670" t="s">
        <v>25</v>
      </c>
      <c r="M670" t="s">
        <v>66</v>
      </c>
      <c r="N670" t="s">
        <v>36</v>
      </c>
    </row>
    <row r="671" spans="1:14" x14ac:dyDescent="0.25">
      <c r="A671" t="s">
        <v>70</v>
      </c>
      <c r="B671">
        <v>11</v>
      </c>
      <c r="C671" t="s">
        <v>44</v>
      </c>
      <c r="D671" t="s">
        <v>32</v>
      </c>
      <c r="E671" t="s">
        <v>23</v>
      </c>
      <c r="F671">
        <v>0</v>
      </c>
      <c r="G671">
        <v>0</v>
      </c>
      <c r="H671">
        <v>2</v>
      </c>
      <c r="I671" s="37">
        <v>5.0231481481481481E-3</v>
      </c>
      <c r="L671" t="s">
        <v>33</v>
      </c>
      <c r="M671" t="s">
        <v>66</v>
      </c>
      <c r="N671" t="s">
        <v>36</v>
      </c>
    </row>
    <row r="672" spans="1:14" x14ac:dyDescent="0.25">
      <c r="A672" t="s">
        <v>14</v>
      </c>
      <c r="B672">
        <v>5</v>
      </c>
      <c r="C672" t="s">
        <v>37</v>
      </c>
      <c r="D672" t="s">
        <v>16</v>
      </c>
      <c r="E672" t="s">
        <v>42</v>
      </c>
      <c r="F672">
        <v>4</v>
      </c>
      <c r="G672">
        <v>15000000</v>
      </c>
      <c r="H672">
        <v>6</v>
      </c>
      <c r="I672" s="37">
        <v>5.208333333333333E-3</v>
      </c>
      <c r="J672" t="s">
        <v>18</v>
      </c>
      <c r="K672" t="s">
        <v>50</v>
      </c>
      <c r="L672" t="s">
        <v>30</v>
      </c>
      <c r="M672" t="s">
        <v>66</v>
      </c>
      <c r="N672" t="s">
        <v>36</v>
      </c>
    </row>
    <row r="673" spans="1:14" x14ac:dyDescent="0.25">
      <c r="A673" t="s">
        <v>14</v>
      </c>
      <c r="B673">
        <v>9</v>
      </c>
      <c r="C673" t="s">
        <v>37</v>
      </c>
      <c r="D673" t="s">
        <v>49</v>
      </c>
      <c r="E673" t="s">
        <v>42</v>
      </c>
      <c r="F673">
        <v>3</v>
      </c>
      <c r="G673">
        <v>15000000</v>
      </c>
      <c r="H673">
        <v>1</v>
      </c>
      <c r="I673" s="37">
        <v>5.208333333333333E-3</v>
      </c>
      <c r="J673" t="s">
        <v>18</v>
      </c>
      <c r="K673" t="s">
        <v>29</v>
      </c>
      <c r="L673" t="s">
        <v>48</v>
      </c>
      <c r="M673" t="s">
        <v>66</v>
      </c>
      <c r="N673" t="s">
        <v>36</v>
      </c>
    </row>
    <row r="674" spans="1:14" x14ac:dyDescent="0.25">
      <c r="A674" t="s">
        <v>14</v>
      </c>
      <c r="B674">
        <v>5</v>
      </c>
      <c r="C674" t="s">
        <v>44</v>
      </c>
      <c r="D674" t="s">
        <v>28</v>
      </c>
      <c r="E674" t="s">
        <v>17</v>
      </c>
      <c r="F674">
        <v>5</v>
      </c>
      <c r="G674">
        <v>25000000</v>
      </c>
      <c r="H674">
        <v>2</v>
      </c>
      <c r="I674" s="37">
        <v>5.5555555555555558E-3</v>
      </c>
      <c r="J674" t="s">
        <v>18</v>
      </c>
      <c r="K674" t="s">
        <v>19</v>
      </c>
      <c r="L674" t="s">
        <v>25</v>
      </c>
      <c r="M674" t="s">
        <v>66</v>
      </c>
      <c r="N674" t="s">
        <v>36</v>
      </c>
    </row>
    <row r="675" spans="1:14" x14ac:dyDescent="0.25">
      <c r="A675" t="s">
        <v>14</v>
      </c>
      <c r="B675">
        <v>1</v>
      </c>
      <c r="C675" t="s">
        <v>59</v>
      </c>
      <c r="D675" t="s">
        <v>38</v>
      </c>
      <c r="E675" t="s">
        <v>23</v>
      </c>
      <c r="F675">
        <v>2</v>
      </c>
      <c r="G675">
        <v>12000000</v>
      </c>
      <c r="H675">
        <v>5</v>
      </c>
      <c r="I675" s="37">
        <v>5.6712962962962958E-3</v>
      </c>
      <c r="J675" t="s">
        <v>18</v>
      </c>
      <c r="K675" t="s">
        <v>35</v>
      </c>
      <c r="L675" t="s">
        <v>40</v>
      </c>
      <c r="M675" t="s">
        <v>66</v>
      </c>
      <c r="N675" t="s">
        <v>36</v>
      </c>
    </row>
    <row r="676" spans="1:14" x14ac:dyDescent="0.25">
      <c r="A676" t="s">
        <v>14</v>
      </c>
      <c r="B676">
        <v>22</v>
      </c>
      <c r="C676" t="s">
        <v>44</v>
      </c>
      <c r="D676" t="s">
        <v>73</v>
      </c>
      <c r="E676" t="s">
        <v>42</v>
      </c>
      <c r="F676">
        <v>3</v>
      </c>
      <c r="G676">
        <v>15000000</v>
      </c>
      <c r="H676">
        <v>1</v>
      </c>
      <c r="I676" s="37">
        <v>5.6712962962962958E-3</v>
      </c>
      <c r="J676" t="s">
        <v>18</v>
      </c>
      <c r="K676" t="s">
        <v>29</v>
      </c>
      <c r="L676" t="s">
        <v>48</v>
      </c>
      <c r="M676" t="s">
        <v>66</v>
      </c>
      <c r="N676" t="s">
        <v>36</v>
      </c>
    </row>
    <row r="677" spans="1:14" x14ac:dyDescent="0.25">
      <c r="A677" t="s">
        <v>14</v>
      </c>
      <c r="B677">
        <v>1</v>
      </c>
      <c r="C677" t="s">
        <v>59</v>
      </c>
      <c r="D677" t="s">
        <v>38</v>
      </c>
      <c r="E677" t="s">
        <v>23</v>
      </c>
      <c r="F677">
        <v>2</v>
      </c>
      <c r="G677">
        <v>12000000</v>
      </c>
      <c r="H677">
        <v>5</v>
      </c>
      <c r="I677" s="37">
        <v>5.6712962962962958E-3</v>
      </c>
      <c r="J677" t="s">
        <v>18</v>
      </c>
      <c r="K677" t="s">
        <v>35</v>
      </c>
      <c r="L677" t="s">
        <v>40</v>
      </c>
      <c r="M677" t="s">
        <v>66</v>
      </c>
      <c r="N677" t="s">
        <v>36</v>
      </c>
    </row>
    <row r="678" spans="1:14" x14ac:dyDescent="0.25">
      <c r="A678" t="s">
        <v>14</v>
      </c>
      <c r="B678">
        <v>17</v>
      </c>
      <c r="C678" t="s">
        <v>44</v>
      </c>
      <c r="D678" t="s">
        <v>38</v>
      </c>
      <c r="E678" t="s">
        <v>42</v>
      </c>
      <c r="F678">
        <v>2</v>
      </c>
      <c r="G678">
        <v>12000000</v>
      </c>
      <c r="H678">
        <v>4</v>
      </c>
      <c r="I678" s="37">
        <v>5.6944444444444438E-3</v>
      </c>
      <c r="J678" t="s">
        <v>18</v>
      </c>
      <c r="K678" t="s">
        <v>64</v>
      </c>
      <c r="L678" t="s">
        <v>20</v>
      </c>
      <c r="M678" t="s">
        <v>66</v>
      </c>
      <c r="N678" t="s">
        <v>36</v>
      </c>
    </row>
    <row r="679" spans="1:14" x14ac:dyDescent="0.25">
      <c r="A679" t="s">
        <v>70</v>
      </c>
      <c r="B679">
        <v>31</v>
      </c>
      <c r="C679" t="s">
        <v>69</v>
      </c>
      <c r="D679" t="s">
        <v>16</v>
      </c>
      <c r="E679" t="s">
        <v>42</v>
      </c>
      <c r="F679">
        <v>0</v>
      </c>
      <c r="G679">
        <v>0</v>
      </c>
      <c r="H679">
        <v>1</v>
      </c>
      <c r="I679" s="37">
        <v>5.7870370370370376E-3</v>
      </c>
      <c r="L679" t="s">
        <v>51</v>
      </c>
      <c r="M679" t="s">
        <v>66</v>
      </c>
      <c r="N679" t="s">
        <v>36</v>
      </c>
    </row>
    <row r="680" spans="1:14" x14ac:dyDescent="0.25">
      <c r="A680" t="s">
        <v>14</v>
      </c>
      <c r="B680">
        <v>17</v>
      </c>
      <c r="C680" t="s">
        <v>69</v>
      </c>
      <c r="D680" t="s">
        <v>32</v>
      </c>
      <c r="E680" t="s">
        <v>42</v>
      </c>
      <c r="F680">
        <v>5</v>
      </c>
      <c r="G680">
        <v>21000000</v>
      </c>
      <c r="H680">
        <v>6</v>
      </c>
      <c r="I680" s="37">
        <v>6.0185185185185177E-3</v>
      </c>
      <c r="J680" t="s">
        <v>18</v>
      </c>
      <c r="K680" t="s">
        <v>29</v>
      </c>
      <c r="L680" t="s">
        <v>33</v>
      </c>
      <c r="M680" t="s">
        <v>66</v>
      </c>
      <c r="N680" t="s">
        <v>36</v>
      </c>
    </row>
    <row r="681" spans="1:14" x14ac:dyDescent="0.25">
      <c r="A681" t="s">
        <v>70</v>
      </c>
      <c r="B681">
        <v>10</v>
      </c>
      <c r="C681" t="s">
        <v>72</v>
      </c>
      <c r="D681" t="s">
        <v>38</v>
      </c>
      <c r="E681" t="s">
        <v>23</v>
      </c>
      <c r="F681">
        <v>0</v>
      </c>
      <c r="G681">
        <v>0</v>
      </c>
      <c r="H681">
        <v>3</v>
      </c>
      <c r="I681" s="37">
        <v>6.0185185185185177E-3</v>
      </c>
      <c r="L681" t="s">
        <v>51</v>
      </c>
      <c r="M681" t="s">
        <v>66</v>
      </c>
      <c r="N681" t="s">
        <v>36</v>
      </c>
    </row>
    <row r="682" spans="1:14" x14ac:dyDescent="0.25">
      <c r="A682" t="s">
        <v>70</v>
      </c>
      <c r="B682">
        <v>10</v>
      </c>
      <c r="C682" t="s">
        <v>72</v>
      </c>
      <c r="D682" t="s">
        <v>38</v>
      </c>
      <c r="E682" t="s">
        <v>23</v>
      </c>
      <c r="F682">
        <v>0</v>
      </c>
      <c r="G682">
        <v>0</v>
      </c>
      <c r="H682">
        <v>3</v>
      </c>
      <c r="I682" s="37">
        <v>6.0185185185185177E-3</v>
      </c>
      <c r="L682" t="s">
        <v>51</v>
      </c>
      <c r="M682" t="s">
        <v>66</v>
      </c>
      <c r="N682" t="s">
        <v>36</v>
      </c>
    </row>
    <row r="683" spans="1:14" x14ac:dyDescent="0.25">
      <c r="A683" t="s">
        <v>14</v>
      </c>
      <c r="B683">
        <v>1</v>
      </c>
      <c r="C683" t="s">
        <v>15</v>
      </c>
      <c r="D683" t="s">
        <v>28</v>
      </c>
      <c r="E683" t="s">
        <v>23</v>
      </c>
      <c r="F683">
        <v>5</v>
      </c>
      <c r="G683">
        <v>25000000</v>
      </c>
      <c r="H683">
        <v>1</v>
      </c>
      <c r="I683" s="37">
        <v>7.8703703703703713E-3</v>
      </c>
      <c r="J683" t="s">
        <v>18</v>
      </c>
      <c r="K683" t="s">
        <v>19</v>
      </c>
      <c r="L683" t="s">
        <v>43</v>
      </c>
      <c r="M683" t="s">
        <v>66</v>
      </c>
      <c r="N683" t="s">
        <v>36</v>
      </c>
    </row>
    <row r="684" spans="1:14" x14ac:dyDescent="0.25">
      <c r="A684" t="s">
        <v>14</v>
      </c>
      <c r="B684">
        <v>14</v>
      </c>
      <c r="C684" t="s">
        <v>37</v>
      </c>
      <c r="D684" t="s">
        <v>16</v>
      </c>
      <c r="E684" t="s">
        <v>23</v>
      </c>
      <c r="F684">
        <v>1</v>
      </c>
      <c r="G684">
        <v>19000000</v>
      </c>
      <c r="H684">
        <v>2</v>
      </c>
      <c r="I684" s="37">
        <v>7.8703703703703713E-3</v>
      </c>
      <c r="J684" t="s">
        <v>46</v>
      </c>
      <c r="K684" t="s">
        <v>29</v>
      </c>
      <c r="L684" t="s">
        <v>48</v>
      </c>
      <c r="M684" t="s">
        <v>66</v>
      </c>
      <c r="N684" t="s">
        <v>36</v>
      </c>
    </row>
    <row r="685" spans="1:14" x14ac:dyDescent="0.25">
      <c r="A685" t="s">
        <v>14</v>
      </c>
      <c r="B685">
        <v>1</v>
      </c>
      <c r="C685" t="s">
        <v>15</v>
      </c>
      <c r="D685" t="s">
        <v>28</v>
      </c>
      <c r="E685" t="s">
        <v>23</v>
      </c>
      <c r="F685">
        <v>5</v>
      </c>
      <c r="G685">
        <v>25000000</v>
      </c>
      <c r="H685">
        <v>1</v>
      </c>
      <c r="I685" s="37">
        <v>7.8703703703703713E-3</v>
      </c>
      <c r="J685" t="s">
        <v>18</v>
      </c>
      <c r="K685" t="s">
        <v>19</v>
      </c>
      <c r="L685" t="s">
        <v>43</v>
      </c>
      <c r="M685" t="s">
        <v>66</v>
      </c>
      <c r="N685" t="s">
        <v>36</v>
      </c>
    </row>
    <row r="686" spans="1:14" x14ac:dyDescent="0.25">
      <c r="A686" t="s">
        <v>70</v>
      </c>
      <c r="B686">
        <v>10</v>
      </c>
      <c r="C686" t="s">
        <v>69</v>
      </c>
      <c r="D686" t="s">
        <v>16</v>
      </c>
      <c r="E686" t="s">
        <v>23</v>
      </c>
      <c r="F686">
        <v>0</v>
      </c>
      <c r="G686">
        <v>0</v>
      </c>
      <c r="H686">
        <v>2</v>
      </c>
      <c r="I686" s="37">
        <v>7.8703703703703713E-3</v>
      </c>
      <c r="L686" t="s">
        <v>40</v>
      </c>
      <c r="M686" t="s">
        <v>66</v>
      </c>
      <c r="N686" t="s">
        <v>36</v>
      </c>
    </row>
    <row r="687" spans="1:14" x14ac:dyDescent="0.25">
      <c r="A687" t="s">
        <v>14</v>
      </c>
      <c r="B687">
        <v>13</v>
      </c>
      <c r="C687" t="s">
        <v>57</v>
      </c>
      <c r="D687" t="s">
        <v>32</v>
      </c>
      <c r="E687" t="s">
        <v>17</v>
      </c>
      <c r="F687">
        <v>1</v>
      </c>
      <c r="G687">
        <v>7000000</v>
      </c>
      <c r="H687">
        <v>6</v>
      </c>
      <c r="I687" s="37">
        <v>8.9699074074074073E-3</v>
      </c>
      <c r="J687" t="s">
        <v>18</v>
      </c>
      <c r="K687" t="s">
        <v>47</v>
      </c>
      <c r="L687" t="s">
        <v>33</v>
      </c>
      <c r="M687" t="s">
        <v>66</v>
      </c>
      <c r="N687" t="s">
        <v>36</v>
      </c>
    </row>
    <row r="688" spans="1:14" x14ac:dyDescent="0.25">
      <c r="A688" t="s">
        <v>14</v>
      </c>
      <c r="B688">
        <v>28</v>
      </c>
      <c r="C688" t="s">
        <v>69</v>
      </c>
      <c r="D688" t="s">
        <v>38</v>
      </c>
      <c r="E688" t="s">
        <v>17</v>
      </c>
      <c r="F688">
        <v>4</v>
      </c>
      <c r="G688">
        <v>20000000</v>
      </c>
      <c r="H688">
        <v>1</v>
      </c>
      <c r="I688" s="37">
        <v>8.9699074074074073E-3</v>
      </c>
      <c r="J688" t="s">
        <v>61</v>
      </c>
      <c r="K688" t="s">
        <v>29</v>
      </c>
      <c r="L688" t="s">
        <v>33</v>
      </c>
      <c r="M688" t="s">
        <v>66</v>
      </c>
      <c r="N688" t="s">
        <v>36</v>
      </c>
    </row>
    <row r="689" spans="1:14" x14ac:dyDescent="0.25">
      <c r="A689" t="s">
        <v>14</v>
      </c>
      <c r="B689">
        <v>1</v>
      </c>
      <c r="C689" t="s">
        <v>69</v>
      </c>
      <c r="D689" t="s">
        <v>16</v>
      </c>
      <c r="E689" t="s">
        <v>42</v>
      </c>
      <c r="F689">
        <v>5</v>
      </c>
      <c r="G689">
        <v>25000000</v>
      </c>
      <c r="H689">
        <v>3</v>
      </c>
      <c r="I689" s="37">
        <v>8.9699074074074073E-3</v>
      </c>
      <c r="J689" t="s">
        <v>18</v>
      </c>
      <c r="K689" t="s">
        <v>24</v>
      </c>
      <c r="L689" t="s">
        <v>30</v>
      </c>
      <c r="M689" t="s">
        <v>66</v>
      </c>
      <c r="N689" t="s">
        <v>36</v>
      </c>
    </row>
    <row r="690" spans="1:14" x14ac:dyDescent="0.25">
      <c r="A690" t="s">
        <v>14</v>
      </c>
      <c r="B690">
        <v>13</v>
      </c>
      <c r="C690" t="s">
        <v>57</v>
      </c>
      <c r="D690" t="s">
        <v>32</v>
      </c>
      <c r="E690" t="s">
        <v>17</v>
      </c>
      <c r="F690">
        <v>1</v>
      </c>
      <c r="G690">
        <v>7000000</v>
      </c>
      <c r="H690">
        <v>6</v>
      </c>
      <c r="I690" s="37">
        <v>8.9699074074074073E-3</v>
      </c>
      <c r="J690" t="s">
        <v>18</v>
      </c>
      <c r="K690" t="s">
        <v>47</v>
      </c>
      <c r="L690" t="s">
        <v>33</v>
      </c>
      <c r="M690" t="s">
        <v>66</v>
      </c>
      <c r="N690" t="s">
        <v>36</v>
      </c>
    </row>
    <row r="691" spans="1:14" x14ac:dyDescent="0.25">
      <c r="A691" t="s">
        <v>70</v>
      </c>
      <c r="B691">
        <v>18</v>
      </c>
      <c r="C691" t="s">
        <v>44</v>
      </c>
      <c r="D691" t="s">
        <v>32</v>
      </c>
      <c r="E691" t="s">
        <v>23</v>
      </c>
      <c r="F691">
        <v>0</v>
      </c>
      <c r="G691">
        <v>0</v>
      </c>
      <c r="H691">
        <v>2</v>
      </c>
      <c r="I691" s="37">
        <v>8.9699074074074073E-3</v>
      </c>
      <c r="L691" t="s">
        <v>30</v>
      </c>
      <c r="M691" t="s">
        <v>66</v>
      </c>
      <c r="N691" t="s">
        <v>36</v>
      </c>
    </row>
    <row r="692" spans="1:14" x14ac:dyDescent="0.25">
      <c r="A692" t="s">
        <v>14</v>
      </c>
      <c r="B692">
        <v>10</v>
      </c>
      <c r="C692" t="s">
        <v>22</v>
      </c>
      <c r="D692" t="s">
        <v>16</v>
      </c>
      <c r="E692" t="s">
        <v>23</v>
      </c>
      <c r="F692">
        <v>3</v>
      </c>
      <c r="G692">
        <v>11000000</v>
      </c>
      <c r="H692">
        <v>1</v>
      </c>
      <c r="I692" s="37">
        <v>1.3888888888888889E-3</v>
      </c>
      <c r="J692" t="s">
        <v>18</v>
      </c>
      <c r="K692" t="s">
        <v>24</v>
      </c>
      <c r="L692" t="s">
        <v>25</v>
      </c>
      <c r="M692" t="s">
        <v>76</v>
      </c>
      <c r="N692" t="s">
        <v>26</v>
      </c>
    </row>
    <row r="693" spans="1:14" x14ac:dyDescent="0.25">
      <c r="A693" t="s">
        <v>14</v>
      </c>
      <c r="B693">
        <v>15</v>
      </c>
      <c r="C693" t="s">
        <v>44</v>
      </c>
      <c r="D693" t="s">
        <v>38</v>
      </c>
      <c r="E693" t="s">
        <v>42</v>
      </c>
      <c r="F693">
        <v>2</v>
      </c>
      <c r="G693">
        <v>38000000</v>
      </c>
      <c r="H693">
        <v>2</v>
      </c>
      <c r="I693" s="37">
        <v>1.3888888888888889E-3</v>
      </c>
      <c r="J693" t="s">
        <v>46</v>
      </c>
      <c r="K693" t="s">
        <v>39</v>
      </c>
      <c r="L693" t="s">
        <v>48</v>
      </c>
      <c r="M693" t="s">
        <v>76</v>
      </c>
      <c r="N693" t="s">
        <v>26</v>
      </c>
    </row>
    <row r="694" spans="1:14" x14ac:dyDescent="0.25">
      <c r="A694" t="s">
        <v>14</v>
      </c>
      <c r="B694">
        <v>2</v>
      </c>
      <c r="C694" t="s">
        <v>37</v>
      </c>
      <c r="D694" t="s">
        <v>38</v>
      </c>
      <c r="E694" t="s">
        <v>23</v>
      </c>
      <c r="F694">
        <v>3</v>
      </c>
      <c r="G694">
        <v>12000000</v>
      </c>
      <c r="H694">
        <v>1</v>
      </c>
      <c r="I694" s="37">
        <v>1.3888888888888889E-3</v>
      </c>
      <c r="J694" t="s">
        <v>18</v>
      </c>
      <c r="K694" t="s">
        <v>39</v>
      </c>
      <c r="L694" t="s">
        <v>40</v>
      </c>
      <c r="M694" t="s">
        <v>78</v>
      </c>
      <c r="N694" t="s">
        <v>26</v>
      </c>
    </row>
    <row r="695" spans="1:14" x14ac:dyDescent="0.25">
      <c r="A695" t="s">
        <v>14</v>
      </c>
      <c r="B695">
        <v>29</v>
      </c>
      <c r="C695" t="s">
        <v>44</v>
      </c>
      <c r="D695" t="s">
        <v>32</v>
      </c>
      <c r="E695" t="s">
        <v>42</v>
      </c>
      <c r="F695">
        <v>3</v>
      </c>
      <c r="G695">
        <v>15000000</v>
      </c>
      <c r="H695">
        <v>1</v>
      </c>
      <c r="I695" s="37">
        <v>1.3888888888888889E-3</v>
      </c>
      <c r="J695" t="s">
        <v>18</v>
      </c>
      <c r="K695" t="s">
        <v>19</v>
      </c>
      <c r="L695" t="s">
        <v>25</v>
      </c>
      <c r="M695" t="s">
        <v>76</v>
      </c>
      <c r="N695" t="s">
        <v>26</v>
      </c>
    </row>
    <row r="696" spans="1:14" x14ac:dyDescent="0.25">
      <c r="A696" t="s">
        <v>70</v>
      </c>
      <c r="B696">
        <v>12</v>
      </c>
      <c r="C696" t="s">
        <v>60</v>
      </c>
      <c r="D696" t="s">
        <v>28</v>
      </c>
      <c r="E696" t="s">
        <v>17</v>
      </c>
      <c r="F696">
        <v>0</v>
      </c>
      <c r="G696">
        <v>0</v>
      </c>
      <c r="H696">
        <v>2</v>
      </c>
      <c r="I696" s="37">
        <v>1.3888888888888889E-3</v>
      </c>
      <c r="L696" t="s">
        <v>33</v>
      </c>
      <c r="M696" t="s">
        <v>76</v>
      </c>
      <c r="N696" t="s">
        <v>26</v>
      </c>
    </row>
    <row r="697" spans="1:14" x14ac:dyDescent="0.25">
      <c r="A697" t="s">
        <v>70</v>
      </c>
      <c r="B697">
        <v>5</v>
      </c>
      <c r="C697" t="s">
        <v>37</v>
      </c>
      <c r="D697" t="s">
        <v>32</v>
      </c>
      <c r="E697" t="s">
        <v>42</v>
      </c>
      <c r="F697">
        <v>0</v>
      </c>
      <c r="G697">
        <v>0</v>
      </c>
      <c r="H697">
        <v>4</v>
      </c>
      <c r="I697" s="37">
        <v>1.3888888888888889E-3</v>
      </c>
      <c r="L697" t="s">
        <v>51</v>
      </c>
      <c r="M697" t="s">
        <v>76</v>
      </c>
      <c r="N697" t="s">
        <v>26</v>
      </c>
    </row>
    <row r="698" spans="1:14" x14ac:dyDescent="0.25">
      <c r="A698" t="s">
        <v>70</v>
      </c>
      <c r="B698">
        <v>12</v>
      </c>
      <c r="C698" t="s">
        <v>60</v>
      </c>
      <c r="D698" t="s">
        <v>28</v>
      </c>
      <c r="E698" t="s">
        <v>17</v>
      </c>
      <c r="F698">
        <v>0</v>
      </c>
      <c r="G698">
        <v>0</v>
      </c>
      <c r="H698">
        <v>2</v>
      </c>
      <c r="I698" s="37">
        <v>1.3888888888888889E-3</v>
      </c>
      <c r="L698" t="s">
        <v>33</v>
      </c>
      <c r="M698" t="s">
        <v>76</v>
      </c>
      <c r="N698" t="s">
        <v>26</v>
      </c>
    </row>
    <row r="699" spans="1:14" x14ac:dyDescent="0.25">
      <c r="A699" t="s">
        <v>14</v>
      </c>
      <c r="B699">
        <v>12</v>
      </c>
      <c r="C699" t="s">
        <v>60</v>
      </c>
      <c r="D699" t="s">
        <v>16</v>
      </c>
      <c r="E699" t="s">
        <v>42</v>
      </c>
      <c r="F699">
        <v>2</v>
      </c>
      <c r="G699">
        <v>12000000</v>
      </c>
      <c r="H699">
        <v>2</v>
      </c>
      <c r="I699" s="37">
        <v>1.3888888888888889E-3</v>
      </c>
      <c r="J699" t="s">
        <v>18</v>
      </c>
      <c r="K699" t="s">
        <v>19</v>
      </c>
      <c r="L699" t="s">
        <v>30</v>
      </c>
      <c r="M699" t="s">
        <v>76</v>
      </c>
      <c r="N699" t="s">
        <v>26</v>
      </c>
    </row>
    <row r="700" spans="1:14" x14ac:dyDescent="0.25">
      <c r="A700" t="s">
        <v>14</v>
      </c>
      <c r="B700">
        <v>30</v>
      </c>
      <c r="C700" t="s">
        <v>37</v>
      </c>
      <c r="D700" t="s">
        <v>38</v>
      </c>
      <c r="E700" t="s">
        <v>42</v>
      </c>
      <c r="F700">
        <v>3</v>
      </c>
      <c r="G700">
        <v>15000000</v>
      </c>
      <c r="H700">
        <v>1</v>
      </c>
      <c r="I700" s="37">
        <v>1.3888888888888889E-3</v>
      </c>
      <c r="J700" t="s">
        <v>18</v>
      </c>
      <c r="K700" t="s">
        <v>19</v>
      </c>
      <c r="L700" t="s">
        <v>25</v>
      </c>
      <c r="M700" t="s">
        <v>76</v>
      </c>
      <c r="N700" t="s">
        <v>26</v>
      </c>
    </row>
    <row r="701" spans="1:14" x14ac:dyDescent="0.25">
      <c r="A701" t="s">
        <v>14</v>
      </c>
      <c r="B701">
        <v>12</v>
      </c>
      <c r="C701" t="s">
        <v>60</v>
      </c>
      <c r="D701" t="s">
        <v>16</v>
      </c>
      <c r="E701" t="s">
        <v>42</v>
      </c>
      <c r="F701">
        <v>2</v>
      </c>
      <c r="G701">
        <v>12000000</v>
      </c>
      <c r="H701">
        <v>2</v>
      </c>
      <c r="I701" s="37">
        <v>1.3888888888888889E-3</v>
      </c>
      <c r="J701" t="s">
        <v>18</v>
      </c>
      <c r="K701" t="s">
        <v>19</v>
      </c>
      <c r="L701" t="s">
        <v>30</v>
      </c>
      <c r="M701" t="s">
        <v>76</v>
      </c>
      <c r="N701" t="s">
        <v>26</v>
      </c>
    </row>
    <row r="702" spans="1:14" x14ac:dyDescent="0.25">
      <c r="A702" t="s">
        <v>70</v>
      </c>
      <c r="B702">
        <v>3</v>
      </c>
      <c r="C702" t="s">
        <v>60</v>
      </c>
      <c r="D702" t="s">
        <v>28</v>
      </c>
      <c r="E702" t="s">
        <v>23</v>
      </c>
      <c r="F702">
        <v>0</v>
      </c>
      <c r="G702">
        <v>0</v>
      </c>
      <c r="H702">
        <v>2</v>
      </c>
      <c r="I702" s="37">
        <v>1.3888888888888889E-3</v>
      </c>
      <c r="L702" t="s">
        <v>48</v>
      </c>
      <c r="M702" t="s">
        <v>76</v>
      </c>
      <c r="N702" t="s">
        <v>26</v>
      </c>
    </row>
    <row r="703" spans="1:14" x14ac:dyDescent="0.25">
      <c r="A703" t="s">
        <v>70</v>
      </c>
      <c r="B703">
        <v>3</v>
      </c>
      <c r="C703" t="s">
        <v>60</v>
      </c>
      <c r="D703" t="s">
        <v>28</v>
      </c>
      <c r="E703" t="s">
        <v>23</v>
      </c>
      <c r="F703">
        <v>0</v>
      </c>
      <c r="G703">
        <v>0</v>
      </c>
      <c r="H703">
        <v>2</v>
      </c>
      <c r="I703" s="37">
        <v>1.3888888888888889E-3</v>
      </c>
      <c r="L703" t="s">
        <v>48</v>
      </c>
      <c r="M703" t="s">
        <v>76</v>
      </c>
      <c r="N703" t="s">
        <v>26</v>
      </c>
    </row>
    <row r="704" spans="1:14" x14ac:dyDescent="0.25">
      <c r="A704" t="s">
        <v>14</v>
      </c>
      <c r="B704">
        <v>8</v>
      </c>
      <c r="C704" t="s">
        <v>37</v>
      </c>
      <c r="D704" t="s">
        <v>49</v>
      </c>
      <c r="E704" t="s">
        <v>42</v>
      </c>
      <c r="F704">
        <v>4</v>
      </c>
      <c r="G704">
        <v>20000000</v>
      </c>
      <c r="H704">
        <v>2</v>
      </c>
      <c r="I704" s="37">
        <v>1.3888888888888889E-3</v>
      </c>
      <c r="J704" t="s">
        <v>61</v>
      </c>
      <c r="K704" t="s">
        <v>39</v>
      </c>
      <c r="L704" t="s">
        <v>30</v>
      </c>
      <c r="M704" t="s">
        <v>76</v>
      </c>
      <c r="N704" t="s">
        <v>26</v>
      </c>
    </row>
    <row r="705" spans="1:14" x14ac:dyDescent="0.25">
      <c r="A705" t="s">
        <v>14</v>
      </c>
      <c r="B705">
        <v>16</v>
      </c>
      <c r="C705" t="s">
        <v>44</v>
      </c>
      <c r="D705" t="s">
        <v>28</v>
      </c>
      <c r="E705" t="s">
        <v>42</v>
      </c>
      <c r="F705">
        <v>2</v>
      </c>
      <c r="G705">
        <v>12000000</v>
      </c>
      <c r="H705">
        <v>3</v>
      </c>
      <c r="I705" s="37">
        <v>1.3888888888888889E-3</v>
      </c>
      <c r="J705" t="s">
        <v>18</v>
      </c>
      <c r="K705" t="s">
        <v>19</v>
      </c>
      <c r="L705" t="s">
        <v>51</v>
      </c>
      <c r="M705" t="s">
        <v>76</v>
      </c>
      <c r="N705" t="s">
        <v>26</v>
      </c>
    </row>
    <row r="706" spans="1:14" x14ac:dyDescent="0.25">
      <c r="A706" t="s">
        <v>70</v>
      </c>
      <c r="B706">
        <v>13</v>
      </c>
      <c r="C706" t="s">
        <v>60</v>
      </c>
      <c r="D706" t="s">
        <v>16</v>
      </c>
      <c r="E706" t="s">
        <v>68</v>
      </c>
      <c r="F706">
        <v>0</v>
      </c>
      <c r="G706">
        <v>0</v>
      </c>
      <c r="H706">
        <v>3</v>
      </c>
      <c r="I706" s="37">
        <v>1.3888888888888889E-3</v>
      </c>
      <c r="L706" t="s">
        <v>25</v>
      </c>
      <c r="M706" t="s">
        <v>76</v>
      </c>
      <c r="N706" t="s">
        <v>26</v>
      </c>
    </row>
    <row r="707" spans="1:14" x14ac:dyDescent="0.25">
      <c r="A707" t="s">
        <v>70</v>
      </c>
      <c r="B707">
        <v>13</v>
      </c>
      <c r="C707" t="s">
        <v>60</v>
      </c>
      <c r="D707" t="s">
        <v>16</v>
      </c>
      <c r="E707" t="s">
        <v>68</v>
      </c>
      <c r="F707">
        <v>0</v>
      </c>
      <c r="G707">
        <v>0</v>
      </c>
      <c r="H707">
        <v>3</v>
      </c>
      <c r="I707" s="37">
        <v>1.3888888888888889E-3</v>
      </c>
      <c r="L707" t="s">
        <v>25</v>
      </c>
      <c r="M707" t="s">
        <v>76</v>
      </c>
      <c r="N707" t="s">
        <v>26</v>
      </c>
    </row>
    <row r="708" spans="1:14" x14ac:dyDescent="0.25">
      <c r="A708" t="s">
        <v>14</v>
      </c>
      <c r="B708">
        <v>28</v>
      </c>
      <c r="C708" t="s">
        <v>27</v>
      </c>
      <c r="D708" t="s">
        <v>16</v>
      </c>
      <c r="E708" t="s">
        <v>42</v>
      </c>
      <c r="F708">
        <v>5</v>
      </c>
      <c r="G708">
        <v>25000000</v>
      </c>
      <c r="H708">
        <v>2</v>
      </c>
      <c r="I708" s="37">
        <v>1.3888888888888889E-3</v>
      </c>
      <c r="J708" t="s">
        <v>18</v>
      </c>
      <c r="K708" t="s">
        <v>35</v>
      </c>
      <c r="L708" t="s">
        <v>30</v>
      </c>
      <c r="M708" t="s">
        <v>76</v>
      </c>
      <c r="N708" t="s">
        <v>26</v>
      </c>
    </row>
    <row r="709" spans="1:14" x14ac:dyDescent="0.25">
      <c r="A709" t="s">
        <v>14</v>
      </c>
      <c r="B709">
        <v>19</v>
      </c>
      <c r="C709" t="s">
        <v>44</v>
      </c>
      <c r="D709" t="s">
        <v>16</v>
      </c>
      <c r="E709" t="s">
        <v>17</v>
      </c>
      <c r="F709">
        <v>3</v>
      </c>
      <c r="G709">
        <v>15000000</v>
      </c>
      <c r="H709">
        <v>3</v>
      </c>
      <c r="I709" s="37">
        <v>1.3888888888888889E-3</v>
      </c>
      <c r="J709" t="s">
        <v>18</v>
      </c>
      <c r="K709" t="s">
        <v>39</v>
      </c>
      <c r="L709" t="s">
        <v>30</v>
      </c>
      <c r="M709" t="s">
        <v>76</v>
      </c>
      <c r="N709" t="s">
        <v>26</v>
      </c>
    </row>
    <row r="710" spans="1:14" x14ac:dyDescent="0.25">
      <c r="A710" t="s">
        <v>14</v>
      </c>
      <c r="B710">
        <v>30</v>
      </c>
      <c r="C710" t="s">
        <v>27</v>
      </c>
      <c r="D710" t="s">
        <v>73</v>
      </c>
      <c r="E710" t="s">
        <v>23</v>
      </c>
      <c r="F710">
        <v>2</v>
      </c>
      <c r="G710">
        <v>12000000</v>
      </c>
      <c r="H710">
        <v>4</v>
      </c>
      <c r="I710" s="37">
        <v>1.3888888888888889E-3</v>
      </c>
      <c r="J710" t="s">
        <v>18</v>
      </c>
      <c r="K710" t="s">
        <v>19</v>
      </c>
      <c r="L710" t="s">
        <v>30</v>
      </c>
      <c r="M710" t="s">
        <v>76</v>
      </c>
      <c r="N710" t="s">
        <v>26</v>
      </c>
    </row>
    <row r="711" spans="1:14" x14ac:dyDescent="0.25">
      <c r="A711" t="s">
        <v>14</v>
      </c>
      <c r="B711">
        <v>1</v>
      </c>
      <c r="C711" t="s">
        <v>44</v>
      </c>
      <c r="D711" t="s">
        <v>16</v>
      </c>
      <c r="E711" t="s">
        <v>42</v>
      </c>
      <c r="F711">
        <v>3</v>
      </c>
      <c r="G711">
        <v>15000000</v>
      </c>
      <c r="H711">
        <v>2</v>
      </c>
      <c r="I711" s="37">
        <v>1.3888888888888889E-3</v>
      </c>
      <c r="J711" t="s">
        <v>18</v>
      </c>
      <c r="K711" t="s">
        <v>35</v>
      </c>
      <c r="L711" t="s">
        <v>43</v>
      </c>
      <c r="M711" t="s">
        <v>76</v>
      </c>
      <c r="N711" t="s">
        <v>26</v>
      </c>
    </row>
    <row r="712" spans="1:14" x14ac:dyDescent="0.25">
      <c r="A712" t="s">
        <v>14</v>
      </c>
      <c r="B712">
        <v>11</v>
      </c>
      <c r="C712" t="s">
        <v>44</v>
      </c>
      <c r="D712" t="s">
        <v>28</v>
      </c>
      <c r="E712" t="s">
        <v>45</v>
      </c>
      <c r="F712">
        <v>5</v>
      </c>
      <c r="G712">
        <v>21000000</v>
      </c>
      <c r="H712">
        <v>4</v>
      </c>
      <c r="I712" s="37">
        <v>1.3888888888888889E-3</v>
      </c>
      <c r="J712" t="s">
        <v>18</v>
      </c>
      <c r="K712" t="s">
        <v>19</v>
      </c>
      <c r="L712" t="s">
        <v>20</v>
      </c>
      <c r="M712" t="s">
        <v>76</v>
      </c>
      <c r="N712" t="s">
        <v>26</v>
      </c>
    </row>
    <row r="713" spans="1:14" x14ac:dyDescent="0.25">
      <c r="A713" t="s">
        <v>14</v>
      </c>
      <c r="B713">
        <v>7</v>
      </c>
      <c r="C713" t="s">
        <v>27</v>
      </c>
      <c r="D713" t="s">
        <v>16</v>
      </c>
      <c r="E713" t="s">
        <v>23</v>
      </c>
      <c r="F713">
        <v>5</v>
      </c>
      <c r="G713">
        <v>21000000</v>
      </c>
      <c r="H713">
        <v>5</v>
      </c>
      <c r="I713" s="37">
        <v>1.3888888888888889E-3</v>
      </c>
      <c r="J713" t="s">
        <v>18</v>
      </c>
      <c r="K713" t="s">
        <v>24</v>
      </c>
      <c r="L713" t="s">
        <v>43</v>
      </c>
      <c r="M713" t="s">
        <v>76</v>
      </c>
      <c r="N713" t="s">
        <v>26</v>
      </c>
    </row>
    <row r="714" spans="1:14" x14ac:dyDescent="0.25">
      <c r="A714" t="s">
        <v>14</v>
      </c>
      <c r="B714">
        <v>30</v>
      </c>
      <c r="C714" t="s">
        <v>37</v>
      </c>
      <c r="D714" t="s">
        <v>38</v>
      </c>
      <c r="E714" t="s">
        <v>42</v>
      </c>
      <c r="F714">
        <v>3</v>
      </c>
      <c r="G714">
        <v>15000000</v>
      </c>
      <c r="H714">
        <v>2</v>
      </c>
      <c r="I714" s="37">
        <v>1.3888888888888889E-3</v>
      </c>
      <c r="J714" t="s">
        <v>18</v>
      </c>
      <c r="K714" t="s">
        <v>50</v>
      </c>
      <c r="L714" t="s">
        <v>48</v>
      </c>
      <c r="M714" t="s">
        <v>76</v>
      </c>
      <c r="N714" t="s">
        <v>26</v>
      </c>
    </row>
    <row r="715" spans="1:14" x14ac:dyDescent="0.25">
      <c r="A715" t="s">
        <v>14</v>
      </c>
      <c r="B715">
        <v>9</v>
      </c>
      <c r="C715" t="s">
        <v>37</v>
      </c>
      <c r="D715" t="s">
        <v>16</v>
      </c>
      <c r="E715" t="s">
        <v>17</v>
      </c>
      <c r="F715">
        <v>3</v>
      </c>
      <c r="G715">
        <v>15000000</v>
      </c>
      <c r="H715">
        <v>1</v>
      </c>
      <c r="I715" s="37">
        <v>1.3888888888888889E-3</v>
      </c>
      <c r="J715" t="s">
        <v>18</v>
      </c>
      <c r="K715" t="s">
        <v>47</v>
      </c>
      <c r="L715" t="s">
        <v>51</v>
      </c>
      <c r="M715" t="s">
        <v>76</v>
      </c>
      <c r="N715" t="s">
        <v>26</v>
      </c>
    </row>
    <row r="716" spans="1:14" x14ac:dyDescent="0.25">
      <c r="A716" t="s">
        <v>14</v>
      </c>
      <c r="B716">
        <v>19</v>
      </c>
      <c r="C716" t="s">
        <v>37</v>
      </c>
      <c r="D716" t="s">
        <v>16</v>
      </c>
      <c r="E716" t="s">
        <v>42</v>
      </c>
      <c r="F716">
        <v>5</v>
      </c>
      <c r="G716">
        <v>25000000</v>
      </c>
      <c r="H716">
        <v>3</v>
      </c>
      <c r="I716" s="37">
        <v>1.3888888888888889E-3</v>
      </c>
      <c r="J716" t="s">
        <v>18</v>
      </c>
      <c r="K716" t="s">
        <v>19</v>
      </c>
      <c r="L716" t="s">
        <v>48</v>
      </c>
      <c r="M716" t="s">
        <v>76</v>
      </c>
      <c r="N716" t="s">
        <v>26</v>
      </c>
    </row>
    <row r="717" spans="1:14" x14ac:dyDescent="0.25">
      <c r="A717" t="s">
        <v>14</v>
      </c>
      <c r="B717">
        <v>11</v>
      </c>
      <c r="C717" t="s">
        <v>57</v>
      </c>
      <c r="D717" t="s">
        <v>38</v>
      </c>
      <c r="E717" t="s">
        <v>42</v>
      </c>
      <c r="F717">
        <v>2</v>
      </c>
      <c r="G717">
        <v>38000000</v>
      </c>
      <c r="H717">
        <v>5</v>
      </c>
      <c r="I717" s="37">
        <v>1.3888888888888889E-3</v>
      </c>
      <c r="J717" t="s">
        <v>46</v>
      </c>
      <c r="K717" t="s">
        <v>50</v>
      </c>
      <c r="L717" t="s">
        <v>33</v>
      </c>
      <c r="M717" t="s">
        <v>76</v>
      </c>
      <c r="N717" t="s">
        <v>26</v>
      </c>
    </row>
    <row r="718" spans="1:14" x14ac:dyDescent="0.25">
      <c r="A718" t="s">
        <v>14</v>
      </c>
      <c r="B718">
        <v>11</v>
      </c>
      <c r="C718" t="s">
        <v>57</v>
      </c>
      <c r="D718" t="s">
        <v>38</v>
      </c>
      <c r="E718" t="s">
        <v>42</v>
      </c>
      <c r="F718">
        <v>2</v>
      </c>
      <c r="G718">
        <v>38000000</v>
      </c>
      <c r="H718">
        <v>5</v>
      </c>
      <c r="I718" s="37">
        <v>1.3888888888888889E-3</v>
      </c>
      <c r="J718" t="s">
        <v>46</v>
      </c>
      <c r="K718" t="s">
        <v>50</v>
      </c>
      <c r="L718" t="s">
        <v>33</v>
      </c>
      <c r="M718" t="s">
        <v>76</v>
      </c>
      <c r="N718" t="s">
        <v>26</v>
      </c>
    </row>
    <row r="719" spans="1:14" x14ac:dyDescent="0.25">
      <c r="A719" t="s">
        <v>70</v>
      </c>
      <c r="B719">
        <v>11</v>
      </c>
      <c r="C719" t="s">
        <v>44</v>
      </c>
      <c r="D719" t="s">
        <v>73</v>
      </c>
      <c r="E719" t="s">
        <v>42</v>
      </c>
      <c r="F719">
        <v>0</v>
      </c>
      <c r="G719">
        <v>0</v>
      </c>
      <c r="H719">
        <v>4</v>
      </c>
      <c r="I719" s="37">
        <v>1.3888888888888889E-3</v>
      </c>
      <c r="L719" t="s">
        <v>48</v>
      </c>
      <c r="M719" t="s">
        <v>76</v>
      </c>
      <c r="N719" t="s">
        <v>26</v>
      </c>
    </row>
    <row r="720" spans="1:14" x14ac:dyDescent="0.25">
      <c r="A720" t="s">
        <v>70</v>
      </c>
      <c r="B720">
        <v>10</v>
      </c>
      <c r="C720" t="s">
        <v>69</v>
      </c>
      <c r="D720" t="s">
        <v>16</v>
      </c>
      <c r="E720" t="s">
        <v>23</v>
      </c>
      <c r="F720">
        <v>0</v>
      </c>
      <c r="G720">
        <v>0</v>
      </c>
      <c r="H720">
        <v>1</v>
      </c>
      <c r="I720" s="37">
        <v>1.3888888888888889E-3</v>
      </c>
      <c r="L720" t="s">
        <v>40</v>
      </c>
      <c r="M720" t="s">
        <v>76</v>
      </c>
      <c r="N720" t="s">
        <v>26</v>
      </c>
    </row>
    <row r="721" spans="1:14" x14ac:dyDescent="0.25">
      <c r="A721" t="s">
        <v>14</v>
      </c>
      <c r="B721">
        <v>11</v>
      </c>
      <c r="C721" t="s">
        <v>22</v>
      </c>
      <c r="D721" t="s">
        <v>38</v>
      </c>
      <c r="E721" t="s">
        <v>42</v>
      </c>
      <c r="F721">
        <v>2</v>
      </c>
      <c r="G721">
        <v>12000000</v>
      </c>
      <c r="H721">
        <v>1</v>
      </c>
      <c r="I721" s="37">
        <v>1.3888888888888889E-3</v>
      </c>
      <c r="J721" t="s">
        <v>18</v>
      </c>
      <c r="K721" t="s">
        <v>24</v>
      </c>
      <c r="L721" t="s">
        <v>43</v>
      </c>
      <c r="M721" t="s">
        <v>76</v>
      </c>
      <c r="N721" t="s">
        <v>26</v>
      </c>
    </row>
    <row r="722" spans="1:14" x14ac:dyDescent="0.25">
      <c r="A722" t="s">
        <v>14</v>
      </c>
      <c r="B722">
        <v>24</v>
      </c>
      <c r="C722" t="s">
        <v>27</v>
      </c>
      <c r="D722" t="s">
        <v>38</v>
      </c>
      <c r="E722" t="s">
        <v>23</v>
      </c>
      <c r="F722">
        <v>3</v>
      </c>
      <c r="G722">
        <v>15000000</v>
      </c>
      <c r="H722">
        <v>2</v>
      </c>
      <c r="I722" s="37">
        <v>1.5277777777777779E-3</v>
      </c>
      <c r="J722" t="s">
        <v>18</v>
      </c>
      <c r="K722" t="s">
        <v>50</v>
      </c>
      <c r="L722" t="s">
        <v>40</v>
      </c>
      <c r="M722" t="s">
        <v>76</v>
      </c>
      <c r="N722" t="s">
        <v>26</v>
      </c>
    </row>
    <row r="723" spans="1:14" x14ac:dyDescent="0.25">
      <c r="A723" t="s">
        <v>14</v>
      </c>
      <c r="B723">
        <v>30</v>
      </c>
      <c r="C723" t="s">
        <v>37</v>
      </c>
      <c r="D723" t="s">
        <v>38</v>
      </c>
      <c r="E723" t="s">
        <v>23</v>
      </c>
      <c r="F723">
        <v>3</v>
      </c>
      <c r="G723">
        <v>15000000</v>
      </c>
      <c r="H723">
        <v>2</v>
      </c>
      <c r="I723" s="37">
        <v>1.5277777777777779E-3</v>
      </c>
      <c r="J723" t="s">
        <v>18</v>
      </c>
      <c r="K723" t="s">
        <v>56</v>
      </c>
      <c r="L723" t="s">
        <v>48</v>
      </c>
      <c r="M723" t="s">
        <v>76</v>
      </c>
      <c r="N723" t="s">
        <v>26</v>
      </c>
    </row>
    <row r="724" spans="1:14" x14ac:dyDescent="0.25">
      <c r="A724" t="s">
        <v>14</v>
      </c>
      <c r="B724">
        <v>17</v>
      </c>
      <c r="C724" t="s">
        <v>44</v>
      </c>
      <c r="D724" t="s">
        <v>16</v>
      </c>
      <c r="E724" t="s">
        <v>23</v>
      </c>
      <c r="F724">
        <v>3</v>
      </c>
      <c r="G724">
        <v>15000000</v>
      </c>
      <c r="H724">
        <v>5</v>
      </c>
      <c r="I724" s="37">
        <v>1.5277777777777779E-3</v>
      </c>
      <c r="J724" t="s">
        <v>18</v>
      </c>
      <c r="K724" t="s">
        <v>39</v>
      </c>
      <c r="L724" t="s">
        <v>48</v>
      </c>
      <c r="M724" t="s">
        <v>76</v>
      </c>
      <c r="N724" t="s">
        <v>26</v>
      </c>
    </row>
    <row r="725" spans="1:14" x14ac:dyDescent="0.25">
      <c r="A725" t="s">
        <v>14</v>
      </c>
      <c r="B725">
        <v>31</v>
      </c>
      <c r="C725" t="s">
        <v>69</v>
      </c>
      <c r="D725" t="s">
        <v>16</v>
      </c>
      <c r="E725" t="s">
        <v>23</v>
      </c>
      <c r="F725">
        <v>2</v>
      </c>
      <c r="G725">
        <v>12000000</v>
      </c>
      <c r="H725">
        <v>2</v>
      </c>
      <c r="I725" s="37">
        <v>1.5277777777777779E-3</v>
      </c>
      <c r="J725" t="s">
        <v>18</v>
      </c>
      <c r="K725" t="s">
        <v>24</v>
      </c>
      <c r="L725" t="s">
        <v>51</v>
      </c>
      <c r="M725" t="s">
        <v>76</v>
      </c>
      <c r="N725" t="s">
        <v>26</v>
      </c>
    </row>
    <row r="726" spans="1:14" x14ac:dyDescent="0.25">
      <c r="A726" t="s">
        <v>70</v>
      </c>
      <c r="B726">
        <v>3</v>
      </c>
      <c r="C726" t="s">
        <v>59</v>
      </c>
      <c r="D726" t="s">
        <v>16</v>
      </c>
      <c r="E726" t="s">
        <v>45</v>
      </c>
      <c r="F726">
        <v>0</v>
      </c>
      <c r="G726">
        <v>0</v>
      </c>
      <c r="H726">
        <v>1</v>
      </c>
      <c r="I726" s="37">
        <v>1.5277777777777779E-3</v>
      </c>
      <c r="L726" t="s">
        <v>51</v>
      </c>
      <c r="M726" t="s">
        <v>76</v>
      </c>
      <c r="N726" t="s">
        <v>26</v>
      </c>
    </row>
    <row r="727" spans="1:14" x14ac:dyDescent="0.25">
      <c r="A727" t="s">
        <v>70</v>
      </c>
      <c r="B727">
        <v>3</v>
      </c>
      <c r="C727" t="s">
        <v>59</v>
      </c>
      <c r="D727" t="s">
        <v>16</v>
      </c>
      <c r="E727" t="s">
        <v>45</v>
      </c>
      <c r="F727">
        <v>0</v>
      </c>
      <c r="G727">
        <v>0</v>
      </c>
      <c r="H727">
        <v>1</v>
      </c>
      <c r="I727" s="37">
        <v>1.5277777777777779E-3</v>
      </c>
      <c r="L727" t="s">
        <v>51</v>
      </c>
      <c r="M727" t="s">
        <v>76</v>
      </c>
      <c r="N727" t="s">
        <v>26</v>
      </c>
    </row>
    <row r="728" spans="1:14" x14ac:dyDescent="0.25">
      <c r="A728" t="s">
        <v>14</v>
      </c>
      <c r="B728">
        <v>22</v>
      </c>
      <c r="C728" t="s">
        <v>44</v>
      </c>
      <c r="D728" t="s">
        <v>73</v>
      </c>
      <c r="E728" t="s">
        <v>17</v>
      </c>
      <c r="F728">
        <v>2</v>
      </c>
      <c r="G728">
        <v>12000000</v>
      </c>
      <c r="H728">
        <v>2</v>
      </c>
      <c r="I728" s="37">
        <v>1.6782407407407406E-3</v>
      </c>
      <c r="J728" t="s">
        <v>18</v>
      </c>
      <c r="K728" t="s">
        <v>56</v>
      </c>
      <c r="L728" t="s">
        <v>33</v>
      </c>
      <c r="M728" t="s">
        <v>76</v>
      </c>
      <c r="N728" t="s">
        <v>26</v>
      </c>
    </row>
    <row r="729" spans="1:14" x14ac:dyDescent="0.25">
      <c r="A729" t="s">
        <v>14</v>
      </c>
      <c r="B729">
        <v>5</v>
      </c>
      <c r="C729" t="s">
        <v>37</v>
      </c>
      <c r="D729" t="s">
        <v>16</v>
      </c>
      <c r="E729" t="s">
        <v>17</v>
      </c>
      <c r="F729">
        <v>4</v>
      </c>
      <c r="G729">
        <v>11000000</v>
      </c>
      <c r="H729">
        <v>4</v>
      </c>
      <c r="I729" s="37">
        <v>1.736111111111111E-3</v>
      </c>
      <c r="J729" t="s">
        <v>61</v>
      </c>
      <c r="K729" t="s">
        <v>19</v>
      </c>
      <c r="L729" t="s">
        <v>40</v>
      </c>
      <c r="M729" t="s">
        <v>76</v>
      </c>
      <c r="N729" t="s">
        <v>26</v>
      </c>
    </row>
    <row r="730" spans="1:14" x14ac:dyDescent="0.25">
      <c r="A730" t="s">
        <v>14</v>
      </c>
      <c r="B730">
        <v>8</v>
      </c>
      <c r="C730" t="s">
        <v>37</v>
      </c>
      <c r="D730" t="s">
        <v>38</v>
      </c>
      <c r="E730" t="s">
        <v>42</v>
      </c>
      <c r="F730">
        <v>3</v>
      </c>
      <c r="G730">
        <v>15000000</v>
      </c>
      <c r="H730">
        <v>1</v>
      </c>
      <c r="I730" s="37">
        <v>1.736111111111111E-3</v>
      </c>
      <c r="J730" t="s">
        <v>18</v>
      </c>
      <c r="K730" t="s">
        <v>39</v>
      </c>
      <c r="L730" t="s">
        <v>33</v>
      </c>
      <c r="M730" t="s">
        <v>76</v>
      </c>
      <c r="N730" t="s">
        <v>26</v>
      </c>
    </row>
    <row r="731" spans="1:14" x14ac:dyDescent="0.25">
      <c r="A731" t="s">
        <v>70</v>
      </c>
      <c r="B731">
        <v>20</v>
      </c>
      <c r="C731" t="s">
        <v>27</v>
      </c>
      <c r="D731" t="s">
        <v>16</v>
      </c>
      <c r="E731" t="s">
        <v>23</v>
      </c>
      <c r="F731">
        <v>0</v>
      </c>
      <c r="G731">
        <v>0</v>
      </c>
      <c r="H731">
        <v>2</v>
      </c>
      <c r="I731" s="37">
        <v>1.736111111111111E-3</v>
      </c>
      <c r="L731" t="s">
        <v>43</v>
      </c>
      <c r="M731" t="s">
        <v>76</v>
      </c>
      <c r="N731" t="s">
        <v>26</v>
      </c>
    </row>
    <row r="732" spans="1:14" x14ac:dyDescent="0.25">
      <c r="A732" t="s">
        <v>14</v>
      </c>
      <c r="B732">
        <v>15</v>
      </c>
      <c r="C732" t="s">
        <v>27</v>
      </c>
      <c r="D732" t="s">
        <v>73</v>
      </c>
      <c r="E732" t="s">
        <v>17</v>
      </c>
      <c r="F732">
        <v>2</v>
      </c>
      <c r="G732">
        <v>10000000</v>
      </c>
      <c r="H732">
        <v>2</v>
      </c>
      <c r="I732" s="37">
        <v>2.0370370370370373E-3</v>
      </c>
      <c r="J732" t="s">
        <v>18</v>
      </c>
      <c r="K732" t="s">
        <v>29</v>
      </c>
      <c r="L732" t="s">
        <v>51</v>
      </c>
      <c r="M732" t="s">
        <v>76</v>
      </c>
      <c r="N732" t="s">
        <v>26</v>
      </c>
    </row>
    <row r="733" spans="1:14" x14ac:dyDescent="0.25">
      <c r="A733" t="s">
        <v>14</v>
      </c>
      <c r="B733">
        <v>15</v>
      </c>
      <c r="C733" t="s">
        <v>57</v>
      </c>
      <c r="D733" t="s">
        <v>16</v>
      </c>
      <c r="E733" t="s">
        <v>23</v>
      </c>
      <c r="F733">
        <v>2</v>
      </c>
      <c r="G733">
        <v>12000000</v>
      </c>
      <c r="H733">
        <v>2</v>
      </c>
      <c r="I733" s="37">
        <v>2.0833333333333333E-3</v>
      </c>
      <c r="J733" t="s">
        <v>18</v>
      </c>
      <c r="K733" t="s">
        <v>29</v>
      </c>
      <c r="L733" t="s">
        <v>51</v>
      </c>
      <c r="M733" t="s">
        <v>76</v>
      </c>
      <c r="N733" t="s">
        <v>26</v>
      </c>
    </row>
    <row r="734" spans="1:14" x14ac:dyDescent="0.25">
      <c r="A734" t="s">
        <v>14</v>
      </c>
      <c r="B734">
        <v>8</v>
      </c>
      <c r="C734" t="s">
        <v>59</v>
      </c>
      <c r="D734" t="s">
        <v>16</v>
      </c>
      <c r="E734" t="s">
        <v>42</v>
      </c>
      <c r="F734">
        <v>3</v>
      </c>
      <c r="G734">
        <v>15000000</v>
      </c>
      <c r="H734">
        <v>3</v>
      </c>
      <c r="I734" s="37">
        <v>2.0833333333333333E-3</v>
      </c>
      <c r="J734" t="s">
        <v>18</v>
      </c>
      <c r="K734" t="s">
        <v>29</v>
      </c>
      <c r="L734" t="s">
        <v>40</v>
      </c>
      <c r="M734" t="s">
        <v>76</v>
      </c>
      <c r="N734" t="s">
        <v>26</v>
      </c>
    </row>
    <row r="735" spans="1:14" x14ac:dyDescent="0.25">
      <c r="A735" t="s">
        <v>14</v>
      </c>
      <c r="B735">
        <v>15</v>
      </c>
      <c r="C735" t="s">
        <v>57</v>
      </c>
      <c r="D735" t="s">
        <v>16</v>
      </c>
      <c r="E735" t="s">
        <v>23</v>
      </c>
      <c r="F735">
        <v>2</v>
      </c>
      <c r="G735">
        <v>12000000</v>
      </c>
      <c r="H735">
        <v>2</v>
      </c>
      <c r="I735" s="37">
        <v>2.0833333333333333E-3</v>
      </c>
      <c r="J735" t="s">
        <v>18</v>
      </c>
      <c r="K735" t="s">
        <v>29</v>
      </c>
      <c r="L735" t="s">
        <v>51</v>
      </c>
      <c r="M735" t="s">
        <v>76</v>
      </c>
      <c r="N735" t="s">
        <v>26</v>
      </c>
    </row>
    <row r="736" spans="1:14" x14ac:dyDescent="0.25">
      <c r="A736" t="s">
        <v>14</v>
      </c>
      <c r="B736">
        <v>8</v>
      </c>
      <c r="C736" t="s">
        <v>59</v>
      </c>
      <c r="D736" t="s">
        <v>16</v>
      </c>
      <c r="E736" t="s">
        <v>42</v>
      </c>
      <c r="F736">
        <v>3</v>
      </c>
      <c r="G736">
        <v>15000000</v>
      </c>
      <c r="H736">
        <v>3</v>
      </c>
      <c r="I736" s="37">
        <v>2.0833333333333333E-3</v>
      </c>
      <c r="J736" t="s">
        <v>18</v>
      </c>
      <c r="K736" t="s">
        <v>29</v>
      </c>
      <c r="L736" t="s">
        <v>40</v>
      </c>
      <c r="M736" t="s">
        <v>76</v>
      </c>
      <c r="N736" t="s">
        <v>26</v>
      </c>
    </row>
    <row r="737" spans="1:14" x14ac:dyDescent="0.25">
      <c r="A737" t="s">
        <v>70</v>
      </c>
      <c r="B737">
        <v>4</v>
      </c>
      <c r="C737" t="s">
        <v>59</v>
      </c>
      <c r="D737" t="s">
        <v>16</v>
      </c>
      <c r="E737" t="s">
        <v>17</v>
      </c>
      <c r="F737">
        <v>0</v>
      </c>
      <c r="G737">
        <v>0</v>
      </c>
      <c r="H737">
        <v>3</v>
      </c>
      <c r="I737" s="37">
        <v>2.0833333333333333E-3</v>
      </c>
      <c r="L737" t="s">
        <v>30</v>
      </c>
      <c r="M737" t="s">
        <v>76</v>
      </c>
      <c r="N737" t="s">
        <v>26</v>
      </c>
    </row>
    <row r="738" spans="1:14" x14ac:dyDescent="0.25">
      <c r="A738" t="s">
        <v>70</v>
      </c>
      <c r="B738">
        <v>4</v>
      </c>
      <c r="C738" t="s">
        <v>59</v>
      </c>
      <c r="D738" t="s">
        <v>16</v>
      </c>
      <c r="E738" t="s">
        <v>17</v>
      </c>
      <c r="F738">
        <v>0</v>
      </c>
      <c r="G738">
        <v>0</v>
      </c>
      <c r="H738">
        <v>3</v>
      </c>
      <c r="I738" s="37">
        <v>2.0833333333333333E-3</v>
      </c>
      <c r="L738" t="s">
        <v>30</v>
      </c>
      <c r="M738" t="s">
        <v>76</v>
      </c>
      <c r="N738" t="s">
        <v>26</v>
      </c>
    </row>
    <row r="739" spans="1:14" x14ac:dyDescent="0.25">
      <c r="A739" t="s">
        <v>14</v>
      </c>
      <c r="B739">
        <v>28</v>
      </c>
      <c r="C739" t="s">
        <v>27</v>
      </c>
      <c r="D739" t="s">
        <v>49</v>
      </c>
      <c r="E739" t="s">
        <v>45</v>
      </c>
      <c r="F739">
        <v>4</v>
      </c>
      <c r="G739">
        <v>11000000</v>
      </c>
      <c r="H739">
        <v>2</v>
      </c>
      <c r="I739" s="37">
        <v>2.2222222222222222E-3</v>
      </c>
      <c r="J739" t="s">
        <v>61</v>
      </c>
      <c r="K739" t="s">
        <v>56</v>
      </c>
      <c r="L739" t="s">
        <v>20</v>
      </c>
      <c r="M739" t="s">
        <v>76</v>
      </c>
      <c r="N739" t="s">
        <v>26</v>
      </c>
    </row>
    <row r="740" spans="1:14" x14ac:dyDescent="0.25">
      <c r="A740" t="s">
        <v>14</v>
      </c>
      <c r="B740">
        <v>28</v>
      </c>
      <c r="C740" t="s">
        <v>37</v>
      </c>
      <c r="D740" t="s">
        <v>73</v>
      </c>
      <c r="E740" t="s">
        <v>23</v>
      </c>
      <c r="F740">
        <v>1</v>
      </c>
      <c r="G740">
        <v>7000000</v>
      </c>
      <c r="H740">
        <v>2</v>
      </c>
      <c r="I740" s="37">
        <v>2.2222222222222222E-3</v>
      </c>
      <c r="J740" t="s">
        <v>18</v>
      </c>
      <c r="K740" t="s">
        <v>24</v>
      </c>
      <c r="L740" t="s">
        <v>51</v>
      </c>
      <c r="M740" t="s">
        <v>76</v>
      </c>
      <c r="N740" t="s">
        <v>26</v>
      </c>
    </row>
    <row r="741" spans="1:14" x14ac:dyDescent="0.25">
      <c r="A741" t="s">
        <v>14</v>
      </c>
      <c r="B741">
        <v>29</v>
      </c>
      <c r="C741" t="s">
        <v>37</v>
      </c>
      <c r="D741" t="s">
        <v>49</v>
      </c>
      <c r="E741" t="s">
        <v>42</v>
      </c>
      <c r="F741">
        <v>2</v>
      </c>
      <c r="G741">
        <v>12000000</v>
      </c>
      <c r="H741">
        <v>1</v>
      </c>
      <c r="I741" s="37">
        <v>2.2222222222222222E-3</v>
      </c>
      <c r="J741" t="s">
        <v>18</v>
      </c>
      <c r="K741" t="s">
        <v>24</v>
      </c>
      <c r="L741" t="s">
        <v>51</v>
      </c>
      <c r="M741" t="s">
        <v>76</v>
      </c>
      <c r="N741" t="s">
        <v>26</v>
      </c>
    </row>
    <row r="742" spans="1:14" x14ac:dyDescent="0.25">
      <c r="A742" t="s">
        <v>14</v>
      </c>
      <c r="B742">
        <v>17</v>
      </c>
      <c r="C742" t="s">
        <v>69</v>
      </c>
      <c r="D742" t="s">
        <v>16</v>
      </c>
      <c r="E742" t="s">
        <v>23</v>
      </c>
      <c r="F742">
        <v>4</v>
      </c>
      <c r="G742">
        <v>11000000</v>
      </c>
      <c r="H742">
        <v>1</v>
      </c>
      <c r="I742" s="37">
        <v>2.2222222222222222E-3</v>
      </c>
      <c r="J742" t="s">
        <v>61</v>
      </c>
      <c r="K742" t="s">
        <v>64</v>
      </c>
      <c r="L742" t="s">
        <v>20</v>
      </c>
      <c r="M742" t="s">
        <v>76</v>
      </c>
      <c r="N742" t="s">
        <v>26</v>
      </c>
    </row>
    <row r="743" spans="1:14" x14ac:dyDescent="0.25">
      <c r="A743" t="s">
        <v>14</v>
      </c>
      <c r="B743">
        <v>30</v>
      </c>
      <c r="C743" t="s">
        <v>22</v>
      </c>
      <c r="D743" t="s">
        <v>28</v>
      </c>
      <c r="E743" t="s">
        <v>23</v>
      </c>
      <c r="F743">
        <v>5</v>
      </c>
      <c r="G743">
        <v>25000000</v>
      </c>
      <c r="H743">
        <v>1</v>
      </c>
      <c r="I743" s="37">
        <v>2.2453703703703702E-3</v>
      </c>
      <c r="J743" t="s">
        <v>18</v>
      </c>
      <c r="K743" t="s">
        <v>64</v>
      </c>
      <c r="L743" t="s">
        <v>25</v>
      </c>
      <c r="M743" t="s">
        <v>76</v>
      </c>
      <c r="N743" t="s">
        <v>26</v>
      </c>
    </row>
    <row r="744" spans="1:14" x14ac:dyDescent="0.25">
      <c r="A744" t="s">
        <v>14</v>
      </c>
      <c r="B744">
        <v>9</v>
      </c>
      <c r="C744" t="s">
        <v>27</v>
      </c>
      <c r="D744" t="s">
        <v>28</v>
      </c>
      <c r="E744" t="s">
        <v>23</v>
      </c>
      <c r="F744">
        <v>1</v>
      </c>
      <c r="G744">
        <v>7000000</v>
      </c>
      <c r="H744">
        <v>2</v>
      </c>
      <c r="I744" s="37">
        <v>2.2453703703703702E-3</v>
      </c>
      <c r="J744" t="s">
        <v>18</v>
      </c>
      <c r="K744" t="s">
        <v>29</v>
      </c>
      <c r="L744" t="s">
        <v>43</v>
      </c>
      <c r="M744" t="s">
        <v>76</v>
      </c>
      <c r="N744" t="s">
        <v>26</v>
      </c>
    </row>
    <row r="745" spans="1:14" x14ac:dyDescent="0.25">
      <c r="A745" t="s">
        <v>14</v>
      </c>
      <c r="B745">
        <v>3</v>
      </c>
      <c r="C745" t="s">
        <v>27</v>
      </c>
      <c r="D745" t="s">
        <v>16</v>
      </c>
      <c r="E745" t="s">
        <v>17</v>
      </c>
      <c r="F745">
        <v>3</v>
      </c>
      <c r="G745">
        <v>12000000</v>
      </c>
      <c r="H745">
        <v>1</v>
      </c>
      <c r="I745" s="37">
        <v>2.2685185185185182E-3</v>
      </c>
      <c r="J745" t="s">
        <v>18</v>
      </c>
      <c r="K745" t="s">
        <v>29</v>
      </c>
      <c r="L745" t="s">
        <v>30</v>
      </c>
      <c r="M745" t="s">
        <v>76</v>
      </c>
      <c r="N745" t="s">
        <v>26</v>
      </c>
    </row>
    <row r="746" spans="1:14" x14ac:dyDescent="0.25">
      <c r="A746" t="s">
        <v>70</v>
      </c>
      <c r="B746">
        <v>11</v>
      </c>
      <c r="C746" t="s">
        <v>44</v>
      </c>
      <c r="D746" t="s">
        <v>73</v>
      </c>
      <c r="E746" t="s">
        <v>42</v>
      </c>
      <c r="F746">
        <v>0</v>
      </c>
      <c r="G746">
        <v>0</v>
      </c>
      <c r="H746">
        <v>3</v>
      </c>
      <c r="I746" s="37">
        <v>2.2685185185185182E-3</v>
      </c>
      <c r="L746" t="s">
        <v>40</v>
      </c>
      <c r="M746" t="s">
        <v>76</v>
      </c>
      <c r="N746" t="s">
        <v>26</v>
      </c>
    </row>
    <row r="747" spans="1:14" x14ac:dyDescent="0.25">
      <c r="A747" t="s">
        <v>14</v>
      </c>
      <c r="B747">
        <v>4</v>
      </c>
      <c r="C747" t="s">
        <v>44</v>
      </c>
      <c r="D747" t="s">
        <v>38</v>
      </c>
      <c r="E747" t="s">
        <v>23</v>
      </c>
      <c r="F747">
        <v>1</v>
      </c>
      <c r="G747">
        <v>7000000</v>
      </c>
      <c r="H747">
        <v>2</v>
      </c>
      <c r="I747" s="37">
        <v>2.2800925925925927E-3</v>
      </c>
      <c r="J747" t="s">
        <v>18</v>
      </c>
      <c r="K747" t="s">
        <v>39</v>
      </c>
      <c r="L747" t="s">
        <v>25</v>
      </c>
      <c r="M747" t="s">
        <v>76</v>
      </c>
      <c r="N747" t="s">
        <v>26</v>
      </c>
    </row>
    <row r="748" spans="1:14" x14ac:dyDescent="0.25">
      <c r="A748" t="s">
        <v>14</v>
      </c>
      <c r="B748">
        <v>5</v>
      </c>
      <c r="C748" t="s">
        <v>44</v>
      </c>
      <c r="D748" t="s">
        <v>16</v>
      </c>
      <c r="E748" t="s">
        <v>42</v>
      </c>
      <c r="F748">
        <v>1</v>
      </c>
      <c r="G748">
        <v>19000000</v>
      </c>
      <c r="H748">
        <v>2</v>
      </c>
      <c r="I748" s="37">
        <v>2.4305555555555556E-3</v>
      </c>
      <c r="J748" t="s">
        <v>46</v>
      </c>
      <c r="K748" t="s">
        <v>24</v>
      </c>
      <c r="L748" t="s">
        <v>25</v>
      </c>
      <c r="M748" t="s">
        <v>76</v>
      </c>
      <c r="N748" t="s">
        <v>26</v>
      </c>
    </row>
    <row r="749" spans="1:14" x14ac:dyDescent="0.25">
      <c r="A749" t="s">
        <v>14</v>
      </c>
      <c r="B749">
        <v>30</v>
      </c>
      <c r="C749" t="s">
        <v>27</v>
      </c>
      <c r="D749" t="s">
        <v>32</v>
      </c>
      <c r="E749" t="s">
        <v>17</v>
      </c>
      <c r="F749">
        <v>4</v>
      </c>
      <c r="G749">
        <v>20000000</v>
      </c>
      <c r="H749">
        <v>4</v>
      </c>
      <c r="I749" s="37">
        <v>2.5462962962962961E-3</v>
      </c>
      <c r="J749" t="s">
        <v>18</v>
      </c>
      <c r="K749" t="s">
        <v>50</v>
      </c>
      <c r="L749" t="s">
        <v>43</v>
      </c>
      <c r="M749" t="s">
        <v>76</v>
      </c>
      <c r="N749" t="s">
        <v>26</v>
      </c>
    </row>
    <row r="750" spans="1:14" x14ac:dyDescent="0.25">
      <c r="A750" t="s">
        <v>70</v>
      </c>
      <c r="B750">
        <v>23</v>
      </c>
      <c r="C750" t="s">
        <v>27</v>
      </c>
      <c r="D750" t="s">
        <v>32</v>
      </c>
      <c r="E750" t="s">
        <v>42</v>
      </c>
      <c r="F750">
        <v>0</v>
      </c>
      <c r="G750">
        <v>0</v>
      </c>
      <c r="H750">
        <v>1</v>
      </c>
      <c r="I750" s="37">
        <v>2.5462962962962961E-3</v>
      </c>
      <c r="L750" t="s">
        <v>40</v>
      </c>
      <c r="M750" t="s">
        <v>76</v>
      </c>
      <c r="N750" t="s">
        <v>26</v>
      </c>
    </row>
    <row r="751" spans="1:14" x14ac:dyDescent="0.25">
      <c r="A751" t="s">
        <v>70</v>
      </c>
      <c r="B751">
        <v>26</v>
      </c>
      <c r="C751" t="s">
        <v>44</v>
      </c>
      <c r="D751" t="s">
        <v>16</v>
      </c>
      <c r="E751" t="s">
        <v>23</v>
      </c>
      <c r="F751">
        <v>0</v>
      </c>
      <c r="G751">
        <v>0</v>
      </c>
      <c r="H751">
        <v>2</v>
      </c>
      <c r="I751" s="37">
        <v>2.7777777777777779E-3</v>
      </c>
      <c r="L751" t="s">
        <v>43</v>
      </c>
      <c r="M751" t="s">
        <v>76</v>
      </c>
      <c r="N751" t="s">
        <v>26</v>
      </c>
    </row>
    <row r="752" spans="1:14" x14ac:dyDescent="0.25">
      <c r="A752" t="s">
        <v>70</v>
      </c>
      <c r="B752">
        <v>26</v>
      </c>
      <c r="C752" t="s">
        <v>44</v>
      </c>
      <c r="D752" t="s">
        <v>28</v>
      </c>
      <c r="E752" t="s">
        <v>23</v>
      </c>
      <c r="F752">
        <v>0</v>
      </c>
      <c r="G752">
        <v>0</v>
      </c>
      <c r="H752">
        <v>3</v>
      </c>
      <c r="I752" s="37">
        <v>2.7777777777777779E-3</v>
      </c>
      <c r="L752" t="s">
        <v>51</v>
      </c>
      <c r="M752" t="s">
        <v>76</v>
      </c>
      <c r="N752" t="s">
        <v>26</v>
      </c>
    </row>
    <row r="753" spans="1:14" x14ac:dyDescent="0.25">
      <c r="A753" t="s">
        <v>14</v>
      </c>
      <c r="B753">
        <v>16</v>
      </c>
      <c r="C753" t="s">
        <v>55</v>
      </c>
      <c r="D753" t="s">
        <v>32</v>
      </c>
      <c r="E753" t="s">
        <v>23</v>
      </c>
      <c r="F753">
        <v>2</v>
      </c>
      <c r="G753">
        <v>12000000</v>
      </c>
      <c r="H753">
        <v>1</v>
      </c>
      <c r="I753" s="37">
        <v>3.2407407407407406E-3</v>
      </c>
      <c r="J753" t="s">
        <v>18</v>
      </c>
      <c r="K753" t="s">
        <v>29</v>
      </c>
      <c r="L753" t="s">
        <v>40</v>
      </c>
      <c r="M753" t="s">
        <v>76</v>
      </c>
      <c r="N753" t="s">
        <v>26</v>
      </c>
    </row>
    <row r="754" spans="1:14" x14ac:dyDescent="0.25">
      <c r="A754" t="s">
        <v>14</v>
      </c>
      <c r="B754">
        <v>16</v>
      </c>
      <c r="C754" t="s">
        <v>55</v>
      </c>
      <c r="D754" t="s">
        <v>32</v>
      </c>
      <c r="E754" t="s">
        <v>23</v>
      </c>
      <c r="F754">
        <v>2</v>
      </c>
      <c r="G754">
        <v>12000000</v>
      </c>
      <c r="H754">
        <v>1</v>
      </c>
      <c r="I754" s="37">
        <v>3.2407407407407406E-3</v>
      </c>
      <c r="J754" t="s">
        <v>18</v>
      </c>
      <c r="K754" t="s">
        <v>29</v>
      </c>
      <c r="L754" t="s">
        <v>40</v>
      </c>
      <c r="M754" t="s">
        <v>76</v>
      </c>
      <c r="N754" t="s">
        <v>26</v>
      </c>
    </row>
    <row r="755" spans="1:14" x14ac:dyDescent="0.25">
      <c r="A755" t="s">
        <v>70</v>
      </c>
      <c r="B755">
        <v>15</v>
      </c>
      <c r="C755" t="s">
        <v>58</v>
      </c>
      <c r="D755" t="s">
        <v>38</v>
      </c>
      <c r="E755" t="s">
        <v>17</v>
      </c>
      <c r="F755">
        <v>0</v>
      </c>
      <c r="G755">
        <v>0</v>
      </c>
      <c r="H755">
        <v>2</v>
      </c>
      <c r="I755" s="37">
        <v>3.2407407407407406E-3</v>
      </c>
      <c r="L755" t="s">
        <v>43</v>
      </c>
      <c r="M755" t="s">
        <v>76</v>
      </c>
      <c r="N755" t="s">
        <v>26</v>
      </c>
    </row>
    <row r="756" spans="1:14" x14ac:dyDescent="0.25">
      <c r="A756" t="s">
        <v>70</v>
      </c>
      <c r="B756">
        <v>15</v>
      </c>
      <c r="C756" t="s">
        <v>58</v>
      </c>
      <c r="D756" t="s">
        <v>38</v>
      </c>
      <c r="E756" t="s">
        <v>17</v>
      </c>
      <c r="F756">
        <v>0</v>
      </c>
      <c r="G756">
        <v>0</v>
      </c>
      <c r="H756">
        <v>2</v>
      </c>
      <c r="I756" s="37">
        <v>3.2407407407407406E-3</v>
      </c>
      <c r="L756" t="s">
        <v>43</v>
      </c>
      <c r="M756" t="s">
        <v>76</v>
      </c>
      <c r="N756" t="s">
        <v>26</v>
      </c>
    </row>
    <row r="757" spans="1:14" x14ac:dyDescent="0.25">
      <c r="A757" t="s">
        <v>14</v>
      </c>
      <c r="B757">
        <v>23</v>
      </c>
      <c r="C757" t="s">
        <v>69</v>
      </c>
      <c r="D757" t="s">
        <v>16</v>
      </c>
      <c r="E757" t="s">
        <v>17</v>
      </c>
      <c r="F757">
        <v>2</v>
      </c>
      <c r="G757">
        <v>12000000</v>
      </c>
      <c r="H757">
        <v>1</v>
      </c>
      <c r="I757" s="37">
        <v>3.2986111111111111E-3</v>
      </c>
      <c r="J757" t="s">
        <v>18</v>
      </c>
      <c r="K757" t="s">
        <v>64</v>
      </c>
      <c r="L757" t="s">
        <v>48</v>
      </c>
      <c r="M757" t="s">
        <v>76</v>
      </c>
      <c r="N757" t="s">
        <v>26</v>
      </c>
    </row>
    <row r="758" spans="1:14" x14ac:dyDescent="0.25">
      <c r="A758" t="s">
        <v>14</v>
      </c>
      <c r="B758">
        <v>13</v>
      </c>
      <c r="C758" t="s">
        <v>55</v>
      </c>
      <c r="D758" t="s">
        <v>49</v>
      </c>
      <c r="E758" t="s">
        <v>42</v>
      </c>
      <c r="F758">
        <v>2</v>
      </c>
      <c r="G758">
        <v>12000000</v>
      </c>
      <c r="H758">
        <v>1</v>
      </c>
      <c r="I758" s="37">
        <v>3.3333333333333335E-3</v>
      </c>
      <c r="J758" t="s">
        <v>18</v>
      </c>
      <c r="K758" t="s">
        <v>56</v>
      </c>
      <c r="L758" t="s">
        <v>30</v>
      </c>
      <c r="M758" t="s">
        <v>76</v>
      </c>
      <c r="N758" t="s">
        <v>26</v>
      </c>
    </row>
    <row r="759" spans="1:14" x14ac:dyDescent="0.25">
      <c r="A759" t="s">
        <v>14</v>
      </c>
      <c r="B759">
        <v>13</v>
      </c>
      <c r="C759" t="s">
        <v>55</v>
      </c>
      <c r="D759" t="s">
        <v>49</v>
      </c>
      <c r="E759" t="s">
        <v>42</v>
      </c>
      <c r="F759">
        <v>2</v>
      </c>
      <c r="G759">
        <v>12000000</v>
      </c>
      <c r="H759">
        <v>1</v>
      </c>
      <c r="I759" s="37">
        <v>3.3333333333333335E-3</v>
      </c>
      <c r="J759" t="s">
        <v>18</v>
      </c>
      <c r="K759" t="s">
        <v>56</v>
      </c>
      <c r="L759" t="s">
        <v>30</v>
      </c>
      <c r="M759" t="s">
        <v>76</v>
      </c>
      <c r="N759" t="s">
        <v>26</v>
      </c>
    </row>
    <row r="760" spans="1:14" x14ac:dyDescent="0.25">
      <c r="A760" t="s">
        <v>14</v>
      </c>
      <c r="B760">
        <v>1</v>
      </c>
      <c r="C760" t="s">
        <v>59</v>
      </c>
      <c r="D760" t="s">
        <v>73</v>
      </c>
      <c r="E760" t="s">
        <v>42</v>
      </c>
      <c r="F760">
        <v>2</v>
      </c>
      <c r="G760">
        <v>12000000</v>
      </c>
      <c r="H760">
        <v>3</v>
      </c>
      <c r="I760" s="37">
        <v>3.6342592592592594E-3</v>
      </c>
      <c r="J760" t="s">
        <v>18</v>
      </c>
      <c r="K760" t="s">
        <v>19</v>
      </c>
      <c r="L760" t="s">
        <v>33</v>
      </c>
      <c r="M760" t="s">
        <v>76</v>
      </c>
      <c r="N760" t="s">
        <v>26</v>
      </c>
    </row>
    <row r="761" spans="1:14" x14ac:dyDescent="0.25">
      <c r="A761" t="s">
        <v>14</v>
      </c>
      <c r="B761">
        <v>17</v>
      </c>
      <c r="C761" t="s">
        <v>37</v>
      </c>
      <c r="D761" t="s">
        <v>28</v>
      </c>
      <c r="E761" t="s">
        <v>17</v>
      </c>
      <c r="F761">
        <v>1</v>
      </c>
      <c r="G761">
        <v>19000000</v>
      </c>
      <c r="H761">
        <v>2</v>
      </c>
      <c r="I761" s="37">
        <v>3.6342592592592594E-3</v>
      </c>
      <c r="J761" t="s">
        <v>46</v>
      </c>
      <c r="K761" t="s">
        <v>24</v>
      </c>
      <c r="L761" t="s">
        <v>25</v>
      </c>
      <c r="M761" t="s">
        <v>76</v>
      </c>
      <c r="N761" t="s">
        <v>26</v>
      </c>
    </row>
    <row r="762" spans="1:14" x14ac:dyDescent="0.25">
      <c r="A762" t="s">
        <v>14</v>
      </c>
      <c r="B762">
        <v>11</v>
      </c>
      <c r="C762" t="s">
        <v>44</v>
      </c>
      <c r="D762" t="s">
        <v>16</v>
      </c>
      <c r="E762" t="s">
        <v>42</v>
      </c>
      <c r="F762">
        <v>3</v>
      </c>
      <c r="G762">
        <v>11000000</v>
      </c>
      <c r="H762">
        <v>1</v>
      </c>
      <c r="I762" s="37">
        <v>3.6342592592592594E-3</v>
      </c>
      <c r="J762" t="s">
        <v>18</v>
      </c>
      <c r="K762" t="s">
        <v>19</v>
      </c>
      <c r="L762" t="s">
        <v>33</v>
      </c>
      <c r="M762" t="s">
        <v>76</v>
      </c>
      <c r="N762" t="s">
        <v>26</v>
      </c>
    </row>
    <row r="763" spans="1:14" x14ac:dyDescent="0.25">
      <c r="A763" t="s">
        <v>14</v>
      </c>
      <c r="B763">
        <v>1</v>
      </c>
      <c r="C763" t="s">
        <v>59</v>
      </c>
      <c r="D763" t="s">
        <v>73</v>
      </c>
      <c r="E763" t="s">
        <v>42</v>
      </c>
      <c r="F763">
        <v>2</v>
      </c>
      <c r="G763">
        <v>12000000</v>
      </c>
      <c r="H763">
        <v>3</v>
      </c>
      <c r="I763" s="37">
        <v>3.6342592592592594E-3</v>
      </c>
      <c r="J763" t="s">
        <v>18</v>
      </c>
      <c r="K763" t="s">
        <v>19</v>
      </c>
      <c r="L763" t="s">
        <v>33</v>
      </c>
      <c r="M763" t="s">
        <v>76</v>
      </c>
      <c r="N763" t="s">
        <v>26</v>
      </c>
    </row>
    <row r="764" spans="1:14" x14ac:dyDescent="0.25">
      <c r="A764" t="s">
        <v>70</v>
      </c>
      <c r="B764">
        <v>12</v>
      </c>
      <c r="C764" t="s">
        <v>22</v>
      </c>
      <c r="D764" t="s">
        <v>49</v>
      </c>
      <c r="E764" t="s">
        <v>42</v>
      </c>
      <c r="F764">
        <v>0</v>
      </c>
      <c r="G764">
        <v>0</v>
      </c>
      <c r="H764">
        <v>1</v>
      </c>
      <c r="I764" s="37">
        <v>3.6342592592592594E-3</v>
      </c>
      <c r="L764" t="s">
        <v>30</v>
      </c>
      <c r="M764" t="s">
        <v>76</v>
      </c>
      <c r="N764" t="s">
        <v>26</v>
      </c>
    </row>
    <row r="765" spans="1:14" x14ac:dyDescent="0.25">
      <c r="A765" t="s">
        <v>70</v>
      </c>
      <c r="B765">
        <v>11</v>
      </c>
      <c r="C765" t="s">
        <v>69</v>
      </c>
      <c r="D765" t="s">
        <v>32</v>
      </c>
      <c r="E765" t="s">
        <v>23</v>
      </c>
      <c r="F765">
        <v>0</v>
      </c>
      <c r="G765">
        <v>0</v>
      </c>
      <c r="H765">
        <v>2</v>
      </c>
      <c r="I765" s="37">
        <v>4.3749999999999995E-3</v>
      </c>
      <c r="L765" t="s">
        <v>40</v>
      </c>
      <c r="M765" t="s">
        <v>76</v>
      </c>
      <c r="N765" t="s">
        <v>26</v>
      </c>
    </row>
    <row r="766" spans="1:14" x14ac:dyDescent="0.25">
      <c r="A766" t="s">
        <v>14</v>
      </c>
      <c r="B766">
        <v>27</v>
      </c>
      <c r="C766" t="s">
        <v>37</v>
      </c>
      <c r="D766" t="s">
        <v>32</v>
      </c>
      <c r="E766" t="s">
        <v>42</v>
      </c>
      <c r="F766">
        <v>1</v>
      </c>
      <c r="G766">
        <v>19000000</v>
      </c>
      <c r="H766">
        <v>2</v>
      </c>
      <c r="I766" s="37">
        <v>4.3981481481481484E-3</v>
      </c>
      <c r="J766" t="s">
        <v>46</v>
      </c>
      <c r="K766" t="s">
        <v>19</v>
      </c>
      <c r="L766" t="s">
        <v>33</v>
      </c>
      <c r="M766" t="s">
        <v>76</v>
      </c>
      <c r="N766" t="s">
        <v>26</v>
      </c>
    </row>
    <row r="767" spans="1:14" x14ac:dyDescent="0.25">
      <c r="A767" t="s">
        <v>14</v>
      </c>
      <c r="B767">
        <v>10</v>
      </c>
      <c r="C767" t="s">
        <v>37</v>
      </c>
      <c r="D767" t="s">
        <v>16</v>
      </c>
      <c r="E767" t="s">
        <v>23</v>
      </c>
      <c r="F767">
        <v>5</v>
      </c>
      <c r="G767">
        <v>25000000</v>
      </c>
      <c r="H767">
        <v>3</v>
      </c>
      <c r="I767" s="37">
        <v>4.3981481481481484E-3</v>
      </c>
      <c r="J767" t="s">
        <v>18</v>
      </c>
      <c r="K767" t="s">
        <v>29</v>
      </c>
      <c r="L767" t="s">
        <v>30</v>
      </c>
      <c r="M767" t="s">
        <v>76</v>
      </c>
      <c r="N767" t="s">
        <v>26</v>
      </c>
    </row>
    <row r="768" spans="1:14" x14ac:dyDescent="0.25">
      <c r="A768" t="s">
        <v>14</v>
      </c>
      <c r="B768">
        <v>29</v>
      </c>
      <c r="C768" t="s">
        <v>37</v>
      </c>
      <c r="D768" t="s">
        <v>16</v>
      </c>
      <c r="E768" t="s">
        <v>23</v>
      </c>
      <c r="F768">
        <v>2</v>
      </c>
      <c r="G768">
        <v>10000000</v>
      </c>
      <c r="H768">
        <v>1</v>
      </c>
      <c r="I768" s="37">
        <v>4.3981481481481484E-3</v>
      </c>
      <c r="J768" t="s">
        <v>18</v>
      </c>
      <c r="K768" t="s">
        <v>29</v>
      </c>
      <c r="L768" t="s">
        <v>51</v>
      </c>
      <c r="M768" t="s">
        <v>76</v>
      </c>
      <c r="N768" t="s">
        <v>26</v>
      </c>
    </row>
    <row r="769" spans="1:14" x14ac:dyDescent="0.25">
      <c r="A769" t="s">
        <v>70</v>
      </c>
      <c r="B769">
        <v>5</v>
      </c>
      <c r="C769" t="s">
        <v>37</v>
      </c>
      <c r="D769" t="s">
        <v>49</v>
      </c>
      <c r="E769" t="s">
        <v>42</v>
      </c>
      <c r="F769">
        <v>0</v>
      </c>
      <c r="G769">
        <v>0</v>
      </c>
      <c r="H769">
        <v>5</v>
      </c>
      <c r="I769" s="37">
        <v>4.3981481481481484E-3</v>
      </c>
      <c r="L769" t="s">
        <v>40</v>
      </c>
      <c r="M769" t="s">
        <v>76</v>
      </c>
      <c r="N769" t="s">
        <v>26</v>
      </c>
    </row>
    <row r="770" spans="1:14" x14ac:dyDescent="0.25">
      <c r="A770" t="s">
        <v>70</v>
      </c>
      <c r="B770">
        <v>19</v>
      </c>
      <c r="C770" t="s">
        <v>44</v>
      </c>
      <c r="D770" t="s">
        <v>32</v>
      </c>
      <c r="E770" t="s">
        <v>17</v>
      </c>
      <c r="F770">
        <v>0</v>
      </c>
      <c r="G770">
        <v>0</v>
      </c>
      <c r="H770">
        <v>2</v>
      </c>
      <c r="I770" s="37">
        <v>4.3981481481481484E-3</v>
      </c>
      <c r="L770" t="s">
        <v>30</v>
      </c>
      <c r="M770" t="s">
        <v>76</v>
      </c>
      <c r="N770" t="s">
        <v>26</v>
      </c>
    </row>
    <row r="771" spans="1:14" x14ac:dyDescent="0.25">
      <c r="A771" t="s">
        <v>14</v>
      </c>
      <c r="B771">
        <v>1</v>
      </c>
      <c r="C771" t="s">
        <v>15</v>
      </c>
      <c r="D771" t="s">
        <v>28</v>
      </c>
      <c r="E771" t="s">
        <v>23</v>
      </c>
      <c r="F771">
        <v>2</v>
      </c>
      <c r="G771">
        <v>12000000</v>
      </c>
      <c r="H771">
        <v>1</v>
      </c>
      <c r="I771" s="37">
        <v>4.5138888888888893E-3</v>
      </c>
      <c r="J771" t="s">
        <v>18</v>
      </c>
      <c r="K771" t="s">
        <v>39</v>
      </c>
      <c r="L771" t="s">
        <v>48</v>
      </c>
      <c r="M771" t="s">
        <v>76</v>
      </c>
      <c r="N771" t="s">
        <v>26</v>
      </c>
    </row>
    <row r="772" spans="1:14" x14ac:dyDescent="0.25">
      <c r="A772" t="s">
        <v>14</v>
      </c>
      <c r="B772">
        <v>12</v>
      </c>
      <c r="C772" t="s">
        <v>60</v>
      </c>
      <c r="D772" t="s">
        <v>73</v>
      </c>
      <c r="E772" t="s">
        <v>42</v>
      </c>
      <c r="F772">
        <v>4</v>
      </c>
      <c r="G772">
        <v>11000000</v>
      </c>
      <c r="H772">
        <v>1</v>
      </c>
      <c r="I772" s="37">
        <v>4.5138888888888893E-3</v>
      </c>
      <c r="J772" t="s">
        <v>61</v>
      </c>
      <c r="K772" t="s">
        <v>24</v>
      </c>
      <c r="L772" t="s">
        <v>30</v>
      </c>
      <c r="M772" t="s">
        <v>76</v>
      </c>
      <c r="N772" t="s">
        <v>26</v>
      </c>
    </row>
    <row r="773" spans="1:14" x14ac:dyDescent="0.25">
      <c r="A773" t="s">
        <v>14</v>
      </c>
      <c r="B773">
        <v>31</v>
      </c>
      <c r="C773" t="s">
        <v>37</v>
      </c>
      <c r="D773" t="s">
        <v>38</v>
      </c>
      <c r="E773" t="s">
        <v>42</v>
      </c>
      <c r="F773">
        <v>5</v>
      </c>
      <c r="G773">
        <v>21000000</v>
      </c>
      <c r="H773">
        <v>5</v>
      </c>
      <c r="I773" s="37">
        <v>4.5138888888888893E-3</v>
      </c>
      <c r="J773" t="s">
        <v>18</v>
      </c>
      <c r="K773" t="s">
        <v>39</v>
      </c>
      <c r="L773" t="s">
        <v>20</v>
      </c>
      <c r="M773" t="s">
        <v>76</v>
      </c>
      <c r="N773" t="s">
        <v>26</v>
      </c>
    </row>
    <row r="774" spans="1:14" x14ac:dyDescent="0.25">
      <c r="A774" t="s">
        <v>14</v>
      </c>
      <c r="B774">
        <v>1</v>
      </c>
      <c r="C774" t="s">
        <v>15</v>
      </c>
      <c r="D774" t="s">
        <v>28</v>
      </c>
      <c r="E774" t="s">
        <v>23</v>
      </c>
      <c r="F774">
        <v>2</v>
      </c>
      <c r="G774">
        <v>12000000</v>
      </c>
      <c r="H774">
        <v>1</v>
      </c>
      <c r="I774" s="37">
        <v>4.5138888888888893E-3</v>
      </c>
      <c r="J774" t="s">
        <v>18</v>
      </c>
      <c r="K774" t="s">
        <v>39</v>
      </c>
      <c r="L774" t="s">
        <v>48</v>
      </c>
      <c r="M774" t="s">
        <v>76</v>
      </c>
      <c r="N774" t="s">
        <v>26</v>
      </c>
    </row>
    <row r="775" spans="1:14" x14ac:dyDescent="0.25">
      <c r="A775" t="s">
        <v>14</v>
      </c>
      <c r="B775">
        <v>12</v>
      </c>
      <c r="C775" t="s">
        <v>60</v>
      </c>
      <c r="D775" t="s">
        <v>73</v>
      </c>
      <c r="E775" t="s">
        <v>42</v>
      </c>
      <c r="F775">
        <v>4</v>
      </c>
      <c r="G775">
        <v>11000000</v>
      </c>
      <c r="H775">
        <v>1</v>
      </c>
      <c r="I775" s="37">
        <v>4.5138888888888893E-3</v>
      </c>
      <c r="J775" t="s">
        <v>61</v>
      </c>
      <c r="K775" t="s">
        <v>24</v>
      </c>
      <c r="L775" t="s">
        <v>30</v>
      </c>
      <c r="M775" t="s">
        <v>76</v>
      </c>
      <c r="N775" t="s">
        <v>26</v>
      </c>
    </row>
    <row r="776" spans="1:14" x14ac:dyDescent="0.25">
      <c r="A776" t="s">
        <v>70</v>
      </c>
      <c r="B776">
        <v>29</v>
      </c>
      <c r="C776" t="s">
        <v>69</v>
      </c>
      <c r="D776" t="s">
        <v>38</v>
      </c>
      <c r="E776" t="s">
        <v>42</v>
      </c>
      <c r="F776">
        <v>0</v>
      </c>
      <c r="G776">
        <v>0</v>
      </c>
      <c r="H776">
        <v>3</v>
      </c>
      <c r="I776" s="37">
        <v>4.5138888888888893E-3</v>
      </c>
      <c r="L776" t="s">
        <v>43</v>
      </c>
      <c r="M776" t="s">
        <v>76</v>
      </c>
      <c r="N776" t="s">
        <v>26</v>
      </c>
    </row>
    <row r="777" spans="1:14" x14ac:dyDescent="0.25">
      <c r="A777" t="s">
        <v>70</v>
      </c>
      <c r="B777">
        <v>21</v>
      </c>
      <c r="C777" t="s">
        <v>69</v>
      </c>
      <c r="D777" t="s">
        <v>16</v>
      </c>
      <c r="E777" t="s">
        <v>23</v>
      </c>
      <c r="F777">
        <v>0</v>
      </c>
      <c r="G777">
        <v>0</v>
      </c>
      <c r="H777">
        <v>2</v>
      </c>
      <c r="I777" s="37">
        <v>4.5138888888888893E-3</v>
      </c>
      <c r="L777" t="s">
        <v>48</v>
      </c>
      <c r="M777" t="s">
        <v>76</v>
      </c>
      <c r="N777" t="s">
        <v>26</v>
      </c>
    </row>
    <row r="778" spans="1:14" x14ac:dyDescent="0.25">
      <c r="A778" t="s">
        <v>14</v>
      </c>
      <c r="B778">
        <v>31</v>
      </c>
      <c r="C778" t="s">
        <v>37</v>
      </c>
      <c r="D778" t="s">
        <v>16</v>
      </c>
      <c r="E778" t="s">
        <v>17</v>
      </c>
      <c r="F778">
        <v>3</v>
      </c>
      <c r="G778">
        <v>11000000</v>
      </c>
      <c r="H778">
        <v>1</v>
      </c>
      <c r="I778" s="37">
        <v>4.9768518518518521E-3</v>
      </c>
      <c r="J778" t="s">
        <v>18</v>
      </c>
      <c r="K778" t="s">
        <v>39</v>
      </c>
      <c r="L778" t="s">
        <v>33</v>
      </c>
      <c r="M778" t="s">
        <v>76</v>
      </c>
      <c r="N778" t="s">
        <v>26</v>
      </c>
    </row>
    <row r="779" spans="1:14" x14ac:dyDescent="0.25">
      <c r="A779" t="s">
        <v>14</v>
      </c>
      <c r="B779">
        <v>29</v>
      </c>
      <c r="C779" t="s">
        <v>37</v>
      </c>
      <c r="D779" t="s">
        <v>49</v>
      </c>
      <c r="E779" t="s">
        <v>23</v>
      </c>
      <c r="F779">
        <v>2</v>
      </c>
      <c r="G779">
        <v>12000000</v>
      </c>
      <c r="H779">
        <v>3</v>
      </c>
      <c r="I779" s="37">
        <v>4.9768518518518521E-3</v>
      </c>
      <c r="J779" t="s">
        <v>18</v>
      </c>
      <c r="K779" t="s">
        <v>39</v>
      </c>
      <c r="L779" t="s">
        <v>40</v>
      </c>
      <c r="M779" t="s">
        <v>76</v>
      </c>
      <c r="N779" t="s">
        <v>26</v>
      </c>
    </row>
    <row r="780" spans="1:14" x14ac:dyDescent="0.25">
      <c r="A780" t="s">
        <v>14</v>
      </c>
      <c r="B780">
        <v>11</v>
      </c>
      <c r="C780" t="s">
        <v>57</v>
      </c>
      <c r="D780" t="s">
        <v>16</v>
      </c>
      <c r="E780" t="s">
        <v>23</v>
      </c>
      <c r="F780">
        <v>1</v>
      </c>
      <c r="G780">
        <v>19000000</v>
      </c>
      <c r="H780">
        <v>3</v>
      </c>
      <c r="I780" s="37">
        <v>5.0231481481481481E-3</v>
      </c>
      <c r="J780" t="s">
        <v>46</v>
      </c>
      <c r="K780" t="s">
        <v>39</v>
      </c>
      <c r="L780" t="s">
        <v>48</v>
      </c>
      <c r="M780" t="s">
        <v>76</v>
      </c>
      <c r="N780" t="s">
        <v>26</v>
      </c>
    </row>
    <row r="781" spans="1:14" x14ac:dyDescent="0.25">
      <c r="A781" t="s">
        <v>14</v>
      </c>
      <c r="B781">
        <v>13</v>
      </c>
      <c r="C781" t="s">
        <v>59</v>
      </c>
      <c r="D781" t="s">
        <v>32</v>
      </c>
      <c r="E781" t="s">
        <v>42</v>
      </c>
      <c r="F781">
        <v>2</v>
      </c>
      <c r="G781">
        <v>12000000</v>
      </c>
      <c r="H781">
        <v>1</v>
      </c>
      <c r="I781" s="37">
        <v>5.0231481481481481E-3</v>
      </c>
      <c r="J781" t="s">
        <v>18</v>
      </c>
      <c r="K781" t="s">
        <v>39</v>
      </c>
      <c r="L781" t="s">
        <v>51</v>
      </c>
      <c r="M781" t="s">
        <v>76</v>
      </c>
      <c r="N781" t="s">
        <v>26</v>
      </c>
    </row>
    <row r="782" spans="1:14" x14ac:dyDescent="0.25">
      <c r="A782" t="s">
        <v>14</v>
      </c>
      <c r="B782">
        <v>20</v>
      </c>
      <c r="C782" t="s">
        <v>44</v>
      </c>
      <c r="D782" t="s">
        <v>38</v>
      </c>
      <c r="E782" t="s">
        <v>42</v>
      </c>
      <c r="F782">
        <v>3</v>
      </c>
      <c r="G782">
        <v>11000000</v>
      </c>
      <c r="H782">
        <v>2</v>
      </c>
      <c r="I782" s="37">
        <v>5.0231481481481481E-3</v>
      </c>
      <c r="J782" t="s">
        <v>18</v>
      </c>
      <c r="K782" t="s">
        <v>39</v>
      </c>
      <c r="L782" t="s">
        <v>30</v>
      </c>
      <c r="M782" t="s">
        <v>76</v>
      </c>
      <c r="N782" t="s">
        <v>26</v>
      </c>
    </row>
    <row r="783" spans="1:14" x14ac:dyDescent="0.25">
      <c r="A783" t="s">
        <v>14</v>
      </c>
      <c r="B783">
        <v>11</v>
      </c>
      <c r="C783" t="s">
        <v>57</v>
      </c>
      <c r="D783" t="s">
        <v>16</v>
      </c>
      <c r="E783" t="s">
        <v>23</v>
      </c>
      <c r="F783">
        <v>1</v>
      </c>
      <c r="G783">
        <v>19000000</v>
      </c>
      <c r="H783">
        <v>3</v>
      </c>
      <c r="I783" s="37">
        <v>5.0231481481481481E-3</v>
      </c>
      <c r="J783" t="s">
        <v>46</v>
      </c>
      <c r="K783" t="s">
        <v>39</v>
      </c>
      <c r="L783" t="s">
        <v>48</v>
      </c>
      <c r="M783" t="s">
        <v>76</v>
      </c>
      <c r="N783" t="s">
        <v>26</v>
      </c>
    </row>
    <row r="784" spans="1:14" x14ac:dyDescent="0.25">
      <c r="A784" t="s">
        <v>14</v>
      </c>
      <c r="B784">
        <v>13</v>
      </c>
      <c r="C784" t="s">
        <v>59</v>
      </c>
      <c r="D784" t="s">
        <v>32</v>
      </c>
      <c r="E784" t="s">
        <v>42</v>
      </c>
      <c r="F784">
        <v>2</v>
      </c>
      <c r="G784">
        <v>12000000</v>
      </c>
      <c r="H784">
        <v>1</v>
      </c>
      <c r="I784" s="37">
        <v>5.0231481481481481E-3</v>
      </c>
      <c r="J784" t="s">
        <v>18</v>
      </c>
      <c r="K784" t="s">
        <v>39</v>
      </c>
      <c r="L784" t="s">
        <v>51</v>
      </c>
      <c r="M784" t="s">
        <v>76</v>
      </c>
      <c r="N784" t="s">
        <v>26</v>
      </c>
    </row>
    <row r="785" spans="1:14" x14ac:dyDescent="0.25">
      <c r="A785" t="s">
        <v>14</v>
      </c>
      <c r="B785">
        <v>6</v>
      </c>
      <c r="C785" t="s">
        <v>55</v>
      </c>
      <c r="D785" t="s">
        <v>32</v>
      </c>
      <c r="E785" t="s">
        <v>42</v>
      </c>
      <c r="F785">
        <v>5</v>
      </c>
      <c r="G785">
        <v>20000000</v>
      </c>
      <c r="H785">
        <v>3</v>
      </c>
      <c r="I785" s="37">
        <v>5.208333333333333E-3</v>
      </c>
      <c r="J785" t="s">
        <v>18</v>
      </c>
      <c r="K785" t="s">
        <v>29</v>
      </c>
      <c r="L785" t="s">
        <v>25</v>
      </c>
      <c r="M785" t="s">
        <v>76</v>
      </c>
      <c r="N785" t="s">
        <v>26</v>
      </c>
    </row>
    <row r="786" spans="1:14" x14ac:dyDescent="0.25">
      <c r="A786" t="s">
        <v>14</v>
      </c>
      <c r="B786">
        <v>6</v>
      </c>
      <c r="C786" t="s">
        <v>55</v>
      </c>
      <c r="D786" t="s">
        <v>32</v>
      </c>
      <c r="E786" t="s">
        <v>42</v>
      </c>
      <c r="F786">
        <v>5</v>
      </c>
      <c r="G786">
        <v>20000000</v>
      </c>
      <c r="H786">
        <v>3</v>
      </c>
      <c r="I786" s="37">
        <v>5.208333333333333E-3</v>
      </c>
      <c r="J786" t="s">
        <v>18</v>
      </c>
      <c r="K786" t="s">
        <v>29</v>
      </c>
      <c r="L786" t="s">
        <v>25</v>
      </c>
      <c r="M786" t="s">
        <v>76</v>
      </c>
      <c r="N786" t="s">
        <v>26</v>
      </c>
    </row>
    <row r="787" spans="1:14" x14ac:dyDescent="0.25">
      <c r="A787" t="s">
        <v>14</v>
      </c>
      <c r="B787">
        <v>16</v>
      </c>
      <c r="C787" t="s">
        <v>27</v>
      </c>
      <c r="D787" t="s">
        <v>16</v>
      </c>
      <c r="E787" t="s">
        <v>42</v>
      </c>
      <c r="F787">
        <v>2</v>
      </c>
      <c r="G787">
        <v>12000000</v>
      </c>
      <c r="H787">
        <v>2</v>
      </c>
      <c r="I787" s="37">
        <v>5.5555555555555558E-3</v>
      </c>
      <c r="J787" t="s">
        <v>18</v>
      </c>
      <c r="K787" t="s">
        <v>39</v>
      </c>
      <c r="L787" t="s">
        <v>51</v>
      </c>
      <c r="M787" t="s">
        <v>76</v>
      </c>
      <c r="N787" t="s">
        <v>26</v>
      </c>
    </row>
    <row r="788" spans="1:14" x14ac:dyDescent="0.25">
      <c r="A788" t="s">
        <v>14</v>
      </c>
      <c r="B788">
        <v>30</v>
      </c>
      <c r="C788" t="s">
        <v>37</v>
      </c>
      <c r="D788" t="s">
        <v>38</v>
      </c>
      <c r="E788" t="s">
        <v>42</v>
      </c>
      <c r="F788">
        <v>4</v>
      </c>
      <c r="G788">
        <v>11000000</v>
      </c>
      <c r="H788">
        <v>3</v>
      </c>
      <c r="I788" s="37">
        <v>5.6712962962962958E-3</v>
      </c>
      <c r="J788" t="s">
        <v>61</v>
      </c>
      <c r="K788" t="s">
        <v>39</v>
      </c>
      <c r="L788" t="s">
        <v>43</v>
      </c>
      <c r="M788" t="s">
        <v>76</v>
      </c>
      <c r="N788" t="s">
        <v>26</v>
      </c>
    </row>
    <row r="789" spans="1:14" x14ac:dyDescent="0.25">
      <c r="A789" t="s">
        <v>14</v>
      </c>
      <c r="B789">
        <v>12</v>
      </c>
      <c r="C789" t="s">
        <v>22</v>
      </c>
      <c r="D789" t="s">
        <v>16</v>
      </c>
      <c r="E789" t="s">
        <v>42</v>
      </c>
      <c r="F789">
        <v>3</v>
      </c>
      <c r="G789">
        <v>15000000</v>
      </c>
      <c r="H789">
        <v>1</v>
      </c>
      <c r="I789" s="37">
        <v>5.7870370370370376E-3</v>
      </c>
      <c r="J789" t="s">
        <v>18</v>
      </c>
      <c r="K789" t="s">
        <v>35</v>
      </c>
      <c r="L789" t="s">
        <v>40</v>
      </c>
      <c r="M789" t="s">
        <v>76</v>
      </c>
      <c r="N789" t="s">
        <v>26</v>
      </c>
    </row>
    <row r="790" spans="1:14" x14ac:dyDescent="0.25">
      <c r="A790" t="s">
        <v>14</v>
      </c>
      <c r="B790">
        <v>24</v>
      </c>
      <c r="C790" t="s">
        <v>69</v>
      </c>
      <c r="D790" t="s">
        <v>16</v>
      </c>
      <c r="E790" t="s">
        <v>23</v>
      </c>
      <c r="F790">
        <v>3</v>
      </c>
      <c r="G790">
        <v>15000000</v>
      </c>
      <c r="H790">
        <v>1</v>
      </c>
      <c r="I790" s="37">
        <v>5.7870370370370376E-3</v>
      </c>
      <c r="J790" t="s">
        <v>18</v>
      </c>
      <c r="K790" t="s">
        <v>24</v>
      </c>
      <c r="L790" t="s">
        <v>33</v>
      </c>
      <c r="M790" t="s">
        <v>76</v>
      </c>
      <c r="N790" t="s">
        <v>26</v>
      </c>
    </row>
    <row r="791" spans="1:14" x14ac:dyDescent="0.25">
      <c r="A791" t="s">
        <v>14</v>
      </c>
      <c r="B791">
        <v>30</v>
      </c>
      <c r="C791" t="s">
        <v>27</v>
      </c>
      <c r="D791" t="s">
        <v>73</v>
      </c>
      <c r="E791" t="s">
        <v>23</v>
      </c>
      <c r="F791">
        <v>3</v>
      </c>
      <c r="G791">
        <v>15000000</v>
      </c>
      <c r="H791">
        <v>4</v>
      </c>
      <c r="I791" s="37">
        <v>6.0185185185185177E-3</v>
      </c>
      <c r="J791" t="s">
        <v>18</v>
      </c>
      <c r="K791" t="s">
        <v>56</v>
      </c>
      <c r="L791" t="s">
        <v>33</v>
      </c>
      <c r="M791" t="s">
        <v>76</v>
      </c>
      <c r="N791" t="s">
        <v>26</v>
      </c>
    </row>
    <row r="792" spans="1:14" x14ac:dyDescent="0.25">
      <c r="A792" t="s">
        <v>14</v>
      </c>
      <c r="B792">
        <v>30</v>
      </c>
      <c r="C792" t="s">
        <v>27</v>
      </c>
      <c r="D792" t="s">
        <v>32</v>
      </c>
      <c r="E792" t="s">
        <v>17</v>
      </c>
      <c r="F792">
        <v>2</v>
      </c>
      <c r="G792">
        <v>12000000</v>
      </c>
      <c r="H792">
        <v>2</v>
      </c>
      <c r="I792" s="37">
        <v>6.0185185185185177E-3</v>
      </c>
      <c r="J792" t="s">
        <v>18</v>
      </c>
      <c r="K792" t="s">
        <v>56</v>
      </c>
      <c r="L792" t="s">
        <v>43</v>
      </c>
      <c r="M792" t="s">
        <v>76</v>
      </c>
      <c r="N792" t="s">
        <v>26</v>
      </c>
    </row>
    <row r="793" spans="1:14" x14ac:dyDescent="0.25">
      <c r="A793" t="s">
        <v>14</v>
      </c>
      <c r="B793">
        <v>6</v>
      </c>
      <c r="C793" t="s">
        <v>27</v>
      </c>
      <c r="D793" t="s">
        <v>73</v>
      </c>
      <c r="E793" t="s">
        <v>23</v>
      </c>
      <c r="F793">
        <v>3</v>
      </c>
      <c r="G793">
        <v>15000000</v>
      </c>
      <c r="H793">
        <v>4</v>
      </c>
      <c r="I793" s="37">
        <v>6.0185185185185177E-3</v>
      </c>
      <c r="J793" t="s">
        <v>18</v>
      </c>
      <c r="K793" t="s">
        <v>39</v>
      </c>
      <c r="L793" t="s">
        <v>48</v>
      </c>
      <c r="M793" t="s">
        <v>76</v>
      </c>
      <c r="N793" t="s">
        <v>26</v>
      </c>
    </row>
    <row r="794" spans="1:14" x14ac:dyDescent="0.25">
      <c r="A794" t="s">
        <v>14</v>
      </c>
      <c r="B794">
        <v>22</v>
      </c>
      <c r="C794" t="s">
        <v>44</v>
      </c>
      <c r="D794" t="s">
        <v>28</v>
      </c>
      <c r="E794" t="s">
        <v>17</v>
      </c>
      <c r="F794">
        <v>1</v>
      </c>
      <c r="G794">
        <v>19000000</v>
      </c>
      <c r="H794">
        <v>1</v>
      </c>
      <c r="I794" s="37">
        <v>6.0185185185185177E-3</v>
      </c>
      <c r="J794" t="s">
        <v>46</v>
      </c>
      <c r="K794" t="s">
        <v>29</v>
      </c>
      <c r="L794" t="s">
        <v>40</v>
      </c>
      <c r="M794" t="s">
        <v>76</v>
      </c>
      <c r="N794" t="s">
        <v>26</v>
      </c>
    </row>
    <row r="795" spans="1:14" x14ac:dyDescent="0.25">
      <c r="A795" t="s">
        <v>70</v>
      </c>
      <c r="B795">
        <v>5</v>
      </c>
      <c r="C795" t="s">
        <v>55</v>
      </c>
      <c r="D795" t="s">
        <v>16</v>
      </c>
      <c r="E795" t="s">
        <v>45</v>
      </c>
      <c r="F795">
        <v>0</v>
      </c>
      <c r="G795">
        <v>0</v>
      </c>
      <c r="H795">
        <v>4</v>
      </c>
      <c r="I795" s="37">
        <v>6.0185185185185177E-3</v>
      </c>
      <c r="L795" t="s">
        <v>48</v>
      </c>
      <c r="M795" t="s">
        <v>76</v>
      </c>
      <c r="N795" t="s">
        <v>26</v>
      </c>
    </row>
    <row r="796" spans="1:14" x14ac:dyDescent="0.25">
      <c r="A796" t="s">
        <v>70</v>
      </c>
      <c r="B796">
        <v>5</v>
      </c>
      <c r="C796" t="s">
        <v>55</v>
      </c>
      <c r="D796" t="s">
        <v>16</v>
      </c>
      <c r="E796" t="s">
        <v>45</v>
      </c>
      <c r="F796">
        <v>0</v>
      </c>
      <c r="G796">
        <v>0</v>
      </c>
      <c r="H796">
        <v>4</v>
      </c>
      <c r="I796" s="37">
        <v>6.0185185185185177E-3</v>
      </c>
      <c r="L796" t="s">
        <v>48</v>
      </c>
      <c r="M796" t="s">
        <v>76</v>
      </c>
      <c r="N796" t="s">
        <v>26</v>
      </c>
    </row>
    <row r="797" spans="1:14" x14ac:dyDescent="0.25">
      <c r="A797" t="s">
        <v>14</v>
      </c>
      <c r="B797">
        <v>31</v>
      </c>
      <c r="C797" t="s">
        <v>59</v>
      </c>
      <c r="D797" t="s">
        <v>49</v>
      </c>
      <c r="E797" t="s">
        <v>42</v>
      </c>
      <c r="F797">
        <v>2</v>
      </c>
      <c r="G797">
        <v>12000000</v>
      </c>
      <c r="H797">
        <v>4</v>
      </c>
      <c r="I797" s="37">
        <v>6.3888888888888884E-3</v>
      </c>
      <c r="J797" t="s">
        <v>18</v>
      </c>
      <c r="K797" t="s">
        <v>56</v>
      </c>
      <c r="L797" t="s">
        <v>30</v>
      </c>
      <c r="M797" t="s">
        <v>76</v>
      </c>
      <c r="N797" t="s">
        <v>26</v>
      </c>
    </row>
    <row r="798" spans="1:14" x14ac:dyDescent="0.25">
      <c r="A798" t="s">
        <v>14</v>
      </c>
      <c r="B798">
        <v>31</v>
      </c>
      <c r="C798" t="s">
        <v>59</v>
      </c>
      <c r="D798" t="s">
        <v>49</v>
      </c>
      <c r="E798" t="s">
        <v>42</v>
      </c>
      <c r="F798">
        <v>2</v>
      </c>
      <c r="G798">
        <v>12000000</v>
      </c>
      <c r="H798">
        <v>4</v>
      </c>
      <c r="I798" s="37">
        <v>6.3888888888888884E-3</v>
      </c>
      <c r="J798" t="s">
        <v>18</v>
      </c>
      <c r="K798" t="s">
        <v>56</v>
      </c>
      <c r="L798" t="s">
        <v>30</v>
      </c>
      <c r="M798" t="s">
        <v>76</v>
      </c>
      <c r="N798" t="s">
        <v>26</v>
      </c>
    </row>
    <row r="799" spans="1:14" x14ac:dyDescent="0.25">
      <c r="A799" t="s">
        <v>14</v>
      </c>
      <c r="B799">
        <v>25</v>
      </c>
      <c r="C799" t="s">
        <v>37</v>
      </c>
      <c r="D799" t="s">
        <v>16</v>
      </c>
      <c r="E799" t="s">
        <v>17</v>
      </c>
      <c r="F799">
        <v>1</v>
      </c>
      <c r="G799">
        <v>19000000</v>
      </c>
      <c r="H799">
        <v>3</v>
      </c>
      <c r="I799" s="37">
        <v>6.4236111111111117E-3</v>
      </c>
      <c r="J799" t="s">
        <v>46</v>
      </c>
      <c r="K799" t="s">
        <v>24</v>
      </c>
      <c r="L799" t="s">
        <v>30</v>
      </c>
      <c r="M799" t="s">
        <v>76</v>
      </c>
      <c r="N799" t="s">
        <v>26</v>
      </c>
    </row>
    <row r="800" spans="1:14" x14ac:dyDescent="0.25">
      <c r="A800" t="s">
        <v>14</v>
      </c>
      <c r="B800">
        <v>10</v>
      </c>
      <c r="C800" t="s">
        <v>37</v>
      </c>
      <c r="D800" t="s">
        <v>16</v>
      </c>
      <c r="E800" t="s">
        <v>17</v>
      </c>
      <c r="F800">
        <v>4</v>
      </c>
      <c r="G800">
        <v>11000000</v>
      </c>
      <c r="H800">
        <v>5</v>
      </c>
      <c r="I800" s="37">
        <v>6.4236111111111117E-3</v>
      </c>
      <c r="J800" t="s">
        <v>61</v>
      </c>
      <c r="K800" t="s">
        <v>29</v>
      </c>
      <c r="L800" t="s">
        <v>48</v>
      </c>
      <c r="M800" t="s">
        <v>76</v>
      </c>
      <c r="N800" t="s">
        <v>26</v>
      </c>
    </row>
    <row r="801" spans="1:14" x14ac:dyDescent="0.25">
      <c r="A801" t="s">
        <v>70</v>
      </c>
      <c r="B801">
        <v>29</v>
      </c>
      <c r="C801" t="s">
        <v>27</v>
      </c>
      <c r="D801" t="s">
        <v>28</v>
      </c>
      <c r="E801" t="s">
        <v>23</v>
      </c>
      <c r="F801">
        <v>0</v>
      </c>
      <c r="G801">
        <v>0</v>
      </c>
      <c r="H801">
        <v>2</v>
      </c>
      <c r="I801" s="37">
        <v>6.4236111111111117E-3</v>
      </c>
      <c r="L801" t="s">
        <v>43</v>
      </c>
      <c r="M801" t="s">
        <v>76</v>
      </c>
      <c r="N801" t="s">
        <v>26</v>
      </c>
    </row>
    <row r="802" spans="1:14" x14ac:dyDescent="0.25">
      <c r="A802" t="s">
        <v>14</v>
      </c>
      <c r="B802">
        <v>11</v>
      </c>
      <c r="C802" t="s">
        <v>44</v>
      </c>
      <c r="D802" t="s">
        <v>28</v>
      </c>
      <c r="E802" t="s">
        <v>17</v>
      </c>
      <c r="F802">
        <v>2</v>
      </c>
      <c r="G802">
        <v>12000000</v>
      </c>
      <c r="H802">
        <v>1</v>
      </c>
      <c r="I802" s="37">
        <v>6.6666666666666671E-3</v>
      </c>
      <c r="J802" t="s">
        <v>18</v>
      </c>
      <c r="K802" t="s">
        <v>39</v>
      </c>
      <c r="L802" t="s">
        <v>43</v>
      </c>
      <c r="M802" t="s">
        <v>76</v>
      </c>
      <c r="N802" t="s">
        <v>26</v>
      </c>
    </row>
    <row r="803" spans="1:14" x14ac:dyDescent="0.25">
      <c r="A803" t="s">
        <v>14</v>
      </c>
      <c r="B803">
        <v>29</v>
      </c>
      <c r="C803" t="s">
        <v>37</v>
      </c>
      <c r="D803" t="s">
        <v>28</v>
      </c>
      <c r="E803" t="s">
        <v>23</v>
      </c>
      <c r="F803">
        <v>2</v>
      </c>
      <c r="G803">
        <v>12000000</v>
      </c>
      <c r="H803">
        <v>2</v>
      </c>
      <c r="I803" s="37">
        <v>7.0601851851851841E-3</v>
      </c>
      <c r="J803" t="s">
        <v>18</v>
      </c>
      <c r="K803" t="s">
        <v>47</v>
      </c>
      <c r="L803" t="s">
        <v>51</v>
      </c>
      <c r="M803" t="s">
        <v>76</v>
      </c>
      <c r="N803" t="s">
        <v>26</v>
      </c>
    </row>
    <row r="804" spans="1:14" x14ac:dyDescent="0.25">
      <c r="A804" t="s">
        <v>14</v>
      </c>
      <c r="B804">
        <v>3</v>
      </c>
      <c r="C804" t="s">
        <v>37</v>
      </c>
      <c r="D804" t="s">
        <v>16</v>
      </c>
      <c r="E804" t="s">
        <v>45</v>
      </c>
      <c r="F804">
        <v>3</v>
      </c>
      <c r="G804">
        <v>12000000</v>
      </c>
      <c r="H804">
        <v>2</v>
      </c>
      <c r="I804" s="37">
        <v>7.8703703703703713E-3</v>
      </c>
      <c r="J804" t="s">
        <v>18</v>
      </c>
      <c r="K804" t="s">
        <v>39</v>
      </c>
      <c r="L804" t="s">
        <v>51</v>
      </c>
      <c r="M804" t="s">
        <v>76</v>
      </c>
      <c r="N804" t="s">
        <v>26</v>
      </c>
    </row>
    <row r="805" spans="1:14" x14ac:dyDescent="0.25">
      <c r="A805" t="s">
        <v>70</v>
      </c>
      <c r="B805">
        <v>1</v>
      </c>
      <c r="C805" t="s">
        <v>69</v>
      </c>
      <c r="D805" t="s">
        <v>28</v>
      </c>
      <c r="E805" t="s">
        <v>17</v>
      </c>
      <c r="F805">
        <v>0</v>
      </c>
      <c r="G805">
        <v>0</v>
      </c>
      <c r="H805">
        <v>2</v>
      </c>
      <c r="I805" s="37">
        <v>8.8541666666666664E-3</v>
      </c>
      <c r="L805" t="s">
        <v>25</v>
      </c>
      <c r="M805" t="s">
        <v>76</v>
      </c>
      <c r="N805" t="s">
        <v>26</v>
      </c>
    </row>
    <row r="806" spans="1:14" x14ac:dyDescent="0.25">
      <c r="A806" t="s">
        <v>14</v>
      </c>
      <c r="B806">
        <v>6</v>
      </c>
      <c r="C806" t="s">
        <v>37</v>
      </c>
      <c r="D806" t="s">
        <v>38</v>
      </c>
      <c r="E806" t="s">
        <v>45</v>
      </c>
      <c r="F806">
        <v>2</v>
      </c>
      <c r="G806">
        <v>12000000</v>
      </c>
      <c r="H806">
        <v>2</v>
      </c>
      <c r="I806" s="37">
        <v>8.9699074074074073E-3</v>
      </c>
      <c r="J806" t="s">
        <v>18</v>
      </c>
      <c r="K806" t="s">
        <v>56</v>
      </c>
      <c r="L806" t="s">
        <v>30</v>
      </c>
      <c r="M806" t="s">
        <v>76</v>
      </c>
      <c r="N806" t="s">
        <v>26</v>
      </c>
    </row>
    <row r="807" spans="1:14" x14ac:dyDescent="0.25">
      <c r="A807" t="s">
        <v>14</v>
      </c>
      <c r="B807">
        <v>1</v>
      </c>
      <c r="C807" t="s">
        <v>37</v>
      </c>
      <c r="D807" t="s">
        <v>28</v>
      </c>
      <c r="E807" t="s">
        <v>23</v>
      </c>
      <c r="F807">
        <v>2</v>
      </c>
      <c r="G807">
        <v>12000000</v>
      </c>
      <c r="H807">
        <v>2</v>
      </c>
      <c r="I807" s="37">
        <v>8.9699074074074073E-3</v>
      </c>
      <c r="J807" t="s">
        <v>18</v>
      </c>
      <c r="K807" t="s">
        <v>19</v>
      </c>
      <c r="L807" t="s">
        <v>43</v>
      </c>
      <c r="M807" t="s">
        <v>76</v>
      </c>
      <c r="N807" t="s">
        <v>26</v>
      </c>
    </row>
    <row r="808" spans="1:14" x14ac:dyDescent="0.25">
      <c r="A808" t="s">
        <v>70</v>
      </c>
      <c r="B808">
        <v>24</v>
      </c>
      <c r="C808" t="s">
        <v>44</v>
      </c>
      <c r="D808" t="s">
        <v>38</v>
      </c>
      <c r="E808" t="s">
        <v>42</v>
      </c>
      <c r="F808">
        <v>0</v>
      </c>
      <c r="G808">
        <v>0</v>
      </c>
      <c r="H808">
        <v>2</v>
      </c>
      <c r="I808" s="37">
        <v>8.9699074074074073E-3</v>
      </c>
      <c r="L808" t="s">
        <v>20</v>
      </c>
      <c r="M808" t="s">
        <v>76</v>
      </c>
      <c r="N808" t="s">
        <v>26</v>
      </c>
    </row>
    <row r="809" spans="1:14" x14ac:dyDescent="0.25">
      <c r="A809" t="s">
        <v>14</v>
      </c>
      <c r="B809">
        <v>17</v>
      </c>
      <c r="C809" t="s">
        <v>44</v>
      </c>
      <c r="D809" t="s">
        <v>49</v>
      </c>
      <c r="E809" t="s">
        <v>23</v>
      </c>
      <c r="F809">
        <v>2</v>
      </c>
      <c r="G809">
        <v>12000000</v>
      </c>
      <c r="H809">
        <v>2</v>
      </c>
      <c r="I809" s="37">
        <v>1.3888888888888889E-3</v>
      </c>
      <c r="J809" t="s">
        <v>18</v>
      </c>
      <c r="K809" t="s">
        <v>50</v>
      </c>
      <c r="L809" t="s">
        <v>51</v>
      </c>
      <c r="M809" t="s">
        <v>76</v>
      </c>
      <c r="N809" t="s">
        <v>52</v>
      </c>
    </row>
    <row r="810" spans="1:14" x14ac:dyDescent="0.25">
      <c r="A810" t="s">
        <v>14</v>
      </c>
      <c r="B810">
        <v>12</v>
      </c>
      <c r="C810" t="s">
        <v>55</v>
      </c>
      <c r="D810" t="s">
        <v>16</v>
      </c>
      <c r="E810" t="s">
        <v>42</v>
      </c>
      <c r="F810">
        <v>3</v>
      </c>
      <c r="G810">
        <v>11000000</v>
      </c>
      <c r="H810">
        <v>1</v>
      </c>
      <c r="I810" s="37">
        <v>1.3888888888888889E-3</v>
      </c>
      <c r="J810" t="s">
        <v>18</v>
      </c>
      <c r="K810" t="s">
        <v>56</v>
      </c>
      <c r="L810" t="s">
        <v>51</v>
      </c>
      <c r="M810" t="s">
        <v>76</v>
      </c>
      <c r="N810" t="s">
        <v>52</v>
      </c>
    </row>
    <row r="811" spans="1:14" x14ac:dyDescent="0.25">
      <c r="A811" t="s">
        <v>14</v>
      </c>
      <c r="B811">
        <v>5</v>
      </c>
      <c r="C811" t="s">
        <v>59</v>
      </c>
      <c r="D811" t="s">
        <v>38</v>
      </c>
      <c r="E811" t="s">
        <v>23</v>
      </c>
      <c r="F811">
        <v>1</v>
      </c>
      <c r="G811">
        <v>7000000</v>
      </c>
      <c r="H811">
        <v>2</v>
      </c>
      <c r="I811" s="37">
        <v>1.3888888888888889E-3</v>
      </c>
      <c r="J811" t="s">
        <v>18</v>
      </c>
      <c r="K811" t="s">
        <v>56</v>
      </c>
      <c r="L811" t="s">
        <v>48</v>
      </c>
      <c r="M811" t="s">
        <v>76</v>
      </c>
      <c r="N811" t="s">
        <v>52</v>
      </c>
    </row>
    <row r="812" spans="1:14" x14ac:dyDescent="0.25">
      <c r="A812" t="s">
        <v>14</v>
      </c>
      <c r="B812">
        <v>25</v>
      </c>
      <c r="C812" t="s">
        <v>27</v>
      </c>
      <c r="D812" t="s">
        <v>16</v>
      </c>
      <c r="E812" t="s">
        <v>17</v>
      </c>
      <c r="F812">
        <v>3</v>
      </c>
      <c r="G812">
        <v>15000000</v>
      </c>
      <c r="H812">
        <v>3</v>
      </c>
      <c r="I812" s="37">
        <v>1.3888888888888889E-3</v>
      </c>
      <c r="J812" t="s">
        <v>18</v>
      </c>
      <c r="K812" t="s">
        <v>56</v>
      </c>
      <c r="L812" t="s">
        <v>30</v>
      </c>
      <c r="M812" t="s">
        <v>76</v>
      </c>
      <c r="N812" t="s">
        <v>52</v>
      </c>
    </row>
    <row r="813" spans="1:14" x14ac:dyDescent="0.25">
      <c r="A813" t="s">
        <v>14</v>
      </c>
      <c r="B813">
        <v>1</v>
      </c>
      <c r="C813" t="s">
        <v>37</v>
      </c>
      <c r="D813" t="s">
        <v>32</v>
      </c>
      <c r="E813" t="s">
        <v>42</v>
      </c>
      <c r="F813">
        <v>3</v>
      </c>
      <c r="G813">
        <v>15000000</v>
      </c>
      <c r="H813">
        <v>3</v>
      </c>
      <c r="I813" s="37">
        <v>1.3888888888888889E-3</v>
      </c>
      <c r="J813" t="s">
        <v>18</v>
      </c>
      <c r="K813" t="s">
        <v>39</v>
      </c>
      <c r="L813" t="s">
        <v>30</v>
      </c>
      <c r="M813" t="s">
        <v>76</v>
      </c>
      <c r="N813" t="s">
        <v>52</v>
      </c>
    </row>
    <row r="814" spans="1:14" x14ac:dyDescent="0.25">
      <c r="A814" t="s">
        <v>14</v>
      </c>
      <c r="B814">
        <v>3</v>
      </c>
      <c r="C814" t="s">
        <v>69</v>
      </c>
      <c r="D814" t="s">
        <v>32</v>
      </c>
      <c r="E814" t="s">
        <v>23</v>
      </c>
      <c r="F814">
        <v>5</v>
      </c>
      <c r="G814">
        <v>20000000</v>
      </c>
      <c r="H814">
        <v>4</v>
      </c>
      <c r="I814" s="37">
        <v>1.3888888888888889E-3</v>
      </c>
      <c r="J814" t="s">
        <v>18</v>
      </c>
      <c r="K814" t="s">
        <v>39</v>
      </c>
      <c r="L814" t="s">
        <v>51</v>
      </c>
      <c r="M814" t="s">
        <v>76</v>
      </c>
      <c r="N814" t="s">
        <v>52</v>
      </c>
    </row>
    <row r="815" spans="1:14" x14ac:dyDescent="0.25">
      <c r="A815" t="s">
        <v>14</v>
      </c>
      <c r="B815">
        <v>12</v>
      </c>
      <c r="C815" t="s">
        <v>55</v>
      </c>
      <c r="D815" t="s">
        <v>16</v>
      </c>
      <c r="E815" t="s">
        <v>42</v>
      </c>
      <c r="F815">
        <v>3</v>
      </c>
      <c r="G815">
        <v>11000000</v>
      </c>
      <c r="H815">
        <v>1</v>
      </c>
      <c r="I815" s="37">
        <v>1.3888888888888889E-3</v>
      </c>
      <c r="J815" t="s">
        <v>18</v>
      </c>
      <c r="K815" t="s">
        <v>56</v>
      </c>
      <c r="L815" t="s">
        <v>51</v>
      </c>
      <c r="M815" t="s">
        <v>76</v>
      </c>
      <c r="N815" t="s">
        <v>52</v>
      </c>
    </row>
    <row r="816" spans="1:14" x14ac:dyDescent="0.25">
      <c r="A816" t="s">
        <v>14</v>
      </c>
      <c r="B816">
        <v>5</v>
      </c>
      <c r="C816" t="s">
        <v>59</v>
      </c>
      <c r="D816" t="s">
        <v>38</v>
      </c>
      <c r="E816" t="s">
        <v>23</v>
      </c>
      <c r="F816">
        <v>1</v>
      </c>
      <c r="G816">
        <v>7000000</v>
      </c>
      <c r="H816">
        <v>2</v>
      </c>
      <c r="I816" s="37">
        <v>1.3888888888888889E-3</v>
      </c>
      <c r="J816" t="s">
        <v>18</v>
      </c>
      <c r="K816" t="s">
        <v>56</v>
      </c>
      <c r="L816" t="s">
        <v>48</v>
      </c>
      <c r="M816" t="s">
        <v>76</v>
      </c>
      <c r="N816" t="s">
        <v>52</v>
      </c>
    </row>
    <row r="817" spans="1:14" x14ac:dyDescent="0.25">
      <c r="A817" t="s">
        <v>70</v>
      </c>
      <c r="B817">
        <v>14</v>
      </c>
      <c r="C817" t="s">
        <v>15</v>
      </c>
      <c r="D817" t="s">
        <v>16</v>
      </c>
      <c r="E817" t="s">
        <v>23</v>
      </c>
      <c r="F817">
        <v>0</v>
      </c>
      <c r="G817">
        <v>0</v>
      </c>
      <c r="H817">
        <v>5</v>
      </c>
      <c r="I817" s="37">
        <v>1.3888888888888889E-3</v>
      </c>
      <c r="L817" t="s">
        <v>33</v>
      </c>
      <c r="M817" t="s">
        <v>76</v>
      </c>
      <c r="N817" t="s">
        <v>52</v>
      </c>
    </row>
    <row r="818" spans="1:14" x14ac:dyDescent="0.25">
      <c r="A818" t="s">
        <v>70</v>
      </c>
      <c r="B818">
        <v>14</v>
      </c>
      <c r="C818" t="s">
        <v>15</v>
      </c>
      <c r="D818" t="s">
        <v>16</v>
      </c>
      <c r="E818" t="s">
        <v>23</v>
      </c>
      <c r="F818">
        <v>0</v>
      </c>
      <c r="G818">
        <v>0</v>
      </c>
      <c r="H818">
        <v>5</v>
      </c>
      <c r="I818" s="37">
        <v>1.3888888888888889E-3</v>
      </c>
      <c r="L818" t="s">
        <v>33</v>
      </c>
      <c r="M818" t="s">
        <v>76</v>
      </c>
      <c r="N818" t="s">
        <v>52</v>
      </c>
    </row>
    <row r="819" spans="1:14" x14ac:dyDescent="0.25">
      <c r="A819" t="s">
        <v>14</v>
      </c>
      <c r="B819">
        <v>11</v>
      </c>
      <c r="C819" t="s">
        <v>37</v>
      </c>
      <c r="D819" t="s">
        <v>38</v>
      </c>
      <c r="E819" t="s">
        <v>42</v>
      </c>
      <c r="F819">
        <v>3</v>
      </c>
      <c r="G819">
        <v>15000000</v>
      </c>
      <c r="H819">
        <v>2</v>
      </c>
      <c r="I819" s="37">
        <v>1.3888888888888889E-3</v>
      </c>
      <c r="J819" t="s">
        <v>18</v>
      </c>
      <c r="K819" t="s">
        <v>56</v>
      </c>
      <c r="L819" t="s">
        <v>51</v>
      </c>
      <c r="M819" t="s">
        <v>76</v>
      </c>
      <c r="N819" t="s">
        <v>52</v>
      </c>
    </row>
    <row r="820" spans="1:14" x14ac:dyDescent="0.25">
      <c r="A820" t="s">
        <v>70</v>
      </c>
      <c r="B820">
        <v>5</v>
      </c>
      <c r="C820" t="s">
        <v>37</v>
      </c>
      <c r="D820" t="s">
        <v>28</v>
      </c>
      <c r="E820" t="s">
        <v>23</v>
      </c>
      <c r="F820">
        <v>0</v>
      </c>
      <c r="G820">
        <v>0</v>
      </c>
      <c r="H820">
        <v>5</v>
      </c>
      <c r="I820" s="37">
        <v>1.3888888888888889E-3</v>
      </c>
      <c r="L820" t="s">
        <v>25</v>
      </c>
      <c r="M820" t="s">
        <v>76</v>
      </c>
      <c r="N820" t="s">
        <v>52</v>
      </c>
    </row>
    <row r="821" spans="1:14" x14ac:dyDescent="0.25">
      <c r="A821" t="s">
        <v>14</v>
      </c>
      <c r="B821">
        <v>14</v>
      </c>
      <c r="C821" t="s">
        <v>55</v>
      </c>
      <c r="D821" t="s">
        <v>49</v>
      </c>
      <c r="E821" t="s">
        <v>17</v>
      </c>
      <c r="F821">
        <v>3</v>
      </c>
      <c r="G821">
        <v>15000000</v>
      </c>
      <c r="H821">
        <v>2</v>
      </c>
      <c r="I821" s="37">
        <v>1.3888888888888889E-3</v>
      </c>
      <c r="J821" t="s">
        <v>18</v>
      </c>
      <c r="K821" t="s">
        <v>56</v>
      </c>
      <c r="L821" t="s">
        <v>30</v>
      </c>
      <c r="M821" t="s">
        <v>76</v>
      </c>
      <c r="N821" t="s">
        <v>52</v>
      </c>
    </row>
    <row r="822" spans="1:14" x14ac:dyDescent="0.25">
      <c r="A822" t="s">
        <v>14</v>
      </c>
      <c r="B822">
        <v>5</v>
      </c>
      <c r="C822" t="s">
        <v>44</v>
      </c>
      <c r="D822" t="s">
        <v>32</v>
      </c>
      <c r="E822" t="s">
        <v>45</v>
      </c>
      <c r="F822">
        <v>3</v>
      </c>
      <c r="G822">
        <v>12000000</v>
      </c>
      <c r="H822">
        <v>2</v>
      </c>
      <c r="I822" s="37">
        <v>1.3888888888888889E-3</v>
      </c>
      <c r="J822" t="s">
        <v>18</v>
      </c>
      <c r="K822" t="s">
        <v>24</v>
      </c>
      <c r="L822" t="s">
        <v>43</v>
      </c>
      <c r="M822" t="s">
        <v>76</v>
      </c>
      <c r="N822" t="s">
        <v>52</v>
      </c>
    </row>
    <row r="823" spans="1:14" x14ac:dyDescent="0.25">
      <c r="A823" t="s">
        <v>14</v>
      </c>
      <c r="B823">
        <v>14</v>
      </c>
      <c r="C823" t="s">
        <v>55</v>
      </c>
      <c r="D823" t="s">
        <v>49</v>
      </c>
      <c r="E823" t="s">
        <v>17</v>
      </c>
      <c r="F823">
        <v>3</v>
      </c>
      <c r="G823">
        <v>15000000</v>
      </c>
      <c r="H823">
        <v>2</v>
      </c>
      <c r="I823" s="37">
        <v>1.3888888888888889E-3</v>
      </c>
      <c r="J823" t="s">
        <v>18</v>
      </c>
      <c r="K823" t="s">
        <v>56</v>
      </c>
      <c r="L823" t="s">
        <v>30</v>
      </c>
      <c r="M823" t="s">
        <v>76</v>
      </c>
      <c r="N823" t="s">
        <v>52</v>
      </c>
    </row>
    <row r="824" spans="1:14" x14ac:dyDescent="0.25">
      <c r="A824" t="s">
        <v>14</v>
      </c>
      <c r="B824">
        <v>11</v>
      </c>
      <c r="C824" t="s">
        <v>59</v>
      </c>
      <c r="D824" t="s">
        <v>38</v>
      </c>
      <c r="E824" t="s">
        <v>23</v>
      </c>
      <c r="F824">
        <v>5</v>
      </c>
      <c r="G824">
        <v>25000000</v>
      </c>
      <c r="H824">
        <v>4</v>
      </c>
      <c r="I824" s="37">
        <v>1.3888888888888889E-3</v>
      </c>
      <c r="J824" t="s">
        <v>18</v>
      </c>
      <c r="K824" t="s">
        <v>29</v>
      </c>
      <c r="L824" t="s">
        <v>43</v>
      </c>
      <c r="M824" t="s">
        <v>76</v>
      </c>
      <c r="N824" t="s">
        <v>52</v>
      </c>
    </row>
    <row r="825" spans="1:14" x14ac:dyDescent="0.25">
      <c r="A825" t="s">
        <v>14</v>
      </c>
      <c r="B825">
        <v>31</v>
      </c>
      <c r="C825" t="s">
        <v>22</v>
      </c>
      <c r="D825" t="s">
        <v>16</v>
      </c>
      <c r="E825" t="s">
        <v>23</v>
      </c>
      <c r="F825">
        <v>1</v>
      </c>
      <c r="G825">
        <v>19000000</v>
      </c>
      <c r="H825">
        <v>3</v>
      </c>
      <c r="I825" s="37">
        <v>1.3888888888888889E-3</v>
      </c>
      <c r="J825" t="s">
        <v>46</v>
      </c>
      <c r="K825" t="s">
        <v>56</v>
      </c>
      <c r="L825" t="s">
        <v>25</v>
      </c>
      <c r="M825" t="s">
        <v>76</v>
      </c>
      <c r="N825" t="s">
        <v>52</v>
      </c>
    </row>
    <row r="826" spans="1:14" x14ac:dyDescent="0.25">
      <c r="A826" t="s">
        <v>14</v>
      </c>
      <c r="B826">
        <v>9</v>
      </c>
      <c r="C826" t="s">
        <v>22</v>
      </c>
      <c r="D826" t="s">
        <v>16</v>
      </c>
      <c r="E826" t="s">
        <v>42</v>
      </c>
      <c r="F826">
        <v>3</v>
      </c>
      <c r="G826">
        <v>12000000</v>
      </c>
      <c r="H826">
        <v>5</v>
      </c>
      <c r="I826" s="37">
        <v>1.3888888888888889E-3</v>
      </c>
      <c r="J826" t="s">
        <v>18</v>
      </c>
      <c r="K826" t="s">
        <v>64</v>
      </c>
      <c r="L826" t="s">
        <v>40</v>
      </c>
      <c r="M826" t="s">
        <v>76</v>
      </c>
      <c r="N826" t="s">
        <v>52</v>
      </c>
    </row>
    <row r="827" spans="1:14" x14ac:dyDescent="0.25">
      <c r="A827" t="s">
        <v>14</v>
      </c>
      <c r="B827">
        <v>10</v>
      </c>
      <c r="C827" t="s">
        <v>22</v>
      </c>
      <c r="D827" t="s">
        <v>32</v>
      </c>
      <c r="E827" t="s">
        <v>42</v>
      </c>
      <c r="F827">
        <v>3</v>
      </c>
      <c r="G827">
        <v>15000000</v>
      </c>
      <c r="H827">
        <v>1</v>
      </c>
      <c r="I827" s="37">
        <v>1.3888888888888889E-3</v>
      </c>
      <c r="J827" t="s">
        <v>18</v>
      </c>
      <c r="K827" t="s">
        <v>56</v>
      </c>
      <c r="L827" t="s">
        <v>40</v>
      </c>
      <c r="M827" t="s">
        <v>76</v>
      </c>
      <c r="N827" t="s">
        <v>52</v>
      </c>
    </row>
    <row r="828" spans="1:14" x14ac:dyDescent="0.25">
      <c r="A828" t="s">
        <v>14</v>
      </c>
      <c r="B828">
        <v>22</v>
      </c>
      <c r="C828" t="s">
        <v>44</v>
      </c>
      <c r="D828" t="s">
        <v>16</v>
      </c>
      <c r="E828" t="s">
        <v>23</v>
      </c>
      <c r="F828">
        <v>4</v>
      </c>
      <c r="G828">
        <v>20000000</v>
      </c>
      <c r="H828">
        <v>4</v>
      </c>
      <c r="I828" s="37">
        <v>1.3888888888888889E-3</v>
      </c>
      <c r="J828" t="s">
        <v>61</v>
      </c>
      <c r="K828" t="s">
        <v>56</v>
      </c>
      <c r="L828" t="s">
        <v>20</v>
      </c>
      <c r="M828" t="s">
        <v>76</v>
      </c>
      <c r="N828" t="s">
        <v>52</v>
      </c>
    </row>
    <row r="829" spans="1:14" x14ac:dyDescent="0.25">
      <c r="A829" t="s">
        <v>14</v>
      </c>
      <c r="B829">
        <v>11</v>
      </c>
      <c r="C829" t="s">
        <v>59</v>
      </c>
      <c r="D829" t="s">
        <v>38</v>
      </c>
      <c r="E829" t="s">
        <v>23</v>
      </c>
      <c r="F829">
        <v>5</v>
      </c>
      <c r="G829">
        <v>25000000</v>
      </c>
      <c r="H829">
        <v>4</v>
      </c>
      <c r="I829" s="37">
        <v>1.3888888888888889E-3</v>
      </c>
      <c r="J829" t="s">
        <v>18</v>
      </c>
      <c r="K829" t="s">
        <v>29</v>
      </c>
      <c r="L829" t="s">
        <v>43</v>
      </c>
      <c r="M829" t="s">
        <v>76</v>
      </c>
      <c r="N829" t="s">
        <v>52</v>
      </c>
    </row>
    <row r="830" spans="1:14" x14ac:dyDescent="0.25">
      <c r="A830" t="s">
        <v>14</v>
      </c>
      <c r="B830">
        <v>31</v>
      </c>
      <c r="C830" t="s">
        <v>22</v>
      </c>
      <c r="D830" t="s">
        <v>16</v>
      </c>
      <c r="E830" t="s">
        <v>23</v>
      </c>
      <c r="F830">
        <v>1</v>
      </c>
      <c r="G830">
        <v>19000000</v>
      </c>
      <c r="H830">
        <v>3</v>
      </c>
      <c r="I830" s="37">
        <v>1.3888888888888889E-3</v>
      </c>
      <c r="J830" t="s">
        <v>46</v>
      </c>
      <c r="K830" t="s">
        <v>56</v>
      </c>
      <c r="L830" t="s">
        <v>25</v>
      </c>
      <c r="M830" t="s">
        <v>76</v>
      </c>
      <c r="N830" t="s">
        <v>52</v>
      </c>
    </row>
    <row r="831" spans="1:14" x14ac:dyDescent="0.25">
      <c r="A831" t="s">
        <v>14</v>
      </c>
      <c r="B831">
        <v>9</v>
      </c>
      <c r="C831" t="s">
        <v>22</v>
      </c>
      <c r="D831" t="s">
        <v>16</v>
      </c>
      <c r="E831" t="s">
        <v>42</v>
      </c>
      <c r="F831">
        <v>3</v>
      </c>
      <c r="G831">
        <v>12000000</v>
      </c>
      <c r="H831">
        <v>5</v>
      </c>
      <c r="I831" s="37">
        <v>1.3888888888888889E-3</v>
      </c>
      <c r="J831" t="s">
        <v>18</v>
      </c>
      <c r="K831" t="s">
        <v>64</v>
      </c>
      <c r="L831" t="s">
        <v>40</v>
      </c>
      <c r="M831" t="s">
        <v>76</v>
      </c>
      <c r="N831" t="s">
        <v>52</v>
      </c>
    </row>
    <row r="832" spans="1:14" x14ac:dyDescent="0.25">
      <c r="A832" t="s">
        <v>70</v>
      </c>
      <c r="B832">
        <v>8</v>
      </c>
      <c r="C832" t="s">
        <v>72</v>
      </c>
      <c r="D832" t="s">
        <v>28</v>
      </c>
      <c r="E832" t="s">
        <v>17</v>
      </c>
      <c r="F832">
        <v>0</v>
      </c>
      <c r="G832">
        <v>0</v>
      </c>
      <c r="H832">
        <v>3</v>
      </c>
      <c r="I832" s="37">
        <v>1.3888888888888889E-3</v>
      </c>
      <c r="L832" t="s">
        <v>30</v>
      </c>
      <c r="M832" t="s">
        <v>76</v>
      </c>
      <c r="N832" t="s">
        <v>52</v>
      </c>
    </row>
    <row r="833" spans="1:14" x14ac:dyDescent="0.25">
      <c r="A833" t="s">
        <v>70</v>
      </c>
      <c r="B833">
        <v>30</v>
      </c>
      <c r="C833" t="s">
        <v>69</v>
      </c>
      <c r="D833" t="s">
        <v>32</v>
      </c>
      <c r="E833" t="s">
        <v>17</v>
      </c>
      <c r="F833">
        <v>0</v>
      </c>
      <c r="G833">
        <v>0</v>
      </c>
      <c r="H833">
        <v>4</v>
      </c>
      <c r="I833" s="37">
        <v>1.3888888888888889E-3</v>
      </c>
      <c r="L833" t="s">
        <v>48</v>
      </c>
      <c r="M833" t="s">
        <v>76</v>
      </c>
      <c r="N833" t="s">
        <v>52</v>
      </c>
    </row>
    <row r="834" spans="1:14" x14ac:dyDescent="0.25">
      <c r="A834" t="s">
        <v>70</v>
      </c>
      <c r="B834">
        <v>8</v>
      </c>
      <c r="C834" t="s">
        <v>72</v>
      </c>
      <c r="D834" t="s">
        <v>28</v>
      </c>
      <c r="E834" t="s">
        <v>17</v>
      </c>
      <c r="F834">
        <v>0</v>
      </c>
      <c r="G834">
        <v>0</v>
      </c>
      <c r="H834">
        <v>3</v>
      </c>
      <c r="I834" s="37">
        <v>1.3888888888888889E-3</v>
      </c>
      <c r="L834" t="s">
        <v>30</v>
      </c>
      <c r="M834" t="s">
        <v>76</v>
      </c>
      <c r="N834" t="s">
        <v>52</v>
      </c>
    </row>
    <row r="835" spans="1:14" x14ac:dyDescent="0.25">
      <c r="A835" t="s">
        <v>14</v>
      </c>
      <c r="B835">
        <v>30</v>
      </c>
      <c r="C835" t="s">
        <v>44</v>
      </c>
      <c r="D835" t="s">
        <v>38</v>
      </c>
      <c r="E835" t="s">
        <v>23</v>
      </c>
      <c r="F835">
        <v>5</v>
      </c>
      <c r="G835">
        <v>21000000</v>
      </c>
      <c r="H835">
        <v>3</v>
      </c>
      <c r="I835" s="37">
        <v>1.3888888888888889E-3</v>
      </c>
      <c r="J835" t="s">
        <v>18</v>
      </c>
      <c r="K835" t="s">
        <v>56</v>
      </c>
      <c r="L835" t="s">
        <v>48</v>
      </c>
      <c r="M835" t="s">
        <v>76</v>
      </c>
      <c r="N835" t="s">
        <v>52</v>
      </c>
    </row>
    <row r="836" spans="1:14" x14ac:dyDescent="0.25">
      <c r="A836" t="s">
        <v>70</v>
      </c>
      <c r="B836">
        <v>29</v>
      </c>
      <c r="C836" t="s">
        <v>44</v>
      </c>
      <c r="D836" t="s">
        <v>16</v>
      </c>
      <c r="E836" t="s">
        <v>42</v>
      </c>
      <c r="F836">
        <v>0</v>
      </c>
      <c r="G836">
        <v>0</v>
      </c>
      <c r="H836">
        <v>3</v>
      </c>
      <c r="I836" s="37">
        <v>1.3888888888888889E-3</v>
      </c>
      <c r="L836" t="s">
        <v>48</v>
      </c>
      <c r="M836" t="s">
        <v>76</v>
      </c>
      <c r="N836" t="s">
        <v>52</v>
      </c>
    </row>
    <row r="837" spans="1:14" x14ac:dyDescent="0.25">
      <c r="A837" t="s">
        <v>14</v>
      </c>
      <c r="B837">
        <v>2</v>
      </c>
      <c r="C837" t="s">
        <v>44</v>
      </c>
      <c r="D837" t="s">
        <v>28</v>
      </c>
      <c r="E837" t="s">
        <v>23</v>
      </c>
      <c r="F837">
        <v>5</v>
      </c>
      <c r="G837">
        <v>25000000</v>
      </c>
      <c r="H837">
        <v>1</v>
      </c>
      <c r="I837" s="37">
        <v>1.3888888888888889E-3</v>
      </c>
      <c r="J837" t="s">
        <v>18</v>
      </c>
      <c r="K837" t="s">
        <v>29</v>
      </c>
      <c r="L837" t="s">
        <v>48</v>
      </c>
      <c r="M837" t="s">
        <v>76</v>
      </c>
      <c r="N837" t="s">
        <v>52</v>
      </c>
    </row>
    <row r="838" spans="1:14" x14ac:dyDescent="0.25">
      <c r="A838" t="s">
        <v>70</v>
      </c>
      <c r="B838">
        <v>4</v>
      </c>
      <c r="C838" t="s">
        <v>37</v>
      </c>
      <c r="D838" t="s">
        <v>16</v>
      </c>
      <c r="E838" t="s">
        <v>42</v>
      </c>
      <c r="F838">
        <v>0</v>
      </c>
      <c r="G838">
        <v>0</v>
      </c>
      <c r="H838">
        <v>2</v>
      </c>
      <c r="I838" s="37">
        <v>1.3888888888888889E-3</v>
      </c>
      <c r="L838" t="s">
        <v>43</v>
      </c>
      <c r="M838" t="s">
        <v>76</v>
      </c>
      <c r="N838" t="s">
        <v>52</v>
      </c>
    </row>
    <row r="839" spans="1:14" x14ac:dyDescent="0.25">
      <c r="A839" t="s">
        <v>14</v>
      </c>
      <c r="B839">
        <v>11</v>
      </c>
      <c r="C839" t="s">
        <v>27</v>
      </c>
      <c r="D839" t="s">
        <v>38</v>
      </c>
      <c r="E839" t="s">
        <v>23</v>
      </c>
      <c r="F839">
        <v>3</v>
      </c>
      <c r="G839">
        <v>15000000</v>
      </c>
      <c r="H839">
        <v>3</v>
      </c>
      <c r="I839" s="37">
        <v>1.3888888888888889E-3</v>
      </c>
      <c r="J839" t="s">
        <v>18</v>
      </c>
      <c r="K839" t="s">
        <v>29</v>
      </c>
      <c r="L839" t="s">
        <v>40</v>
      </c>
      <c r="M839" t="s">
        <v>76</v>
      </c>
      <c r="N839" t="s">
        <v>52</v>
      </c>
    </row>
    <row r="840" spans="1:14" x14ac:dyDescent="0.25">
      <c r="A840" t="s">
        <v>14</v>
      </c>
      <c r="B840">
        <v>12</v>
      </c>
      <c r="C840" t="s">
        <v>27</v>
      </c>
      <c r="D840" t="s">
        <v>16</v>
      </c>
      <c r="E840" t="s">
        <v>23</v>
      </c>
      <c r="F840">
        <v>2</v>
      </c>
      <c r="G840">
        <v>12000000</v>
      </c>
      <c r="H840">
        <v>1</v>
      </c>
      <c r="I840" s="37">
        <v>1.3888888888888889E-3</v>
      </c>
      <c r="J840" t="s">
        <v>18</v>
      </c>
      <c r="K840" t="s">
        <v>56</v>
      </c>
      <c r="L840" t="s">
        <v>48</v>
      </c>
      <c r="M840" t="s">
        <v>76</v>
      </c>
      <c r="N840" t="s">
        <v>52</v>
      </c>
    </row>
    <row r="841" spans="1:14" x14ac:dyDescent="0.25">
      <c r="A841" t="s">
        <v>14</v>
      </c>
      <c r="B841">
        <v>9</v>
      </c>
      <c r="C841" t="s">
        <v>27</v>
      </c>
      <c r="D841" t="s">
        <v>38</v>
      </c>
      <c r="E841" t="s">
        <v>68</v>
      </c>
      <c r="F841">
        <v>5</v>
      </c>
      <c r="G841">
        <v>21000000</v>
      </c>
      <c r="H841">
        <v>1</v>
      </c>
      <c r="I841" s="37">
        <v>1.3888888888888889E-3</v>
      </c>
      <c r="J841" t="s">
        <v>18</v>
      </c>
      <c r="K841" t="s">
        <v>35</v>
      </c>
      <c r="L841" t="s">
        <v>51</v>
      </c>
      <c r="M841" t="s">
        <v>76</v>
      </c>
      <c r="N841" t="s">
        <v>52</v>
      </c>
    </row>
    <row r="842" spans="1:14" x14ac:dyDescent="0.25">
      <c r="A842" t="s">
        <v>14</v>
      </c>
      <c r="B842">
        <v>15</v>
      </c>
      <c r="C842" t="s">
        <v>44</v>
      </c>
      <c r="D842" t="s">
        <v>38</v>
      </c>
      <c r="E842" t="s">
        <v>17</v>
      </c>
      <c r="F842">
        <v>4</v>
      </c>
      <c r="G842">
        <v>15000000</v>
      </c>
      <c r="H842">
        <v>1</v>
      </c>
      <c r="I842" s="37">
        <v>1.3888888888888889E-3</v>
      </c>
      <c r="J842" t="s">
        <v>18</v>
      </c>
      <c r="K842" t="s">
        <v>56</v>
      </c>
      <c r="L842" t="s">
        <v>30</v>
      </c>
      <c r="M842" t="s">
        <v>76</v>
      </c>
      <c r="N842" t="s">
        <v>52</v>
      </c>
    </row>
    <row r="843" spans="1:14" x14ac:dyDescent="0.25">
      <c r="A843" t="s">
        <v>14</v>
      </c>
      <c r="B843">
        <v>28</v>
      </c>
      <c r="C843" t="s">
        <v>37</v>
      </c>
      <c r="D843" t="s">
        <v>16</v>
      </c>
      <c r="E843" t="s">
        <v>17</v>
      </c>
      <c r="F843">
        <v>5</v>
      </c>
      <c r="G843">
        <v>21000000</v>
      </c>
      <c r="H843">
        <v>3</v>
      </c>
      <c r="I843" s="37">
        <v>1.3888888888888889E-3</v>
      </c>
      <c r="J843" t="s">
        <v>18</v>
      </c>
      <c r="K843" t="s">
        <v>39</v>
      </c>
      <c r="L843" t="s">
        <v>25</v>
      </c>
      <c r="M843" t="s">
        <v>76</v>
      </c>
      <c r="N843" t="s">
        <v>52</v>
      </c>
    </row>
    <row r="844" spans="1:14" x14ac:dyDescent="0.25">
      <c r="A844" t="s">
        <v>14</v>
      </c>
      <c r="B844">
        <v>6</v>
      </c>
      <c r="C844" t="s">
        <v>44</v>
      </c>
      <c r="D844" t="s">
        <v>28</v>
      </c>
      <c r="E844" t="s">
        <v>23</v>
      </c>
      <c r="F844">
        <v>3</v>
      </c>
      <c r="G844">
        <v>15000000</v>
      </c>
      <c r="H844">
        <v>1</v>
      </c>
      <c r="I844" s="37">
        <v>1.3888888888888889E-3</v>
      </c>
      <c r="J844" t="s">
        <v>18</v>
      </c>
      <c r="K844" t="s">
        <v>19</v>
      </c>
      <c r="L844" t="s">
        <v>30</v>
      </c>
      <c r="M844" t="s">
        <v>76</v>
      </c>
      <c r="N844" t="s">
        <v>52</v>
      </c>
    </row>
    <row r="845" spans="1:14" x14ac:dyDescent="0.25">
      <c r="A845" t="s">
        <v>14</v>
      </c>
      <c r="B845">
        <v>19</v>
      </c>
      <c r="C845" t="s">
        <v>44</v>
      </c>
      <c r="D845" t="s">
        <v>16</v>
      </c>
      <c r="E845" t="s">
        <v>23</v>
      </c>
      <c r="F845">
        <v>3</v>
      </c>
      <c r="G845">
        <v>15000000</v>
      </c>
      <c r="H845">
        <v>5</v>
      </c>
      <c r="I845" s="37">
        <v>1.3888888888888889E-3</v>
      </c>
      <c r="J845" t="s">
        <v>18</v>
      </c>
      <c r="K845" t="s">
        <v>56</v>
      </c>
      <c r="L845" t="s">
        <v>30</v>
      </c>
      <c r="M845" t="s">
        <v>76</v>
      </c>
      <c r="N845" t="s">
        <v>52</v>
      </c>
    </row>
    <row r="846" spans="1:14" x14ac:dyDescent="0.25">
      <c r="A846" t="s">
        <v>14</v>
      </c>
      <c r="B846">
        <v>1</v>
      </c>
      <c r="C846" t="s">
        <v>69</v>
      </c>
      <c r="D846" t="s">
        <v>32</v>
      </c>
      <c r="E846" t="s">
        <v>42</v>
      </c>
      <c r="F846">
        <v>4</v>
      </c>
      <c r="G846">
        <v>20000000</v>
      </c>
      <c r="H846">
        <v>4</v>
      </c>
      <c r="I846" s="37">
        <v>1.3888888888888889E-3</v>
      </c>
      <c r="J846" t="s">
        <v>18</v>
      </c>
      <c r="K846" t="s">
        <v>24</v>
      </c>
      <c r="L846" t="s">
        <v>51</v>
      </c>
      <c r="M846" t="s">
        <v>76</v>
      </c>
      <c r="N846" t="s">
        <v>52</v>
      </c>
    </row>
    <row r="847" spans="1:14" x14ac:dyDescent="0.25">
      <c r="A847" t="s">
        <v>14</v>
      </c>
      <c r="B847">
        <v>6</v>
      </c>
      <c r="C847" t="s">
        <v>59</v>
      </c>
      <c r="D847" t="s">
        <v>28</v>
      </c>
      <c r="E847" t="s">
        <v>68</v>
      </c>
      <c r="F847">
        <v>2</v>
      </c>
      <c r="G847">
        <v>12000000</v>
      </c>
      <c r="H847">
        <v>1</v>
      </c>
      <c r="I847" s="37">
        <v>1.3888888888888889E-3</v>
      </c>
      <c r="J847" t="s">
        <v>18</v>
      </c>
      <c r="K847" t="s">
        <v>35</v>
      </c>
      <c r="L847" t="s">
        <v>33</v>
      </c>
      <c r="M847" t="s">
        <v>76</v>
      </c>
      <c r="N847" t="s">
        <v>52</v>
      </c>
    </row>
    <row r="848" spans="1:14" x14ac:dyDescent="0.25">
      <c r="A848" t="s">
        <v>14</v>
      </c>
      <c r="B848">
        <v>6</v>
      </c>
      <c r="C848" t="s">
        <v>59</v>
      </c>
      <c r="D848" t="s">
        <v>28</v>
      </c>
      <c r="E848" t="s">
        <v>68</v>
      </c>
      <c r="F848">
        <v>2</v>
      </c>
      <c r="G848">
        <v>12000000</v>
      </c>
      <c r="H848">
        <v>1</v>
      </c>
      <c r="I848" s="37">
        <v>1.3888888888888889E-3</v>
      </c>
      <c r="J848" t="s">
        <v>18</v>
      </c>
      <c r="K848" t="s">
        <v>35</v>
      </c>
      <c r="L848" t="s">
        <v>33</v>
      </c>
      <c r="M848" t="s">
        <v>76</v>
      </c>
      <c r="N848" t="s">
        <v>52</v>
      </c>
    </row>
    <row r="849" spans="1:14" x14ac:dyDescent="0.25">
      <c r="A849" t="s">
        <v>14</v>
      </c>
      <c r="B849">
        <v>2</v>
      </c>
      <c r="C849" t="s">
        <v>44</v>
      </c>
      <c r="D849" t="s">
        <v>38</v>
      </c>
      <c r="E849" t="s">
        <v>23</v>
      </c>
      <c r="F849">
        <v>4</v>
      </c>
      <c r="G849">
        <v>20000000</v>
      </c>
      <c r="H849">
        <v>1</v>
      </c>
      <c r="I849" s="37">
        <v>1.3888888888888889E-3</v>
      </c>
      <c r="J849" t="s">
        <v>61</v>
      </c>
      <c r="K849" t="s">
        <v>24</v>
      </c>
      <c r="L849" t="s">
        <v>40</v>
      </c>
      <c r="M849" t="s">
        <v>76</v>
      </c>
      <c r="N849" t="s">
        <v>52</v>
      </c>
    </row>
    <row r="850" spans="1:14" x14ac:dyDescent="0.25">
      <c r="A850" t="s">
        <v>70</v>
      </c>
      <c r="B850">
        <v>5</v>
      </c>
      <c r="C850" t="s">
        <v>15</v>
      </c>
      <c r="D850" t="s">
        <v>32</v>
      </c>
      <c r="E850" t="s">
        <v>17</v>
      </c>
      <c r="F850">
        <v>0</v>
      </c>
      <c r="G850">
        <v>0</v>
      </c>
      <c r="H850">
        <v>2</v>
      </c>
      <c r="I850" s="37">
        <v>1.3888888888888889E-3</v>
      </c>
      <c r="L850" t="s">
        <v>48</v>
      </c>
      <c r="M850" t="s">
        <v>76</v>
      </c>
      <c r="N850" t="s">
        <v>52</v>
      </c>
    </row>
    <row r="851" spans="1:14" x14ac:dyDescent="0.25">
      <c r="A851" t="s">
        <v>70</v>
      </c>
      <c r="B851">
        <v>11</v>
      </c>
      <c r="C851" t="s">
        <v>69</v>
      </c>
      <c r="D851" t="s">
        <v>28</v>
      </c>
      <c r="E851" t="s">
        <v>23</v>
      </c>
      <c r="F851">
        <v>0</v>
      </c>
      <c r="G851">
        <v>0</v>
      </c>
      <c r="H851">
        <v>2</v>
      </c>
      <c r="I851" s="37">
        <v>1.3888888888888889E-3</v>
      </c>
      <c r="L851" t="s">
        <v>51</v>
      </c>
      <c r="M851" t="s">
        <v>76</v>
      </c>
      <c r="N851" t="s">
        <v>52</v>
      </c>
    </row>
    <row r="852" spans="1:14" x14ac:dyDescent="0.25">
      <c r="A852" t="s">
        <v>70</v>
      </c>
      <c r="B852">
        <v>5</v>
      </c>
      <c r="C852" t="s">
        <v>15</v>
      </c>
      <c r="D852" t="s">
        <v>32</v>
      </c>
      <c r="E852" t="s">
        <v>17</v>
      </c>
      <c r="F852">
        <v>0</v>
      </c>
      <c r="G852">
        <v>0</v>
      </c>
      <c r="H852">
        <v>2</v>
      </c>
      <c r="I852" s="37">
        <v>1.3888888888888889E-3</v>
      </c>
      <c r="L852" t="s">
        <v>48</v>
      </c>
      <c r="M852" t="s">
        <v>76</v>
      </c>
      <c r="N852" t="s">
        <v>52</v>
      </c>
    </row>
    <row r="853" spans="1:14" x14ac:dyDescent="0.25">
      <c r="A853" t="s">
        <v>14</v>
      </c>
      <c r="B853">
        <v>12</v>
      </c>
      <c r="C853" t="s">
        <v>22</v>
      </c>
      <c r="D853" t="s">
        <v>28</v>
      </c>
      <c r="E853" t="s">
        <v>23</v>
      </c>
      <c r="F853">
        <v>2</v>
      </c>
      <c r="G853">
        <v>38000000</v>
      </c>
      <c r="H853">
        <v>4</v>
      </c>
      <c r="I853" s="37">
        <v>1.5046296296296294E-3</v>
      </c>
      <c r="J853" t="s">
        <v>46</v>
      </c>
      <c r="K853" t="s">
        <v>35</v>
      </c>
      <c r="L853" t="s">
        <v>33</v>
      </c>
      <c r="M853" t="s">
        <v>76</v>
      </c>
      <c r="N853" t="s">
        <v>52</v>
      </c>
    </row>
    <row r="854" spans="1:14" x14ac:dyDescent="0.25">
      <c r="A854" t="s">
        <v>14</v>
      </c>
      <c r="B854">
        <v>30</v>
      </c>
      <c r="C854" t="s">
        <v>27</v>
      </c>
      <c r="D854" t="s">
        <v>73</v>
      </c>
      <c r="E854" t="s">
        <v>42</v>
      </c>
      <c r="F854">
        <v>2</v>
      </c>
      <c r="G854">
        <v>12000000</v>
      </c>
      <c r="H854">
        <v>5</v>
      </c>
      <c r="I854" s="37">
        <v>1.5046296296296294E-3</v>
      </c>
      <c r="J854" t="s">
        <v>18</v>
      </c>
      <c r="K854" t="s">
        <v>39</v>
      </c>
      <c r="L854" t="s">
        <v>30</v>
      </c>
      <c r="M854" t="s">
        <v>76</v>
      </c>
      <c r="N854" t="s">
        <v>52</v>
      </c>
    </row>
    <row r="855" spans="1:14" x14ac:dyDescent="0.25">
      <c r="A855" t="s">
        <v>14</v>
      </c>
      <c r="B855">
        <v>2</v>
      </c>
      <c r="C855" t="s">
        <v>44</v>
      </c>
      <c r="D855" t="s">
        <v>16</v>
      </c>
      <c r="E855" t="s">
        <v>42</v>
      </c>
      <c r="F855">
        <v>4</v>
      </c>
      <c r="G855">
        <v>20000000</v>
      </c>
      <c r="H855">
        <v>4</v>
      </c>
      <c r="I855" s="37">
        <v>1.5046296296296294E-3</v>
      </c>
      <c r="J855" t="s">
        <v>61</v>
      </c>
      <c r="K855" t="s">
        <v>47</v>
      </c>
      <c r="L855" t="s">
        <v>40</v>
      </c>
      <c r="M855" t="s">
        <v>76</v>
      </c>
      <c r="N855" t="s">
        <v>52</v>
      </c>
    </row>
    <row r="856" spans="1:14" x14ac:dyDescent="0.25">
      <c r="A856" t="s">
        <v>14</v>
      </c>
      <c r="B856">
        <v>12</v>
      </c>
      <c r="C856" t="s">
        <v>22</v>
      </c>
      <c r="D856" t="s">
        <v>28</v>
      </c>
      <c r="E856" t="s">
        <v>23</v>
      </c>
      <c r="F856">
        <v>2</v>
      </c>
      <c r="G856">
        <v>38000000</v>
      </c>
      <c r="H856">
        <v>4</v>
      </c>
      <c r="I856" s="37">
        <v>1.5046296296296294E-3</v>
      </c>
      <c r="J856" t="s">
        <v>46</v>
      </c>
      <c r="K856" t="s">
        <v>35</v>
      </c>
      <c r="L856" t="s">
        <v>33</v>
      </c>
      <c r="M856" t="s">
        <v>76</v>
      </c>
      <c r="N856" t="s">
        <v>52</v>
      </c>
    </row>
    <row r="857" spans="1:14" x14ac:dyDescent="0.25">
      <c r="A857" t="s">
        <v>70</v>
      </c>
      <c r="B857">
        <v>11</v>
      </c>
      <c r="C857" t="s">
        <v>44</v>
      </c>
      <c r="D857" t="s">
        <v>38</v>
      </c>
      <c r="E857" t="s">
        <v>23</v>
      </c>
      <c r="F857">
        <v>0</v>
      </c>
      <c r="G857">
        <v>0</v>
      </c>
      <c r="H857">
        <v>3</v>
      </c>
      <c r="I857" s="37">
        <v>1.5046296296296294E-3</v>
      </c>
      <c r="L857" t="s">
        <v>20</v>
      </c>
      <c r="M857" t="s">
        <v>76</v>
      </c>
      <c r="N857" t="s">
        <v>52</v>
      </c>
    </row>
    <row r="858" spans="1:14" x14ac:dyDescent="0.25">
      <c r="A858" t="s">
        <v>14</v>
      </c>
      <c r="B858">
        <v>1</v>
      </c>
      <c r="C858" t="s">
        <v>59</v>
      </c>
      <c r="D858" t="s">
        <v>32</v>
      </c>
      <c r="E858" t="s">
        <v>23</v>
      </c>
      <c r="F858">
        <v>3</v>
      </c>
      <c r="G858">
        <v>15000000</v>
      </c>
      <c r="H858">
        <v>2</v>
      </c>
      <c r="I858" s="37">
        <v>1.5277777777777779E-3</v>
      </c>
      <c r="J858" t="s">
        <v>18</v>
      </c>
      <c r="K858" t="s">
        <v>19</v>
      </c>
      <c r="L858" t="s">
        <v>51</v>
      </c>
      <c r="M858" t="s">
        <v>76</v>
      </c>
      <c r="N858" t="s">
        <v>52</v>
      </c>
    </row>
    <row r="859" spans="1:14" x14ac:dyDescent="0.25">
      <c r="A859" t="s">
        <v>14</v>
      </c>
      <c r="B859">
        <v>31</v>
      </c>
      <c r="C859" t="s">
        <v>22</v>
      </c>
      <c r="D859" t="s">
        <v>28</v>
      </c>
      <c r="E859" t="s">
        <v>23</v>
      </c>
      <c r="F859">
        <v>1</v>
      </c>
      <c r="G859">
        <v>19000000</v>
      </c>
      <c r="H859">
        <v>2</v>
      </c>
      <c r="I859" s="37">
        <v>1.5277777777777779E-3</v>
      </c>
      <c r="J859" t="s">
        <v>46</v>
      </c>
      <c r="K859" t="s">
        <v>19</v>
      </c>
      <c r="L859" t="s">
        <v>30</v>
      </c>
      <c r="M859" t="s">
        <v>76</v>
      </c>
      <c r="N859" t="s">
        <v>52</v>
      </c>
    </row>
    <row r="860" spans="1:14" x14ac:dyDescent="0.25">
      <c r="A860" t="s">
        <v>14</v>
      </c>
      <c r="B860">
        <v>26</v>
      </c>
      <c r="C860" t="s">
        <v>27</v>
      </c>
      <c r="D860" t="s">
        <v>32</v>
      </c>
      <c r="E860" t="s">
        <v>68</v>
      </c>
      <c r="F860">
        <v>5</v>
      </c>
      <c r="G860">
        <v>25000000</v>
      </c>
      <c r="H860">
        <v>3</v>
      </c>
      <c r="I860" s="37">
        <v>1.5277777777777779E-3</v>
      </c>
      <c r="J860" t="s">
        <v>18</v>
      </c>
      <c r="K860" t="s">
        <v>56</v>
      </c>
      <c r="L860" t="s">
        <v>48</v>
      </c>
      <c r="M860" t="s">
        <v>76</v>
      </c>
      <c r="N860" t="s">
        <v>52</v>
      </c>
    </row>
    <row r="861" spans="1:14" x14ac:dyDescent="0.25">
      <c r="A861" t="s">
        <v>14</v>
      </c>
      <c r="B861">
        <v>1</v>
      </c>
      <c r="C861" t="s">
        <v>44</v>
      </c>
      <c r="D861" t="s">
        <v>28</v>
      </c>
      <c r="E861" t="s">
        <v>42</v>
      </c>
      <c r="F861">
        <v>4</v>
      </c>
      <c r="G861">
        <v>20000000</v>
      </c>
      <c r="H861">
        <v>1</v>
      </c>
      <c r="I861" s="37">
        <v>1.5277777777777779E-3</v>
      </c>
      <c r="J861" t="s">
        <v>18</v>
      </c>
      <c r="K861" t="s">
        <v>29</v>
      </c>
      <c r="L861" t="s">
        <v>51</v>
      </c>
      <c r="M861" t="s">
        <v>76</v>
      </c>
      <c r="N861" t="s">
        <v>52</v>
      </c>
    </row>
    <row r="862" spans="1:14" x14ac:dyDescent="0.25">
      <c r="A862" t="s">
        <v>14</v>
      </c>
      <c r="B862">
        <v>1</v>
      </c>
      <c r="C862" t="s">
        <v>59</v>
      </c>
      <c r="D862" t="s">
        <v>32</v>
      </c>
      <c r="E862" t="s">
        <v>23</v>
      </c>
      <c r="F862">
        <v>3</v>
      </c>
      <c r="G862">
        <v>15000000</v>
      </c>
      <c r="H862">
        <v>2</v>
      </c>
      <c r="I862" s="37">
        <v>1.5277777777777779E-3</v>
      </c>
      <c r="J862" t="s">
        <v>18</v>
      </c>
      <c r="K862" t="s">
        <v>19</v>
      </c>
      <c r="L862" t="s">
        <v>51</v>
      </c>
      <c r="M862" t="s">
        <v>76</v>
      </c>
      <c r="N862" t="s">
        <v>52</v>
      </c>
    </row>
    <row r="863" spans="1:14" x14ac:dyDescent="0.25">
      <c r="A863" t="s">
        <v>14</v>
      </c>
      <c r="B863">
        <v>31</v>
      </c>
      <c r="C863" t="s">
        <v>22</v>
      </c>
      <c r="D863" t="s">
        <v>28</v>
      </c>
      <c r="E863" t="s">
        <v>23</v>
      </c>
      <c r="F863">
        <v>1</v>
      </c>
      <c r="G863">
        <v>19000000</v>
      </c>
      <c r="H863">
        <v>2</v>
      </c>
      <c r="I863" s="37">
        <v>1.5277777777777779E-3</v>
      </c>
      <c r="J863" t="s">
        <v>46</v>
      </c>
      <c r="K863" t="s">
        <v>19</v>
      </c>
      <c r="L863" t="s">
        <v>30</v>
      </c>
      <c r="M863" t="s">
        <v>76</v>
      </c>
      <c r="N863" t="s">
        <v>52</v>
      </c>
    </row>
    <row r="864" spans="1:14" x14ac:dyDescent="0.25">
      <c r="A864" t="s">
        <v>70</v>
      </c>
      <c r="B864">
        <v>14</v>
      </c>
      <c r="C864" t="s">
        <v>58</v>
      </c>
      <c r="D864" t="s">
        <v>38</v>
      </c>
      <c r="E864" t="s">
        <v>42</v>
      </c>
      <c r="F864">
        <v>0</v>
      </c>
      <c r="G864">
        <v>0</v>
      </c>
      <c r="H864">
        <v>4</v>
      </c>
      <c r="I864" s="37">
        <v>1.5277777777777779E-3</v>
      </c>
      <c r="L864" t="s">
        <v>33</v>
      </c>
      <c r="M864" t="s">
        <v>76</v>
      </c>
      <c r="N864" t="s">
        <v>52</v>
      </c>
    </row>
    <row r="865" spans="1:14" x14ac:dyDescent="0.25">
      <c r="A865" t="s">
        <v>70</v>
      </c>
      <c r="B865">
        <v>14</v>
      </c>
      <c r="C865" t="s">
        <v>58</v>
      </c>
      <c r="D865" t="s">
        <v>38</v>
      </c>
      <c r="E865" t="s">
        <v>42</v>
      </c>
      <c r="F865">
        <v>0</v>
      </c>
      <c r="G865">
        <v>0</v>
      </c>
      <c r="H865">
        <v>4</v>
      </c>
      <c r="I865" s="37">
        <v>1.5277777777777779E-3</v>
      </c>
      <c r="L865" t="s">
        <v>33</v>
      </c>
      <c r="M865" t="s">
        <v>76</v>
      </c>
      <c r="N865" t="s">
        <v>52</v>
      </c>
    </row>
    <row r="866" spans="1:14" x14ac:dyDescent="0.25">
      <c r="A866" t="s">
        <v>14</v>
      </c>
      <c r="B866">
        <v>19</v>
      </c>
      <c r="C866" t="s">
        <v>44</v>
      </c>
      <c r="D866" t="s">
        <v>49</v>
      </c>
      <c r="E866" t="s">
        <v>42</v>
      </c>
      <c r="F866">
        <v>5</v>
      </c>
      <c r="G866">
        <v>21000000</v>
      </c>
      <c r="H866">
        <v>1</v>
      </c>
      <c r="I866" s="37">
        <v>1.5972222222222221E-3</v>
      </c>
      <c r="J866" t="s">
        <v>18</v>
      </c>
      <c r="K866" t="s">
        <v>39</v>
      </c>
      <c r="L866" t="s">
        <v>33</v>
      </c>
      <c r="M866" t="s">
        <v>76</v>
      </c>
      <c r="N866" t="s">
        <v>52</v>
      </c>
    </row>
    <row r="867" spans="1:14" x14ac:dyDescent="0.25">
      <c r="A867" t="s">
        <v>70</v>
      </c>
      <c r="B867">
        <v>12</v>
      </c>
      <c r="C867" t="s">
        <v>58</v>
      </c>
      <c r="D867" t="s">
        <v>16</v>
      </c>
      <c r="E867" t="s">
        <v>68</v>
      </c>
      <c r="F867">
        <v>0</v>
      </c>
      <c r="G867">
        <v>0</v>
      </c>
      <c r="H867">
        <v>4</v>
      </c>
      <c r="I867" s="37">
        <v>1.5972222222222221E-3</v>
      </c>
      <c r="L867" t="s">
        <v>20</v>
      </c>
      <c r="M867" t="s">
        <v>76</v>
      </c>
      <c r="N867" t="s">
        <v>52</v>
      </c>
    </row>
    <row r="868" spans="1:14" x14ac:dyDescent="0.25">
      <c r="A868" t="s">
        <v>70</v>
      </c>
      <c r="B868">
        <v>12</v>
      </c>
      <c r="C868" t="s">
        <v>58</v>
      </c>
      <c r="D868" t="s">
        <v>16</v>
      </c>
      <c r="E868" t="s">
        <v>68</v>
      </c>
      <c r="F868">
        <v>0</v>
      </c>
      <c r="G868">
        <v>0</v>
      </c>
      <c r="H868">
        <v>4</v>
      </c>
      <c r="I868" s="37">
        <v>1.5972222222222221E-3</v>
      </c>
      <c r="L868" t="s">
        <v>20</v>
      </c>
      <c r="M868" t="s">
        <v>76</v>
      </c>
      <c r="N868" t="s">
        <v>52</v>
      </c>
    </row>
    <row r="869" spans="1:14" x14ac:dyDescent="0.25">
      <c r="A869" t="s">
        <v>14</v>
      </c>
      <c r="B869">
        <v>10</v>
      </c>
      <c r="C869" t="s">
        <v>27</v>
      </c>
      <c r="D869" t="s">
        <v>32</v>
      </c>
      <c r="E869" t="s">
        <v>42</v>
      </c>
      <c r="F869">
        <v>1</v>
      </c>
      <c r="G869">
        <v>19000000</v>
      </c>
      <c r="H869">
        <v>3</v>
      </c>
      <c r="I869" s="37">
        <v>1.6782407407407406E-3</v>
      </c>
      <c r="J869" t="s">
        <v>46</v>
      </c>
      <c r="K869" t="s">
        <v>56</v>
      </c>
      <c r="L869" t="s">
        <v>25</v>
      </c>
      <c r="M869" t="s">
        <v>76</v>
      </c>
      <c r="N869" t="s">
        <v>52</v>
      </c>
    </row>
    <row r="870" spans="1:14" x14ac:dyDescent="0.25">
      <c r="A870" t="s">
        <v>14</v>
      </c>
      <c r="B870">
        <v>8</v>
      </c>
      <c r="C870" t="s">
        <v>37</v>
      </c>
      <c r="D870" t="s">
        <v>32</v>
      </c>
      <c r="E870" t="s">
        <v>42</v>
      </c>
      <c r="F870">
        <v>2</v>
      </c>
      <c r="G870">
        <v>12000000</v>
      </c>
      <c r="H870">
        <v>5</v>
      </c>
      <c r="I870" s="37">
        <v>1.6782407407407406E-3</v>
      </c>
      <c r="J870" t="s">
        <v>18</v>
      </c>
      <c r="K870" t="s">
        <v>50</v>
      </c>
      <c r="L870" t="s">
        <v>25</v>
      </c>
      <c r="M870" t="s">
        <v>76</v>
      </c>
      <c r="N870" t="s">
        <v>52</v>
      </c>
    </row>
    <row r="871" spans="1:14" x14ac:dyDescent="0.25">
      <c r="A871" t="s">
        <v>14</v>
      </c>
      <c r="B871">
        <v>8</v>
      </c>
      <c r="C871" t="s">
        <v>37</v>
      </c>
      <c r="D871" t="s">
        <v>38</v>
      </c>
      <c r="E871" t="s">
        <v>17</v>
      </c>
      <c r="F871">
        <v>5</v>
      </c>
      <c r="G871">
        <v>25000000</v>
      </c>
      <c r="H871">
        <v>3</v>
      </c>
      <c r="I871" s="37">
        <v>1.6782407407407406E-3</v>
      </c>
      <c r="J871" t="s">
        <v>18</v>
      </c>
      <c r="K871" t="s">
        <v>39</v>
      </c>
      <c r="L871" t="s">
        <v>48</v>
      </c>
      <c r="M871" t="s">
        <v>76</v>
      </c>
      <c r="N871" t="s">
        <v>52</v>
      </c>
    </row>
    <row r="872" spans="1:14" x14ac:dyDescent="0.25">
      <c r="A872" t="s">
        <v>70</v>
      </c>
      <c r="B872">
        <v>14</v>
      </c>
      <c r="C872" t="s">
        <v>44</v>
      </c>
      <c r="D872" t="s">
        <v>16</v>
      </c>
      <c r="E872" t="s">
        <v>42</v>
      </c>
      <c r="F872">
        <v>0</v>
      </c>
      <c r="G872">
        <v>0</v>
      </c>
      <c r="H872">
        <v>2</v>
      </c>
      <c r="I872" s="37">
        <v>1.6782407407407406E-3</v>
      </c>
      <c r="L872" t="s">
        <v>43</v>
      </c>
      <c r="M872" t="s">
        <v>76</v>
      </c>
      <c r="N872" t="s">
        <v>52</v>
      </c>
    </row>
    <row r="873" spans="1:14" x14ac:dyDescent="0.25">
      <c r="A873" t="s">
        <v>14</v>
      </c>
      <c r="B873">
        <v>27</v>
      </c>
      <c r="C873" t="s">
        <v>27</v>
      </c>
      <c r="D873" t="s">
        <v>16</v>
      </c>
      <c r="E873" t="s">
        <v>42</v>
      </c>
      <c r="F873">
        <v>5</v>
      </c>
      <c r="G873">
        <v>21000000</v>
      </c>
      <c r="H873">
        <v>3</v>
      </c>
      <c r="I873" s="37">
        <v>1.736111111111111E-3</v>
      </c>
      <c r="J873" t="s">
        <v>18</v>
      </c>
      <c r="K873" t="s">
        <v>39</v>
      </c>
      <c r="L873" t="s">
        <v>43</v>
      </c>
      <c r="M873" t="s">
        <v>76</v>
      </c>
      <c r="N873" t="s">
        <v>52</v>
      </c>
    </row>
    <row r="874" spans="1:14" x14ac:dyDescent="0.25">
      <c r="A874" t="s">
        <v>14</v>
      </c>
      <c r="B874">
        <v>25</v>
      </c>
      <c r="C874" t="s">
        <v>37</v>
      </c>
      <c r="D874" t="s">
        <v>16</v>
      </c>
      <c r="E874" t="s">
        <v>42</v>
      </c>
      <c r="F874">
        <v>3</v>
      </c>
      <c r="G874">
        <v>15000000</v>
      </c>
      <c r="H874">
        <v>2</v>
      </c>
      <c r="I874" s="37">
        <v>1.9675925925925928E-3</v>
      </c>
      <c r="J874" t="s">
        <v>18</v>
      </c>
      <c r="K874" t="s">
        <v>29</v>
      </c>
      <c r="L874" t="s">
        <v>20</v>
      </c>
      <c r="M874" t="s">
        <v>76</v>
      </c>
      <c r="N874" t="s">
        <v>52</v>
      </c>
    </row>
    <row r="875" spans="1:14" x14ac:dyDescent="0.25">
      <c r="A875" t="s">
        <v>14</v>
      </c>
      <c r="B875">
        <v>16</v>
      </c>
      <c r="C875" t="s">
        <v>69</v>
      </c>
      <c r="D875" t="s">
        <v>28</v>
      </c>
      <c r="E875" t="s">
        <v>42</v>
      </c>
      <c r="F875">
        <v>3</v>
      </c>
      <c r="G875">
        <v>15000000</v>
      </c>
      <c r="H875">
        <v>6</v>
      </c>
      <c r="I875" s="37">
        <v>1.9675925925925928E-3</v>
      </c>
      <c r="J875" t="s">
        <v>18</v>
      </c>
      <c r="K875" t="s">
        <v>29</v>
      </c>
      <c r="L875" t="s">
        <v>48</v>
      </c>
      <c r="M875" t="s">
        <v>76</v>
      </c>
      <c r="N875" t="s">
        <v>52</v>
      </c>
    </row>
    <row r="876" spans="1:14" x14ac:dyDescent="0.25">
      <c r="A876" t="s">
        <v>14</v>
      </c>
      <c r="B876">
        <v>8</v>
      </c>
      <c r="C876" t="s">
        <v>37</v>
      </c>
      <c r="D876" t="s">
        <v>16</v>
      </c>
      <c r="E876" t="s">
        <v>17</v>
      </c>
      <c r="F876">
        <v>5</v>
      </c>
      <c r="G876">
        <v>25000000</v>
      </c>
      <c r="H876">
        <v>2</v>
      </c>
      <c r="I876" s="37">
        <v>2.0833333333333333E-3</v>
      </c>
      <c r="J876" t="s">
        <v>18</v>
      </c>
      <c r="K876" t="s">
        <v>29</v>
      </c>
      <c r="L876" t="s">
        <v>33</v>
      </c>
      <c r="M876" t="s">
        <v>76</v>
      </c>
      <c r="N876" t="s">
        <v>52</v>
      </c>
    </row>
    <row r="877" spans="1:14" x14ac:dyDescent="0.25">
      <c r="A877" t="s">
        <v>14</v>
      </c>
      <c r="B877">
        <v>18</v>
      </c>
      <c r="C877" t="s">
        <v>27</v>
      </c>
      <c r="D877" t="s">
        <v>16</v>
      </c>
      <c r="E877" t="s">
        <v>42</v>
      </c>
      <c r="F877">
        <v>2</v>
      </c>
      <c r="G877">
        <v>12000000</v>
      </c>
      <c r="H877">
        <v>2</v>
      </c>
      <c r="I877" s="37">
        <v>2.1990740740740742E-3</v>
      </c>
      <c r="J877" t="s">
        <v>18</v>
      </c>
      <c r="K877" t="s">
        <v>39</v>
      </c>
      <c r="L877" t="s">
        <v>20</v>
      </c>
      <c r="M877" t="s">
        <v>76</v>
      </c>
      <c r="N877" t="s">
        <v>52</v>
      </c>
    </row>
    <row r="878" spans="1:14" x14ac:dyDescent="0.25">
      <c r="A878" t="s">
        <v>14</v>
      </c>
      <c r="B878">
        <v>1</v>
      </c>
      <c r="C878" t="s">
        <v>59</v>
      </c>
      <c r="D878" t="s">
        <v>49</v>
      </c>
      <c r="E878" t="s">
        <v>42</v>
      </c>
      <c r="F878">
        <v>4</v>
      </c>
      <c r="G878">
        <v>20000000</v>
      </c>
      <c r="H878">
        <v>3</v>
      </c>
      <c r="I878" s="37">
        <v>2.2222222222222222E-3</v>
      </c>
      <c r="J878" t="s">
        <v>18</v>
      </c>
      <c r="K878" t="s">
        <v>56</v>
      </c>
      <c r="L878" t="s">
        <v>33</v>
      </c>
      <c r="M878" t="s">
        <v>76</v>
      </c>
      <c r="N878" t="s">
        <v>52</v>
      </c>
    </row>
    <row r="879" spans="1:14" x14ac:dyDescent="0.25">
      <c r="A879" t="s">
        <v>14</v>
      </c>
      <c r="B879">
        <v>30</v>
      </c>
      <c r="C879" t="s">
        <v>27</v>
      </c>
      <c r="D879" t="s">
        <v>38</v>
      </c>
      <c r="E879" t="s">
        <v>23</v>
      </c>
      <c r="F879">
        <v>3</v>
      </c>
      <c r="G879">
        <v>15000000</v>
      </c>
      <c r="H879">
        <v>5</v>
      </c>
      <c r="I879" s="37">
        <v>2.2222222222222222E-3</v>
      </c>
      <c r="J879" t="s">
        <v>18</v>
      </c>
      <c r="K879" t="s">
        <v>29</v>
      </c>
      <c r="L879" t="s">
        <v>51</v>
      </c>
      <c r="M879" t="s">
        <v>76</v>
      </c>
      <c r="N879" t="s">
        <v>52</v>
      </c>
    </row>
    <row r="880" spans="1:14" x14ac:dyDescent="0.25">
      <c r="A880" t="s">
        <v>14</v>
      </c>
      <c r="B880">
        <v>10</v>
      </c>
      <c r="C880" t="s">
        <v>69</v>
      </c>
      <c r="D880" t="s">
        <v>49</v>
      </c>
      <c r="E880" t="s">
        <v>42</v>
      </c>
      <c r="F880">
        <v>2</v>
      </c>
      <c r="G880">
        <v>12000000</v>
      </c>
      <c r="H880">
        <v>4</v>
      </c>
      <c r="I880" s="37">
        <v>2.2222222222222222E-3</v>
      </c>
      <c r="J880" t="s">
        <v>18</v>
      </c>
      <c r="K880" t="s">
        <v>39</v>
      </c>
      <c r="L880" t="s">
        <v>20</v>
      </c>
      <c r="M880" t="s">
        <v>76</v>
      </c>
      <c r="N880" t="s">
        <v>52</v>
      </c>
    </row>
    <row r="881" spans="1:14" x14ac:dyDescent="0.25">
      <c r="A881" t="s">
        <v>14</v>
      </c>
      <c r="B881">
        <v>1</v>
      </c>
      <c r="C881" t="s">
        <v>59</v>
      </c>
      <c r="D881" t="s">
        <v>49</v>
      </c>
      <c r="E881" t="s">
        <v>42</v>
      </c>
      <c r="F881">
        <v>4</v>
      </c>
      <c r="G881">
        <v>20000000</v>
      </c>
      <c r="H881">
        <v>3</v>
      </c>
      <c r="I881" s="37">
        <v>2.2222222222222222E-3</v>
      </c>
      <c r="J881" t="s">
        <v>18</v>
      </c>
      <c r="K881" t="s">
        <v>56</v>
      </c>
      <c r="L881" t="s">
        <v>33</v>
      </c>
      <c r="M881" t="s">
        <v>76</v>
      </c>
      <c r="N881" t="s">
        <v>52</v>
      </c>
    </row>
    <row r="882" spans="1:14" x14ac:dyDescent="0.25">
      <c r="A882" t="s">
        <v>14</v>
      </c>
      <c r="B882">
        <v>12</v>
      </c>
      <c r="C882" t="s">
        <v>55</v>
      </c>
      <c r="D882" t="s">
        <v>16</v>
      </c>
      <c r="E882" t="s">
        <v>23</v>
      </c>
      <c r="F882">
        <v>5</v>
      </c>
      <c r="G882">
        <v>25000000</v>
      </c>
      <c r="H882">
        <v>1</v>
      </c>
      <c r="I882" s="37">
        <v>2.2685185185185182E-3</v>
      </c>
      <c r="J882" t="s">
        <v>18</v>
      </c>
      <c r="K882" t="s">
        <v>24</v>
      </c>
      <c r="L882" t="s">
        <v>30</v>
      </c>
      <c r="M882" t="s">
        <v>76</v>
      </c>
      <c r="N882" t="s">
        <v>52</v>
      </c>
    </row>
    <row r="883" spans="1:14" x14ac:dyDescent="0.25">
      <c r="A883" t="s">
        <v>14</v>
      </c>
      <c r="B883">
        <v>12</v>
      </c>
      <c r="C883" t="s">
        <v>55</v>
      </c>
      <c r="D883" t="s">
        <v>16</v>
      </c>
      <c r="E883" t="s">
        <v>23</v>
      </c>
      <c r="F883">
        <v>5</v>
      </c>
      <c r="G883">
        <v>25000000</v>
      </c>
      <c r="H883">
        <v>1</v>
      </c>
      <c r="I883" s="37">
        <v>2.2685185185185182E-3</v>
      </c>
      <c r="J883" t="s">
        <v>18</v>
      </c>
      <c r="K883" t="s">
        <v>24</v>
      </c>
      <c r="L883" t="s">
        <v>30</v>
      </c>
      <c r="M883" t="s">
        <v>76</v>
      </c>
      <c r="N883" t="s">
        <v>52</v>
      </c>
    </row>
    <row r="884" spans="1:14" x14ac:dyDescent="0.25">
      <c r="A884" t="s">
        <v>14</v>
      </c>
      <c r="B884">
        <v>10</v>
      </c>
      <c r="C884" t="s">
        <v>22</v>
      </c>
      <c r="D884" t="s">
        <v>16</v>
      </c>
      <c r="E884" t="s">
        <v>23</v>
      </c>
      <c r="F884">
        <v>2</v>
      </c>
      <c r="G884">
        <v>12000000</v>
      </c>
      <c r="H884">
        <v>2</v>
      </c>
      <c r="I884" s="37">
        <v>2.5462962962962961E-3</v>
      </c>
      <c r="J884" t="s">
        <v>18</v>
      </c>
      <c r="K884" t="s">
        <v>29</v>
      </c>
      <c r="L884" t="s">
        <v>48</v>
      </c>
      <c r="M884" t="s">
        <v>76</v>
      </c>
      <c r="N884" t="s">
        <v>52</v>
      </c>
    </row>
    <row r="885" spans="1:14" x14ac:dyDescent="0.25">
      <c r="A885" t="s">
        <v>14</v>
      </c>
      <c r="B885">
        <v>16</v>
      </c>
      <c r="C885" t="s">
        <v>44</v>
      </c>
      <c r="D885" t="s">
        <v>38</v>
      </c>
      <c r="E885" t="s">
        <v>68</v>
      </c>
      <c r="F885">
        <v>5</v>
      </c>
      <c r="G885">
        <v>25000000</v>
      </c>
      <c r="H885">
        <v>1</v>
      </c>
      <c r="I885" s="37">
        <v>2.5462962962962961E-3</v>
      </c>
      <c r="J885" t="s">
        <v>18</v>
      </c>
      <c r="K885" t="s">
        <v>29</v>
      </c>
      <c r="L885" t="s">
        <v>25</v>
      </c>
      <c r="M885" t="s">
        <v>76</v>
      </c>
      <c r="N885" t="s">
        <v>52</v>
      </c>
    </row>
    <row r="886" spans="1:14" x14ac:dyDescent="0.25">
      <c r="A886" t="s">
        <v>14</v>
      </c>
      <c r="B886">
        <v>10</v>
      </c>
      <c r="C886" t="s">
        <v>22</v>
      </c>
      <c r="D886" t="s">
        <v>16</v>
      </c>
      <c r="E886" t="s">
        <v>23</v>
      </c>
      <c r="F886">
        <v>2</v>
      </c>
      <c r="G886">
        <v>12000000</v>
      </c>
      <c r="H886">
        <v>2</v>
      </c>
      <c r="I886" s="37">
        <v>2.5462962962962961E-3</v>
      </c>
      <c r="J886" t="s">
        <v>18</v>
      </c>
      <c r="K886" t="s">
        <v>29</v>
      </c>
      <c r="L886" t="s">
        <v>48</v>
      </c>
      <c r="M886" t="s">
        <v>76</v>
      </c>
      <c r="N886" t="s">
        <v>52</v>
      </c>
    </row>
    <row r="887" spans="1:14" x14ac:dyDescent="0.25">
      <c r="A887" t="s">
        <v>14</v>
      </c>
      <c r="B887">
        <v>22</v>
      </c>
      <c r="C887" t="s">
        <v>44</v>
      </c>
      <c r="D887" t="s">
        <v>28</v>
      </c>
      <c r="E887" t="s">
        <v>23</v>
      </c>
      <c r="F887">
        <v>2</v>
      </c>
      <c r="G887">
        <v>12000000</v>
      </c>
      <c r="H887">
        <v>4</v>
      </c>
      <c r="I887" s="37">
        <v>2.7777777777777779E-3</v>
      </c>
      <c r="J887" t="s">
        <v>18</v>
      </c>
      <c r="K887" t="s">
        <v>39</v>
      </c>
      <c r="L887" t="s">
        <v>25</v>
      </c>
      <c r="M887" t="s">
        <v>76</v>
      </c>
      <c r="N887" t="s">
        <v>52</v>
      </c>
    </row>
    <row r="888" spans="1:14" x14ac:dyDescent="0.25">
      <c r="A888" t="s">
        <v>70</v>
      </c>
      <c r="B888">
        <v>1</v>
      </c>
      <c r="C888" t="s">
        <v>37</v>
      </c>
      <c r="D888" t="s">
        <v>16</v>
      </c>
      <c r="E888" t="s">
        <v>42</v>
      </c>
      <c r="F888">
        <v>0</v>
      </c>
      <c r="G888">
        <v>0</v>
      </c>
      <c r="H888">
        <v>1</v>
      </c>
      <c r="I888" s="37">
        <v>3.2407407407407406E-3</v>
      </c>
      <c r="L888" t="s">
        <v>43</v>
      </c>
      <c r="M888" t="s">
        <v>76</v>
      </c>
      <c r="N888" t="s">
        <v>52</v>
      </c>
    </row>
    <row r="889" spans="1:14" x14ac:dyDescent="0.25">
      <c r="A889" t="s">
        <v>14</v>
      </c>
      <c r="B889">
        <v>12</v>
      </c>
      <c r="C889" t="s">
        <v>44</v>
      </c>
      <c r="D889" t="s">
        <v>28</v>
      </c>
      <c r="E889" t="s">
        <v>42</v>
      </c>
      <c r="F889">
        <v>3</v>
      </c>
      <c r="G889">
        <v>15000000</v>
      </c>
      <c r="H889">
        <v>1</v>
      </c>
      <c r="I889" s="37">
        <v>3.3333333333333335E-3</v>
      </c>
      <c r="J889" t="s">
        <v>18</v>
      </c>
      <c r="K889" t="s">
        <v>39</v>
      </c>
      <c r="L889" t="s">
        <v>48</v>
      </c>
      <c r="M889" t="s">
        <v>76</v>
      </c>
      <c r="N889" t="s">
        <v>52</v>
      </c>
    </row>
    <row r="890" spans="1:14" x14ac:dyDescent="0.25">
      <c r="A890" t="s">
        <v>70</v>
      </c>
      <c r="B890">
        <v>20</v>
      </c>
      <c r="C890" t="s">
        <v>44</v>
      </c>
      <c r="D890" t="s">
        <v>32</v>
      </c>
      <c r="E890" t="s">
        <v>45</v>
      </c>
      <c r="F890">
        <v>0</v>
      </c>
      <c r="G890">
        <v>0</v>
      </c>
      <c r="H890">
        <v>3</v>
      </c>
      <c r="I890" s="37">
        <v>3.6111111111111114E-3</v>
      </c>
      <c r="L890" t="s">
        <v>20</v>
      </c>
      <c r="M890" t="s">
        <v>76</v>
      </c>
      <c r="N890" t="s">
        <v>52</v>
      </c>
    </row>
    <row r="891" spans="1:14" x14ac:dyDescent="0.25">
      <c r="A891" t="s">
        <v>14</v>
      </c>
      <c r="B891">
        <v>12</v>
      </c>
      <c r="C891" t="s">
        <v>60</v>
      </c>
      <c r="D891" t="s">
        <v>32</v>
      </c>
      <c r="E891" t="s">
        <v>17</v>
      </c>
      <c r="F891">
        <v>5</v>
      </c>
      <c r="G891">
        <v>25000000</v>
      </c>
      <c r="H891">
        <v>1</v>
      </c>
      <c r="I891" s="37">
        <v>3.645833333333333E-3</v>
      </c>
      <c r="J891" t="s">
        <v>18</v>
      </c>
      <c r="K891" t="s">
        <v>64</v>
      </c>
      <c r="L891" t="s">
        <v>43</v>
      </c>
      <c r="M891" t="s">
        <v>76</v>
      </c>
      <c r="N891" t="s">
        <v>52</v>
      </c>
    </row>
    <row r="892" spans="1:14" x14ac:dyDescent="0.25">
      <c r="A892" t="s">
        <v>14</v>
      </c>
      <c r="B892">
        <v>18</v>
      </c>
      <c r="C892" t="s">
        <v>44</v>
      </c>
      <c r="D892" t="s">
        <v>49</v>
      </c>
      <c r="E892" t="s">
        <v>17</v>
      </c>
      <c r="F892">
        <v>4</v>
      </c>
      <c r="G892">
        <v>11000000</v>
      </c>
      <c r="H892">
        <v>1</v>
      </c>
      <c r="I892" s="37">
        <v>3.645833333333333E-3</v>
      </c>
      <c r="J892" t="s">
        <v>61</v>
      </c>
      <c r="K892" t="s">
        <v>39</v>
      </c>
      <c r="L892" t="s">
        <v>48</v>
      </c>
      <c r="M892" t="s">
        <v>76</v>
      </c>
      <c r="N892" t="s">
        <v>52</v>
      </c>
    </row>
    <row r="893" spans="1:14" x14ac:dyDescent="0.25">
      <c r="A893" t="s">
        <v>14</v>
      </c>
      <c r="B893">
        <v>12</v>
      </c>
      <c r="C893" t="s">
        <v>60</v>
      </c>
      <c r="D893" t="s">
        <v>32</v>
      </c>
      <c r="E893" t="s">
        <v>17</v>
      </c>
      <c r="F893">
        <v>5</v>
      </c>
      <c r="G893">
        <v>25000000</v>
      </c>
      <c r="H893">
        <v>1</v>
      </c>
      <c r="I893" s="37">
        <v>3.645833333333333E-3</v>
      </c>
      <c r="J893" t="s">
        <v>18</v>
      </c>
      <c r="K893" t="s">
        <v>64</v>
      </c>
      <c r="L893" t="s">
        <v>43</v>
      </c>
      <c r="M893" t="s">
        <v>76</v>
      </c>
      <c r="N893" t="s">
        <v>52</v>
      </c>
    </row>
    <row r="894" spans="1:14" x14ac:dyDescent="0.25">
      <c r="A894" t="s">
        <v>14</v>
      </c>
      <c r="B894">
        <v>1</v>
      </c>
      <c r="C894" t="s">
        <v>44</v>
      </c>
      <c r="D894" t="s">
        <v>49</v>
      </c>
      <c r="E894" t="s">
        <v>42</v>
      </c>
      <c r="F894">
        <v>3</v>
      </c>
      <c r="G894">
        <v>15000000</v>
      </c>
      <c r="H894">
        <v>3</v>
      </c>
      <c r="I894" s="37">
        <v>4.3749999999999995E-3</v>
      </c>
      <c r="J894" t="s">
        <v>18</v>
      </c>
      <c r="K894" t="s">
        <v>29</v>
      </c>
      <c r="L894" t="s">
        <v>43</v>
      </c>
      <c r="M894" t="s">
        <v>76</v>
      </c>
      <c r="N894" t="s">
        <v>52</v>
      </c>
    </row>
    <row r="895" spans="1:14" x14ac:dyDescent="0.25">
      <c r="A895" t="s">
        <v>14</v>
      </c>
      <c r="B895">
        <v>24</v>
      </c>
      <c r="C895" t="s">
        <v>27</v>
      </c>
      <c r="D895" t="s">
        <v>16</v>
      </c>
      <c r="E895" t="s">
        <v>17</v>
      </c>
      <c r="F895">
        <v>3</v>
      </c>
      <c r="G895">
        <v>15000000</v>
      </c>
      <c r="H895">
        <v>5</v>
      </c>
      <c r="I895" s="37">
        <v>4.5138888888888893E-3</v>
      </c>
      <c r="J895" t="s">
        <v>18</v>
      </c>
      <c r="K895" t="s">
        <v>19</v>
      </c>
      <c r="L895" t="s">
        <v>30</v>
      </c>
      <c r="M895" t="s">
        <v>76</v>
      </c>
      <c r="N895" t="s">
        <v>52</v>
      </c>
    </row>
    <row r="896" spans="1:14" x14ac:dyDescent="0.25">
      <c r="A896" t="s">
        <v>14</v>
      </c>
      <c r="B896">
        <v>22</v>
      </c>
      <c r="C896" t="s">
        <v>44</v>
      </c>
      <c r="D896" t="s">
        <v>49</v>
      </c>
      <c r="E896" t="s">
        <v>42</v>
      </c>
      <c r="F896">
        <v>4</v>
      </c>
      <c r="G896">
        <v>20000000</v>
      </c>
      <c r="H896">
        <v>3</v>
      </c>
      <c r="I896" s="37">
        <v>4.5138888888888893E-3</v>
      </c>
      <c r="J896" t="s">
        <v>61</v>
      </c>
      <c r="K896" t="s">
        <v>56</v>
      </c>
      <c r="L896" t="s">
        <v>48</v>
      </c>
      <c r="M896" t="s">
        <v>76</v>
      </c>
      <c r="N896" t="s">
        <v>52</v>
      </c>
    </row>
    <row r="897" spans="1:14" x14ac:dyDescent="0.25">
      <c r="A897" t="s">
        <v>14</v>
      </c>
      <c r="B897">
        <v>19</v>
      </c>
      <c r="C897" t="s">
        <v>57</v>
      </c>
      <c r="D897" t="s">
        <v>28</v>
      </c>
      <c r="E897" t="s">
        <v>45</v>
      </c>
      <c r="F897">
        <v>2</v>
      </c>
      <c r="G897">
        <v>12000000</v>
      </c>
      <c r="H897">
        <v>3</v>
      </c>
      <c r="I897" s="37">
        <v>4.9768518518518521E-3</v>
      </c>
      <c r="J897" t="s">
        <v>18</v>
      </c>
      <c r="K897" t="s">
        <v>24</v>
      </c>
      <c r="L897" t="s">
        <v>48</v>
      </c>
      <c r="M897" t="s">
        <v>76</v>
      </c>
      <c r="N897" t="s">
        <v>52</v>
      </c>
    </row>
    <row r="898" spans="1:14" x14ac:dyDescent="0.25">
      <c r="A898" t="s">
        <v>14</v>
      </c>
      <c r="B898">
        <v>22</v>
      </c>
      <c r="C898" t="s">
        <v>44</v>
      </c>
      <c r="D898" t="s">
        <v>73</v>
      </c>
      <c r="E898" t="s">
        <v>23</v>
      </c>
      <c r="F898">
        <v>5</v>
      </c>
      <c r="G898">
        <v>25000000</v>
      </c>
      <c r="H898">
        <v>3</v>
      </c>
      <c r="I898" s="37">
        <v>4.9768518518518521E-3</v>
      </c>
      <c r="J898" t="s">
        <v>18</v>
      </c>
      <c r="K898" t="s">
        <v>56</v>
      </c>
      <c r="L898" t="s">
        <v>48</v>
      </c>
      <c r="M898" t="s">
        <v>76</v>
      </c>
      <c r="N898" t="s">
        <v>52</v>
      </c>
    </row>
    <row r="899" spans="1:14" x14ac:dyDescent="0.25">
      <c r="A899" t="s">
        <v>14</v>
      </c>
      <c r="B899">
        <v>19</v>
      </c>
      <c r="C899" t="s">
        <v>57</v>
      </c>
      <c r="D899" t="s">
        <v>28</v>
      </c>
      <c r="E899" t="s">
        <v>45</v>
      </c>
      <c r="F899">
        <v>2</v>
      </c>
      <c r="G899">
        <v>12000000</v>
      </c>
      <c r="H899">
        <v>3</v>
      </c>
      <c r="I899" s="37">
        <v>4.9768518518518521E-3</v>
      </c>
      <c r="J899" t="s">
        <v>18</v>
      </c>
      <c r="K899" t="s">
        <v>24</v>
      </c>
      <c r="L899" t="s">
        <v>48</v>
      </c>
      <c r="M899" t="s">
        <v>76</v>
      </c>
      <c r="N899" t="s">
        <v>52</v>
      </c>
    </row>
    <row r="900" spans="1:14" x14ac:dyDescent="0.25">
      <c r="A900" t="s">
        <v>14</v>
      </c>
      <c r="B900">
        <v>22</v>
      </c>
      <c r="C900" t="s">
        <v>37</v>
      </c>
      <c r="D900" t="s">
        <v>16</v>
      </c>
      <c r="E900" t="s">
        <v>17</v>
      </c>
      <c r="F900">
        <v>2</v>
      </c>
      <c r="G900">
        <v>12000000</v>
      </c>
      <c r="H900">
        <v>2</v>
      </c>
      <c r="I900" s="37">
        <v>5.0231481481481481E-3</v>
      </c>
      <c r="J900" t="s">
        <v>18</v>
      </c>
      <c r="K900" t="s">
        <v>29</v>
      </c>
      <c r="L900" t="s">
        <v>25</v>
      </c>
      <c r="M900" t="s">
        <v>76</v>
      </c>
      <c r="N900" t="s">
        <v>52</v>
      </c>
    </row>
    <row r="901" spans="1:14" x14ac:dyDescent="0.25">
      <c r="A901" t="s">
        <v>14</v>
      </c>
      <c r="B901">
        <v>22</v>
      </c>
      <c r="C901" t="s">
        <v>44</v>
      </c>
      <c r="D901" t="s">
        <v>16</v>
      </c>
      <c r="E901" t="s">
        <v>68</v>
      </c>
      <c r="F901">
        <v>5</v>
      </c>
      <c r="G901">
        <v>25000000</v>
      </c>
      <c r="H901">
        <v>4</v>
      </c>
      <c r="I901" s="37">
        <v>5.0231481481481481E-3</v>
      </c>
      <c r="J901" t="s">
        <v>18</v>
      </c>
      <c r="K901" t="s">
        <v>24</v>
      </c>
      <c r="L901" t="s">
        <v>20</v>
      </c>
      <c r="M901" t="s">
        <v>76</v>
      </c>
      <c r="N901" t="s">
        <v>52</v>
      </c>
    </row>
    <row r="902" spans="1:14" x14ac:dyDescent="0.25">
      <c r="A902" t="s">
        <v>14</v>
      </c>
      <c r="B902">
        <v>10</v>
      </c>
      <c r="C902" t="s">
        <v>59</v>
      </c>
      <c r="D902" t="s">
        <v>38</v>
      </c>
      <c r="E902" t="s">
        <v>17</v>
      </c>
      <c r="F902">
        <v>2</v>
      </c>
      <c r="G902">
        <v>38000000</v>
      </c>
      <c r="H902">
        <v>2</v>
      </c>
      <c r="I902" s="37">
        <v>5.208333333333333E-3</v>
      </c>
      <c r="J902" t="s">
        <v>74</v>
      </c>
      <c r="K902" t="s">
        <v>47</v>
      </c>
      <c r="L902" t="s">
        <v>43</v>
      </c>
      <c r="M902" t="s">
        <v>76</v>
      </c>
      <c r="N902" t="s">
        <v>52</v>
      </c>
    </row>
    <row r="903" spans="1:14" x14ac:dyDescent="0.25">
      <c r="A903" t="s">
        <v>14</v>
      </c>
      <c r="B903">
        <v>10</v>
      </c>
      <c r="C903" t="s">
        <v>59</v>
      </c>
      <c r="D903" t="s">
        <v>38</v>
      </c>
      <c r="E903" t="s">
        <v>17</v>
      </c>
      <c r="F903">
        <v>2</v>
      </c>
      <c r="G903">
        <v>38000000</v>
      </c>
      <c r="H903">
        <v>2</v>
      </c>
      <c r="I903" s="37">
        <v>5.208333333333333E-3</v>
      </c>
      <c r="J903" t="s">
        <v>74</v>
      </c>
      <c r="K903" t="s">
        <v>47</v>
      </c>
      <c r="L903" t="s">
        <v>43</v>
      </c>
      <c r="M903" t="s">
        <v>76</v>
      </c>
      <c r="N903" t="s">
        <v>52</v>
      </c>
    </row>
    <row r="904" spans="1:14" x14ac:dyDescent="0.25">
      <c r="A904" t="s">
        <v>70</v>
      </c>
      <c r="B904">
        <v>29</v>
      </c>
      <c r="C904" t="s">
        <v>27</v>
      </c>
      <c r="D904" t="s">
        <v>38</v>
      </c>
      <c r="E904" t="s">
        <v>42</v>
      </c>
      <c r="F904">
        <v>0</v>
      </c>
      <c r="G904">
        <v>0</v>
      </c>
      <c r="H904">
        <v>2</v>
      </c>
      <c r="I904" s="37">
        <v>5.208333333333333E-3</v>
      </c>
      <c r="L904" t="s">
        <v>40</v>
      </c>
      <c r="M904" t="s">
        <v>76</v>
      </c>
      <c r="N904" t="s">
        <v>52</v>
      </c>
    </row>
    <row r="905" spans="1:14" x14ac:dyDescent="0.25">
      <c r="A905" t="s">
        <v>70</v>
      </c>
      <c r="B905">
        <v>30</v>
      </c>
      <c r="C905" t="s">
        <v>69</v>
      </c>
      <c r="D905" t="s">
        <v>49</v>
      </c>
      <c r="E905" t="s">
        <v>17</v>
      </c>
      <c r="F905">
        <v>0</v>
      </c>
      <c r="G905">
        <v>0</v>
      </c>
      <c r="H905">
        <v>7</v>
      </c>
      <c r="I905" s="37">
        <v>5.208333333333333E-3</v>
      </c>
      <c r="L905" t="s">
        <v>43</v>
      </c>
      <c r="M905" t="s">
        <v>76</v>
      </c>
      <c r="N905" t="s">
        <v>52</v>
      </c>
    </row>
    <row r="906" spans="1:14" x14ac:dyDescent="0.25">
      <c r="A906" t="s">
        <v>14</v>
      </c>
      <c r="B906">
        <v>28</v>
      </c>
      <c r="C906" t="s">
        <v>37</v>
      </c>
      <c r="D906" t="s">
        <v>28</v>
      </c>
      <c r="E906" t="s">
        <v>42</v>
      </c>
      <c r="F906">
        <v>1</v>
      </c>
      <c r="G906">
        <v>7000000</v>
      </c>
      <c r="H906">
        <v>2</v>
      </c>
      <c r="I906" s="37">
        <v>5.5555555555555558E-3</v>
      </c>
      <c r="J906" t="s">
        <v>18</v>
      </c>
      <c r="K906" t="s">
        <v>29</v>
      </c>
      <c r="L906" t="s">
        <v>48</v>
      </c>
      <c r="M906" t="s">
        <v>76</v>
      </c>
      <c r="N906" t="s">
        <v>52</v>
      </c>
    </row>
    <row r="907" spans="1:14" x14ac:dyDescent="0.25">
      <c r="A907" t="s">
        <v>70</v>
      </c>
      <c r="B907">
        <v>27</v>
      </c>
      <c r="C907" t="s">
        <v>44</v>
      </c>
      <c r="D907" t="s">
        <v>16</v>
      </c>
      <c r="E907" t="s">
        <v>17</v>
      </c>
      <c r="F907">
        <v>0</v>
      </c>
      <c r="G907">
        <v>0</v>
      </c>
      <c r="H907">
        <v>1</v>
      </c>
      <c r="I907" s="37">
        <v>5.5555555555555558E-3</v>
      </c>
      <c r="L907" t="s">
        <v>30</v>
      </c>
      <c r="M907" t="s">
        <v>76</v>
      </c>
      <c r="N907" t="s">
        <v>52</v>
      </c>
    </row>
    <row r="908" spans="1:14" x14ac:dyDescent="0.25">
      <c r="A908" t="s">
        <v>14</v>
      </c>
      <c r="B908">
        <v>27</v>
      </c>
      <c r="C908" t="s">
        <v>37</v>
      </c>
      <c r="D908" t="s">
        <v>28</v>
      </c>
      <c r="E908" t="s">
        <v>17</v>
      </c>
      <c r="F908">
        <v>5</v>
      </c>
      <c r="G908">
        <v>25000000</v>
      </c>
      <c r="H908">
        <v>2</v>
      </c>
      <c r="I908" s="37">
        <v>5.6712962962962958E-3</v>
      </c>
      <c r="J908" t="s">
        <v>18</v>
      </c>
      <c r="K908" t="s">
        <v>39</v>
      </c>
      <c r="L908" t="s">
        <v>40</v>
      </c>
      <c r="M908" t="s">
        <v>76</v>
      </c>
      <c r="N908" t="s">
        <v>52</v>
      </c>
    </row>
    <row r="909" spans="1:14" x14ac:dyDescent="0.25">
      <c r="A909" t="s">
        <v>14</v>
      </c>
      <c r="B909">
        <v>13</v>
      </c>
      <c r="C909" t="s">
        <v>55</v>
      </c>
      <c r="D909" t="s">
        <v>16</v>
      </c>
      <c r="E909" t="s">
        <v>42</v>
      </c>
      <c r="F909">
        <v>4</v>
      </c>
      <c r="G909">
        <v>15000000</v>
      </c>
      <c r="H909">
        <v>5</v>
      </c>
      <c r="I909" s="37">
        <v>5.6944444444444438E-3</v>
      </c>
      <c r="J909" t="s">
        <v>18</v>
      </c>
      <c r="K909" t="s">
        <v>35</v>
      </c>
      <c r="L909" t="s">
        <v>48</v>
      </c>
      <c r="M909" t="s">
        <v>76</v>
      </c>
      <c r="N909" t="s">
        <v>52</v>
      </c>
    </row>
    <row r="910" spans="1:14" x14ac:dyDescent="0.25">
      <c r="A910" t="s">
        <v>14</v>
      </c>
      <c r="B910">
        <v>15</v>
      </c>
      <c r="C910" t="s">
        <v>69</v>
      </c>
      <c r="D910" t="s">
        <v>28</v>
      </c>
      <c r="E910" t="s">
        <v>68</v>
      </c>
      <c r="F910">
        <v>4</v>
      </c>
      <c r="G910">
        <v>20000000</v>
      </c>
      <c r="H910">
        <v>2</v>
      </c>
      <c r="I910" s="37">
        <v>5.6944444444444438E-3</v>
      </c>
      <c r="J910" t="s">
        <v>61</v>
      </c>
      <c r="K910" t="s">
        <v>29</v>
      </c>
      <c r="L910" t="s">
        <v>43</v>
      </c>
      <c r="M910" t="s">
        <v>76</v>
      </c>
      <c r="N910" t="s">
        <v>52</v>
      </c>
    </row>
    <row r="911" spans="1:14" x14ac:dyDescent="0.25">
      <c r="A911" t="s">
        <v>14</v>
      </c>
      <c r="B911">
        <v>13</v>
      </c>
      <c r="C911" t="s">
        <v>55</v>
      </c>
      <c r="D911" t="s">
        <v>16</v>
      </c>
      <c r="E911" t="s">
        <v>42</v>
      </c>
      <c r="F911">
        <v>4</v>
      </c>
      <c r="G911">
        <v>15000000</v>
      </c>
      <c r="H911">
        <v>5</v>
      </c>
      <c r="I911" s="37">
        <v>5.6944444444444438E-3</v>
      </c>
      <c r="J911" t="s">
        <v>18</v>
      </c>
      <c r="K911" t="s">
        <v>35</v>
      </c>
      <c r="L911" t="s">
        <v>48</v>
      </c>
      <c r="M911" t="s">
        <v>76</v>
      </c>
      <c r="N911" t="s">
        <v>52</v>
      </c>
    </row>
    <row r="912" spans="1:14" x14ac:dyDescent="0.25">
      <c r="A912" t="s">
        <v>14</v>
      </c>
      <c r="B912">
        <v>12</v>
      </c>
      <c r="C912" t="s">
        <v>37</v>
      </c>
      <c r="D912" t="s">
        <v>28</v>
      </c>
      <c r="E912" t="s">
        <v>42</v>
      </c>
      <c r="F912">
        <v>4</v>
      </c>
      <c r="G912">
        <v>15000000</v>
      </c>
      <c r="H912">
        <v>4</v>
      </c>
      <c r="I912" s="37">
        <v>5.7870370370370376E-3</v>
      </c>
      <c r="J912" t="s">
        <v>18</v>
      </c>
      <c r="K912" t="s">
        <v>56</v>
      </c>
      <c r="L912" t="s">
        <v>33</v>
      </c>
      <c r="M912" t="s">
        <v>76</v>
      </c>
      <c r="N912" t="s">
        <v>52</v>
      </c>
    </row>
    <row r="913" spans="1:14" x14ac:dyDescent="0.25">
      <c r="A913" t="s">
        <v>70</v>
      </c>
      <c r="B913">
        <v>20</v>
      </c>
      <c r="C913" t="s">
        <v>27</v>
      </c>
      <c r="D913" t="s">
        <v>16</v>
      </c>
      <c r="E913" t="s">
        <v>42</v>
      </c>
      <c r="F913">
        <v>0</v>
      </c>
      <c r="G913">
        <v>0</v>
      </c>
      <c r="H913">
        <v>1</v>
      </c>
      <c r="I913" s="37">
        <v>5.7870370370370376E-3</v>
      </c>
      <c r="L913" t="s">
        <v>48</v>
      </c>
      <c r="M913" t="s">
        <v>76</v>
      </c>
      <c r="N913" t="s">
        <v>52</v>
      </c>
    </row>
    <row r="914" spans="1:14" x14ac:dyDescent="0.25">
      <c r="A914" t="s">
        <v>14</v>
      </c>
      <c r="B914">
        <v>27</v>
      </c>
      <c r="C914" t="s">
        <v>37</v>
      </c>
      <c r="D914" t="s">
        <v>16</v>
      </c>
      <c r="E914" t="s">
        <v>23</v>
      </c>
      <c r="F914">
        <v>4</v>
      </c>
      <c r="G914">
        <v>20000000</v>
      </c>
      <c r="H914">
        <v>5</v>
      </c>
      <c r="I914" s="37">
        <v>6.0185185185185177E-3</v>
      </c>
      <c r="J914" t="s">
        <v>61</v>
      </c>
      <c r="K914" t="s">
        <v>56</v>
      </c>
      <c r="L914" t="s">
        <v>51</v>
      </c>
      <c r="M914" t="s">
        <v>76</v>
      </c>
      <c r="N914" t="s">
        <v>52</v>
      </c>
    </row>
    <row r="915" spans="1:14" x14ac:dyDescent="0.25">
      <c r="A915" t="s">
        <v>14</v>
      </c>
      <c r="B915">
        <v>16</v>
      </c>
      <c r="C915" t="s">
        <v>69</v>
      </c>
      <c r="D915" t="s">
        <v>16</v>
      </c>
      <c r="E915" t="s">
        <v>17</v>
      </c>
      <c r="F915">
        <v>5</v>
      </c>
      <c r="G915">
        <v>20000000</v>
      </c>
      <c r="H915">
        <v>4</v>
      </c>
      <c r="I915" s="37">
        <v>6.0185185185185177E-3</v>
      </c>
      <c r="J915" t="s">
        <v>18</v>
      </c>
      <c r="K915" t="s">
        <v>56</v>
      </c>
      <c r="L915" t="s">
        <v>33</v>
      </c>
      <c r="M915" t="s">
        <v>76</v>
      </c>
      <c r="N915" t="s">
        <v>52</v>
      </c>
    </row>
    <row r="916" spans="1:14" x14ac:dyDescent="0.25">
      <c r="A916" t="s">
        <v>14</v>
      </c>
      <c r="B916">
        <v>28</v>
      </c>
      <c r="C916" t="s">
        <v>37</v>
      </c>
      <c r="D916" t="s">
        <v>16</v>
      </c>
      <c r="E916" t="s">
        <v>42</v>
      </c>
      <c r="F916">
        <v>5</v>
      </c>
      <c r="G916">
        <v>20000000</v>
      </c>
      <c r="H916">
        <v>2</v>
      </c>
      <c r="I916" s="37">
        <v>6.2499999999999995E-3</v>
      </c>
      <c r="J916" t="s">
        <v>18</v>
      </c>
      <c r="K916" t="s">
        <v>56</v>
      </c>
      <c r="L916" t="s">
        <v>25</v>
      </c>
      <c r="M916" t="s">
        <v>76</v>
      </c>
      <c r="N916" t="s">
        <v>52</v>
      </c>
    </row>
    <row r="917" spans="1:14" x14ac:dyDescent="0.25">
      <c r="A917" t="s">
        <v>14</v>
      </c>
      <c r="B917">
        <v>18</v>
      </c>
      <c r="C917" t="s">
        <v>44</v>
      </c>
      <c r="D917" t="s">
        <v>16</v>
      </c>
      <c r="E917" t="s">
        <v>23</v>
      </c>
      <c r="F917">
        <v>2</v>
      </c>
      <c r="G917">
        <v>12000000</v>
      </c>
      <c r="H917">
        <v>1</v>
      </c>
      <c r="I917" s="37">
        <v>6.2499999999999995E-3</v>
      </c>
      <c r="J917" t="s">
        <v>18</v>
      </c>
      <c r="K917" t="s">
        <v>56</v>
      </c>
      <c r="L917" t="s">
        <v>40</v>
      </c>
      <c r="M917" t="s">
        <v>76</v>
      </c>
      <c r="N917" t="s">
        <v>52</v>
      </c>
    </row>
    <row r="918" spans="1:14" x14ac:dyDescent="0.25">
      <c r="A918" t="s">
        <v>70</v>
      </c>
      <c r="B918">
        <v>11</v>
      </c>
      <c r="C918" t="s">
        <v>58</v>
      </c>
      <c r="D918" t="s">
        <v>16</v>
      </c>
      <c r="E918" t="s">
        <v>17</v>
      </c>
      <c r="F918">
        <v>0</v>
      </c>
      <c r="G918">
        <v>0</v>
      </c>
      <c r="H918">
        <v>1</v>
      </c>
      <c r="I918" s="37">
        <v>6.2499999999999995E-3</v>
      </c>
      <c r="L918" t="s">
        <v>30</v>
      </c>
      <c r="M918" t="s">
        <v>76</v>
      </c>
      <c r="N918" t="s">
        <v>52</v>
      </c>
    </row>
    <row r="919" spans="1:14" x14ac:dyDescent="0.25">
      <c r="A919" t="s">
        <v>70</v>
      </c>
      <c r="B919">
        <v>11</v>
      </c>
      <c r="C919" t="s">
        <v>58</v>
      </c>
      <c r="D919" t="s">
        <v>16</v>
      </c>
      <c r="E919" t="s">
        <v>17</v>
      </c>
      <c r="F919">
        <v>0</v>
      </c>
      <c r="G919">
        <v>0</v>
      </c>
      <c r="H919">
        <v>1</v>
      </c>
      <c r="I919" s="37">
        <v>6.2499999999999995E-3</v>
      </c>
      <c r="L919" t="s">
        <v>30</v>
      </c>
      <c r="M919" t="s">
        <v>76</v>
      </c>
      <c r="N919" t="s">
        <v>52</v>
      </c>
    </row>
    <row r="920" spans="1:14" x14ac:dyDescent="0.25">
      <c r="A920" t="s">
        <v>14</v>
      </c>
      <c r="B920">
        <v>7</v>
      </c>
      <c r="C920" t="s">
        <v>27</v>
      </c>
      <c r="D920" t="s">
        <v>16</v>
      </c>
      <c r="E920" t="s">
        <v>45</v>
      </c>
      <c r="F920">
        <v>4</v>
      </c>
      <c r="G920">
        <v>11000000</v>
      </c>
      <c r="H920">
        <v>5</v>
      </c>
      <c r="I920" s="37">
        <v>6.3888888888888884E-3</v>
      </c>
      <c r="J920" t="s">
        <v>61</v>
      </c>
      <c r="K920" t="s">
        <v>39</v>
      </c>
      <c r="L920" t="s">
        <v>33</v>
      </c>
      <c r="M920" t="s">
        <v>76</v>
      </c>
      <c r="N920" t="s">
        <v>52</v>
      </c>
    </row>
    <row r="921" spans="1:14" x14ac:dyDescent="0.25">
      <c r="A921" t="s">
        <v>14</v>
      </c>
      <c r="B921">
        <v>21</v>
      </c>
      <c r="C921" t="s">
        <v>37</v>
      </c>
      <c r="D921" t="s">
        <v>16</v>
      </c>
      <c r="E921" t="s">
        <v>68</v>
      </c>
      <c r="F921">
        <v>4</v>
      </c>
      <c r="G921">
        <v>20000000</v>
      </c>
      <c r="H921">
        <v>2</v>
      </c>
      <c r="I921" s="37">
        <v>6.3888888888888884E-3</v>
      </c>
      <c r="J921" t="s">
        <v>18</v>
      </c>
      <c r="K921" t="s">
        <v>35</v>
      </c>
      <c r="L921" t="s">
        <v>30</v>
      </c>
      <c r="M921" t="s">
        <v>76</v>
      </c>
      <c r="N921" t="s">
        <v>52</v>
      </c>
    </row>
    <row r="922" spans="1:14" x14ac:dyDescent="0.25">
      <c r="A922" t="s">
        <v>14</v>
      </c>
      <c r="B922">
        <v>17</v>
      </c>
      <c r="C922" t="s">
        <v>69</v>
      </c>
      <c r="D922" t="s">
        <v>16</v>
      </c>
      <c r="E922" t="s">
        <v>42</v>
      </c>
      <c r="F922">
        <v>2</v>
      </c>
      <c r="G922">
        <v>12000000</v>
      </c>
      <c r="H922">
        <v>2</v>
      </c>
      <c r="I922" s="37">
        <v>6.3888888888888884E-3</v>
      </c>
      <c r="J922" t="s">
        <v>18</v>
      </c>
      <c r="K922" t="s">
        <v>56</v>
      </c>
      <c r="L922" t="s">
        <v>43</v>
      </c>
      <c r="M922" t="s">
        <v>76</v>
      </c>
      <c r="N922" t="s">
        <v>52</v>
      </c>
    </row>
    <row r="923" spans="1:14" x14ac:dyDescent="0.25">
      <c r="A923" t="s">
        <v>14</v>
      </c>
      <c r="B923">
        <v>1</v>
      </c>
      <c r="C923" t="s">
        <v>60</v>
      </c>
      <c r="D923" t="s">
        <v>49</v>
      </c>
      <c r="E923" t="s">
        <v>23</v>
      </c>
      <c r="F923">
        <v>2</v>
      </c>
      <c r="G923">
        <v>12000000</v>
      </c>
      <c r="H923">
        <v>1</v>
      </c>
      <c r="I923" s="37">
        <v>6.4236111111111117E-3</v>
      </c>
      <c r="J923" t="s">
        <v>18</v>
      </c>
      <c r="K923" t="s">
        <v>29</v>
      </c>
      <c r="L923" t="s">
        <v>43</v>
      </c>
      <c r="M923" t="s">
        <v>76</v>
      </c>
      <c r="N923" t="s">
        <v>52</v>
      </c>
    </row>
    <row r="924" spans="1:14" x14ac:dyDescent="0.25">
      <c r="A924" t="s">
        <v>14</v>
      </c>
      <c r="B924">
        <v>1</v>
      </c>
      <c r="C924" t="s">
        <v>60</v>
      </c>
      <c r="D924" t="s">
        <v>49</v>
      </c>
      <c r="E924" t="s">
        <v>23</v>
      </c>
      <c r="F924">
        <v>2</v>
      </c>
      <c r="G924">
        <v>12000000</v>
      </c>
      <c r="H924">
        <v>1</v>
      </c>
      <c r="I924" s="37">
        <v>6.4236111111111117E-3</v>
      </c>
      <c r="J924" t="s">
        <v>18</v>
      </c>
      <c r="K924" t="s">
        <v>29</v>
      </c>
      <c r="L924" t="s">
        <v>43</v>
      </c>
      <c r="M924" t="s">
        <v>76</v>
      </c>
      <c r="N924" t="s">
        <v>52</v>
      </c>
    </row>
    <row r="925" spans="1:14" x14ac:dyDescent="0.25">
      <c r="A925" t="s">
        <v>14</v>
      </c>
      <c r="B925">
        <v>12</v>
      </c>
      <c r="C925" t="s">
        <v>37</v>
      </c>
      <c r="D925" t="s">
        <v>16</v>
      </c>
      <c r="E925" t="s">
        <v>42</v>
      </c>
      <c r="F925">
        <v>2</v>
      </c>
      <c r="G925">
        <v>38000000</v>
      </c>
      <c r="H925">
        <v>3</v>
      </c>
      <c r="I925" s="37">
        <v>6.6666666666666671E-3</v>
      </c>
      <c r="J925" t="s">
        <v>46</v>
      </c>
      <c r="K925" t="s">
        <v>56</v>
      </c>
      <c r="L925" t="s">
        <v>48</v>
      </c>
      <c r="M925" t="s">
        <v>76</v>
      </c>
      <c r="N925" t="s">
        <v>52</v>
      </c>
    </row>
    <row r="926" spans="1:14" x14ac:dyDescent="0.25">
      <c r="A926" t="s">
        <v>14</v>
      </c>
      <c r="B926">
        <v>24</v>
      </c>
      <c r="C926" t="s">
        <v>27</v>
      </c>
      <c r="D926" t="s">
        <v>28</v>
      </c>
      <c r="E926" t="s">
        <v>45</v>
      </c>
      <c r="F926">
        <v>2</v>
      </c>
      <c r="G926">
        <v>12000000</v>
      </c>
      <c r="H926">
        <v>2</v>
      </c>
      <c r="I926" s="37">
        <v>7.0601851851851841E-3</v>
      </c>
      <c r="J926" t="s">
        <v>18</v>
      </c>
      <c r="K926" t="s">
        <v>39</v>
      </c>
      <c r="L926" t="s">
        <v>51</v>
      </c>
      <c r="M926" t="s">
        <v>76</v>
      </c>
      <c r="N926" t="s">
        <v>52</v>
      </c>
    </row>
    <row r="927" spans="1:14" x14ac:dyDescent="0.25">
      <c r="A927" t="s">
        <v>70</v>
      </c>
      <c r="B927">
        <v>25</v>
      </c>
      <c r="C927" t="s">
        <v>44</v>
      </c>
      <c r="D927" t="s">
        <v>28</v>
      </c>
      <c r="E927" t="s">
        <v>42</v>
      </c>
      <c r="F927">
        <v>0</v>
      </c>
      <c r="G927">
        <v>0</v>
      </c>
      <c r="H927">
        <v>2</v>
      </c>
      <c r="I927" s="37">
        <v>7.0601851851851841E-3</v>
      </c>
      <c r="L927" t="s">
        <v>25</v>
      </c>
      <c r="M927" t="s">
        <v>76</v>
      </c>
      <c r="N927" t="s">
        <v>52</v>
      </c>
    </row>
    <row r="928" spans="1:14" x14ac:dyDescent="0.25">
      <c r="A928" t="s">
        <v>70</v>
      </c>
      <c r="B928">
        <v>30</v>
      </c>
      <c r="C928" t="s">
        <v>44</v>
      </c>
      <c r="D928" t="s">
        <v>32</v>
      </c>
      <c r="E928" t="s">
        <v>42</v>
      </c>
      <c r="F928">
        <v>0</v>
      </c>
      <c r="G928">
        <v>0</v>
      </c>
      <c r="H928">
        <v>5</v>
      </c>
      <c r="I928" s="37">
        <v>8.8541666666666664E-3</v>
      </c>
      <c r="L928" t="s">
        <v>48</v>
      </c>
      <c r="M928" t="s">
        <v>76</v>
      </c>
      <c r="N928" t="s">
        <v>52</v>
      </c>
    </row>
    <row r="929" spans="1:14" x14ac:dyDescent="0.25">
      <c r="A929" t="s">
        <v>14</v>
      </c>
      <c r="B929">
        <v>21</v>
      </c>
      <c r="C929" t="s">
        <v>27</v>
      </c>
      <c r="D929" t="s">
        <v>16</v>
      </c>
      <c r="E929" t="s">
        <v>23</v>
      </c>
      <c r="F929">
        <v>2</v>
      </c>
      <c r="G929">
        <v>38000000</v>
      </c>
      <c r="H929">
        <v>3</v>
      </c>
      <c r="I929" s="37">
        <v>8.9699074074074073E-3</v>
      </c>
      <c r="J929" t="s">
        <v>46</v>
      </c>
      <c r="K929" t="s">
        <v>39</v>
      </c>
      <c r="L929" t="s">
        <v>25</v>
      </c>
      <c r="M929" t="s">
        <v>76</v>
      </c>
      <c r="N929" t="s">
        <v>52</v>
      </c>
    </row>
    <row r="930" spans="1:14" x14ac:dyDescent="0.25">
      <c r="A930" t="s">
        <v>14</v>
      </c>
      <c r="B930">
        <v>3</v>
      </c>
      <c r="C930" t="s">
        <v>44</v>
      </c>
      <c r="D930" t="s">
        <v>73</v>
      </c>
      <c r="E930" t="s">
        <v>42</v>
      </c>
      <c r="F930">
        <v>5</v>
      </c>
      <c r="G930">
        <v>25000000</v>
      </c>
      <c r="H930">
        <v>1</v>
      </c>
      <c r="I930" s="37">
        <v>8.9699074074074073E-3</v>
      </c>
      <c r="J930" t="s">
        <v>18</v>
      </c>
      <c r="K930" t="s">
        <v>24</v>
      </c>
      <c r="L930" t="s">
        <v>43</v>
      </c>
      <c r="M930" t="s">
        <v>76</v>
      </c>
      <c r="N930" t="s">
        <v>52</v>
      </c>
    </row>
    <row r="931" spans="1:14" x14ac:dyDescent="0.25">
      <c r="A931" t="s">
        <v>70</v>
      </c>
      <c r="B931">
        <v>11</v>
      </c>
      <c r="C931" t="s">
        <v>57</v>
      </c>
      <c r="D931" t="s">
        <v>32</v>
      </c>
      <c r="E931" t="s">
        <v>23</v>
      </c>
      <c r="F931">
        <v>0</v>
      </c>
      <c r="G931">
        <v>0</v>
      </c>
      <c r="H931">
        <v>2</v>
      </c>
      <c r="I931" s="37">
        <v>8.9699074074074073E-3</v>
      </c>
      <c r="L931" t="s">
        <v>48</v>
      </c>
      <c r="M931" t="s">
        <v>76</v>
      </c>
      <c r="N931" t="s">
        <v>52</v>
      </c>
    </row>
    <row r="932" spans="1:14" x14ac:dyDescent="0.25">
      <c r="A932" t="s">
        <v>70</v>
      </c>
      <c r="B932">
        <v>9</v>
      </c>
      <c r="C932" t="s">
        <v>69</v>
      </c>
      <c r="D932" t="s">
        <v>16</v>
      </c>
      <c r="E932" t="s">
        <v>23</v>
      </c>
      <c r="F932">
        <v>0</v>
      </c>
      <c r="G932">
        <v>0</v>
      </c>
      <c r="H932">
        <v>1</v>
      </c>
      <c r="I932" s="37">
        <v>8.9699074074074073E-3</v>
      </c>
      <c r="L932" t="s">
        <v>40</v>
      </c>
      <c r="M932" t="s">
        <v>76</v>
      </c>
      <c r="N932" t="s">
        <v>52</v>
      </c>
    </row>
    <row r="933" spans="1:14" x14ac:dyDescent="0.25">
      <c r="A933" t="s">
        <v>70</v>
      </c>
      <c r="B933">
        <v>11</v>
      </c>
      <c r="C933" t="s">
        <v>57</v>
      </c>
      <c r="D933" t="s">
        <v>32</v>
      </c>
      <c r="E933" t="s">
        <v>23</v>
      </c>
      <c r="F933">
        <v>0</v>
      </c>
      <c r="G933">
        <v>0</v>
      </c>
      <c r="H933">
        <v>2</v>
      </c>
      <c r="I933" s="37">
        <v>8.9699074074074073E-3</v>
      </c>
      <c r="L933" t="s">
        <v>48</v>
      </c>
      <c r="M933" t="s">
        <v>76</v>
      </c>
      <c r="N933" t="s">
        <v>52</v>
      </c>
    </row>
    <row r="934" spans="1:14" x14ac:dyDescent="0.25">
      <c r="A934" t="s">
        <v>14</v>
      </c>
      <c r="B934">
        <v>26</v>
      </c>
      <c r="C934" t="s">
        <v>44</v>
      </c>
      <c r="D934" t="s">
        <v>32</v>
      </c>
      <c r="E934" t="s">
        <v>45</v>
      </c>
      <c r="F934">
        <v>1</v>
      </c>
      <c r="G934">
        <v>19000000</v>
      </c>
      <c r="H934">
        <v>2</v>
      </c>
      <c r="I934" s="37">
        <v>1.3888888888888889E-3</v>
      </c>
      <c r="J934" t="s">
        <v>46</v>
      </c>
      <c r="K934" t="s">
        <v>47</v>
      </c>
      <c r="L934" t="s">
        <v>33</v>
      </c>
      <c r="M934" t="s">
        <v>78</v>
      </c>
      <c r="N934" t="s">
        <v>54</v>
      </c>
    </row>
    <row r="935" spans="1:14" x14ac:dyDescent="0.25">
      <c r="A935" t="s">
        <v>14</v>
      </c>
      <c r="B935">
        <v>26</v>
      </c>
      <c r="C935" t="s">
        <v>44</v>
      </c>
      <c r="D935" t="s">
        <v>32</v>
      </c>
      <c r="E935" t="s">
        <v>45</v>
      </c>
      <c r="F935">
        <v>1</v>
      </c>
      <c r="G935">
        <v>19000000</v>
      </c>
      <c r="H935">
        <v>2</v>
      </c>
      <c r="I935" s="37">
        <v>1.3888888888888889E-3</v>
      </c>
      <c r="J935" t="s">
        <v>46</v>
      </c>
      <c r="K935" t="s">
        <v>47</v>
      </c>
      <c r="L935" t="s">
        <v>33</v>
      </c>
      <c r="M935" t="s">
        <v>78</v>
      </c>
      <c r="N935" t="s">
        <v>54</v>
      </c>
    </row>
    <row r="936" spans="1:14" x14ac:dyDescent="0.25">
      <c r="A936" t="s">
        <v>14</v>
      </c>
      <c r="B936">
        <v>11</v>
      </c>
      <c r="C936" t="s">
        <v>59</v>
      </c>
      <c r="D936" t="s">
        <v>16</v>
      </c>
      <c r="E936" t="s">
        <v>23</v>
      </c>
      <c r="F936">
        <v>1</v>
      </c>
      <c r="G936">
        <v>19000000</v>
      </c>
      <c r="H936">
        <v>1</v>
      </c>
      <c r="I936" s="37">
        <v>1.3888888888888889E-3</v>
      </c>
      <c r="J936" t="s">
        <v>46</v>
      </c>
      <c r="K936" t="s">
        <v>19</v>
      </c>
      <c r="L936" t="s">
        <v>25</v>
      </c>
      <c r="M936" t="s">
        <v>77</v>
      </c>
      <c r="N936" t="s">
        <v>54</v>
      </c>
    </row>
    <row r="937" spans="1:14" x14ac:dyDescent="0.25">
      <c r="A937" t="s">
        <v>14</v>
      </c>
      <c r="B937">
        <v>10</v>
      </c>
      <c r="C937" t="s">
        <v>59</v>
      </c>
      <c r="D937" t="s">
        <v>38</v>
      </c>
      <c r="E937" t="s">
        <v>17</v>
      </c>
      <c r="F937">
        <v>4</v>
      </c>
      <c r="G937">
        <v>20000000</v>
      </c>
      <c r="H937">
        <v>3</v>
      </c>
      <c r="I937" s="37">
        <v>1.3888888888888889E-3</v>
      </c>
      <c r="J937" t="s">
        <v>18</v>
      </c>
      <c r="K937" t="s">
        <v>47</v>
      </c>
      <c r="L937" t="s">
        <v>33</v>
      </c>
      <c r="M937" t="s">
        <v>77</v>
      </c>
      <c r="N937" t="s">
        <v>54</v>
      </c>
    </row>
    <row r="938" spans="1:14" x14ac:dyDescent="0.25">
      <c r="A938" t="s">
        <v>14</v>
      </c>
      <c r="B938">
        <v>1</v>
      </c>
      <c r="C938" t="s">
        <v>37</v>
      </c>
      <c r="D938" t="s">
        <v>28</v>
      </c>
      <c r="E938" t="s">
        <v>23</v>
      </c>
      <c r="F938">
        <v>3</v>
      </c>
      <c r="G938">
        <v>15000000</v>
      </c>
      <c r="H938">
        <v>5</v>
      </c>
      <c r="I938" s="37">
        <v>1.3888888888888889E-3</v>
      </c>
      <c r="J938" t="s">
        <v>18</v>
      </c>
      <c r="K938" t="s">
        <v>29</v>
      </c>
      <c r="L938" t="s">
        <v>40</v>
      </c>
      <c r="M938" t="s">
        <v>77</v>
      </c>
      <c r="N938" t="s">
        <v>54</v>
      </c>
    </row>
    <row r="939" spans="1:14" x14ac:dyDescent="0.25">
      <c r="A939" t="s">
        <v>14</v>
      </c>
      <c r="B939">
        <v>13</v>
      </c>
      <c r="C939" t="s">
        <v>44</v>
      </c>
      <c r="D939" t="s">
        <v>49</v>
      </c>
      <c r="E939" t="s">
        <v>68</v>
      </c>
      <c r="F939">
        <v>4</v>
      </c>
      <c r="G939">
        <v>20000000</v>
      </c>
      <c r="H939">
        <v>3</v>
      </c>
      <c r="I939" s="37">
        <v>1.3888888888888889E-3</v>
      </c>
      <c r="J939" t="s">
        <v>61</v>
      </c>
      <c r="K939" t="s">
        <v>19</v>
      </c>
      <c r="L939" t="s">
        <v>30</v>
      </c>
      <c r="M939" t="s">
        <v>77</v>
      </c>
      <c r="N939" t="s">
        <v>54</v>
      </c>
    </row>
    <row r="940" spans="1:14" x14ac:dyDescent="0.25">
      <c r="A940" t="s">
        <v>14</v>
      </c>
      <c r="B940">
        <v>11</v>
      </c>
      <c r="C940" t="s">
        <v>59</v>
      </c>
      <c r="D940" t="s">
        <v>16</v>
      </c>
      <c r="E940" t="s">
        <v>23</v>
      </c>
      <c r="F940">
        <v>1</v>
      </c>
      <c r="G940">
        <v>19000000</v>
      </c>
      <c r="H940">
        <v>1</v>
      </c>
      <c r="I940" s="37">
        <v>1.3888888888888889E-3</v>
      </c>
      <c r="J940" t="s">
        <v>46</v>
      </c>
      <c r="K940" t="s">
        <v>19</v>
      </c>
      <c r="L940" t="s">
        <v>25</v>
      </c>
      <c r="M940" t="s">
        <v>77</v>
      </c>
      <c r="N940" t="s">
        <v>54</v>
      </c>
    </row>
    <row r="941" spans="1:14" x14ac:dyDescent="0.25">
      <c r="A941" t="s">
        <v>14</v>
      </c>
      <c r="B941">
        <v>10</v>
      </c>
      <c r="C941" t="s">
        <v>59</v>
      </c>
      <c r="D941" t="s">
        <v>38</v>
      </c>
      <c r="E941" t="s">
        <v>17</v>
      </c>
      <c r="F941">
        <v>4</v>
      </c>
      <c r="G941">
        <v>20000000</v>
      </c>
      <c r="H941">
        <v>3</v>
      </c>
      <c r="I941" s="37">
        <v>1.3888888888888889E-3</v>
      </c>
      <c r="J941" t="s">
        <v>18</v>
      </c>
      <c r="K941" t="s">
        <v>47</v>
      </c>
      <c r="L941" t="s">
        <v>33</v>
      </c>
      <c r="M941" t="s">
        <v>77</v>
      </c>
      <c r="N941" t="s">
        <v>54</v>
      </c>
    </row>
    <row r="942" spans="1:14" x14ac:dyDescent="0.25">
      <c r="A942" t="s">
        <v>70</v>
      </c>
      <c r="B942">
        <v>1</v>
      </c>
      <c r="C942" t="s">
        <v>59</v>
      </c>
      <c r="D942" t="s">
        <v>16</v>
      </c>
      <c r="E942" t="s">
        <v>23</v>
      </c>
      <c r="F942">
        <v>0</v>
      </c>
      <c r="G942">
        <v>0</v>
      </c>
      <c r="H942">
        <v>1</v>
      </c>
      <c r="I942" s="37">
        <v>1.3888888888888889E-3</v>
      </c>
      <c r="L942" t="s">
        <v>20</v>
      </c>
      <c r="M942" t="s">
        <v>77</v>
      </c>
      <c r="N942" t="s">
        <v>54</v>
      </c>
    </row>
    <row r="943" spans="1:14" x14ac:dyDescent="0.25">
      <c r="A943" t="s">
        <v>70</v>
      </c>
      <c r="B943">
        <v>1</v>
      </c>
      <c r="C943" t="s">
        <v>59</v>
      </c>
      <c r="D943" t="s">
        <v>16</v>
      </c>
      <c r="E943" t="s">
        <v>23</v>
      </c>
      <c r="F943">
        <v>0</v>
      </c>
      <c r="G943">
        <v>0</v>
      </c>
      <c r="H943">
        <v>1</v>
      </c>
      <c r="I943" s="37">
        <v>1.3888888888888889E-3</v>
      </c>
      <c r="L943" t="s">
        <v>20</v>
      </c>
      <c r="M943" t="s">
        <v>77</v>
      </c>
      <c r="N943" t="s">
        <v>54</v>
      </c>
    </row>
    <row r="944" spans="1:14" x14ac:dyDescent="0.25">
      <c r="A944" t="s">
        <v>14</v>
      </c>
      <c r="B944">
        <v>8</v>
      </c>
      <c r="C944" t="s">
        <v>37</v>
      </c>
      <c r="D944" t="s">
        <v>16</v>
      </c>
      <c r="E944" t="s">
        <v>23</v>
      </c>
      <c r="F944">
        <v>4</v>
      </c>
      <c r="G944">
        <v>20000000</v>
      </c>
      <c r="H944">
        <v>3</v>
      </c>
      <c r="I944" s="37">
        <v>1.3888888888888889E-3</v>
      </c>
      <c r="J944" t="s">
        <v>18</v>
      </c>
      <c r="K944" t="s">
        <v>64</v>
      </c>
      <c r="L944" t="s">
        <v>43</v>
      </c>
      <c r="M944" t="s">
        <v>77</v>
      </c>
      <c r="N944" t="s">
        <v>54</v>
      </c>
    </row>
    <row r="945" spans="1:14" x14ac:dyDescent="0.25">
      <c r="A945" t="s">
        <v>70</v>
      </c>
      <c r="B945">
        <v>30</v>
      </c>
      <c r="C945" t="s">
        <v>69</v>
      </c>
      <c r="D945" t="s">
        <v>28</v>
      </c>
      <c r="E945" t="s">
        <v>23</v>
      </c>
      <c r="F945">
        <v>0</v>
      </c>
      <c r="G945">
        <v>0</v>
      </c>
      <c r="H945">
        <v>1</v>
      </c>
      <c r="I945" s="37">
        <v>1.3888888888888889E-3</v>
      </c>
      <c r="L945" t="s">
        <v>48</v>
      </c>
      <c r="M945" t="s">
        <v>77</v>
      </c>
      <c r="N945" t="s">
        <v>54</v>
      </c>
    </row>
    <row r="946" spans="1:14" x14ac:dyDescent="0.25">
      <c r="A946" t="s">
        <v>14</v>
      </c>
      <c r="B946">
        <v>1</v>
      </c>
      <c r="C946" t="s">
        <v>72</v>
      </c>
      <c r="D946" t="s">
        <v>73</v>
      </c>
      <c r="E946" t="s">
        <v>23</v>
      </c>
      <c r="F946">
        <v>2</v>
      </c>
      <c r="G946">
        <v>12000000</v>
      </c>
      <c r="H946">
        <v>5</v>
      </c>
      <c r="I946" s="37">
        <v>1.3888888888888889E-3</v>
      </c>
      <c r="J946" t="s">
        <v>18</v>
      </c>
      <c r="K946" t="s">
        <v>56</v>
      </c>
      <c r="L946" t="s">
        <v>48</v>
      </c>
      <c r="M946" t="s">
        <v>77</v>
      </c>
      <c r="N946" t="s">
        <v>54</v>
      </c>
    </row>
    <row r="947" spans="1:14" x14ac:dyDescent="0.25">
      <c r="A947" t="s">
        <v>14</v>
      </c>
      <c r="B947">
        <v>20</v>
      </c>
      <c r="C947" t="s">
        <v>37</v>
      </c>
      <c r="D947" t="s">
        <v>32</v>
      </c>
      <c r="E947" t="s">
        <v>45</v>
      </c>
      <c r="F947">
        <v>3</v>
      </c>
      <c r="G947">
        <v>15000000</v>
      </c>
      <c r="H947">
        <v>1</v>
      </c>
      <c r="I947" s="37">
        <v>1.3888888888888889E-3</v>
      </c>
      <c r="J947" t="s">
        <v>18</v>
      </c>
      <c r="K947" t="s">
        <v>64</v>
      </c>
      <c r="L947" t="s">
        <v>48</v>
      </c>
      <c r="M947" t="s">
        <v>77</v>
      </c>
      <c r="N947" t="s">
        <v>54</v>
      </c>
    </row>
    <row r="948" spans="1:14" x14ac:dyDescent="0.25">
      <c r="A948" t="s">
        <v>14</v>
      </c>
      <c r="B948">
        <v>26</v>
      </c>
      <c r="C948" t="s">
        <v>69</v>
      </c>
      <c r="D948" t="s">
        <v>38</v>
      </c>
      <c r="E948" t="s">
        <v>23</v>
      </c>
      <c r="F948">
        <v>5</v>
      </c>
      <c r="G948">
        <v>25000000</v>
      </c>
      <c r="H948">
        <v>5</v>
      </c>
      <c r="I948" s="37">
        <v>1.3888888888888889E-3</v>
      </c>
      <c r="J948" t="s">
        <v>18</v>
      </c>
      <c r="K948" t="s">
        <v>64</v>
      </c>
      <c r="L948" t="s">
        <v>40</v>
      </c>
      <c r="M948" t="s">
        <v>77</v>
      </c>
      <c r="N948" t="s">
        <v>54</v>
      </c>
    </row>
    <row r="949" spans="1:14" x14ac:dyDescent="0.25">
      <c r="A949" t="s">
        <v>14</v>
      </c>
      <c r="B949">
        <v>1</v>
      </c>
      <c r="C949" t="s">
        <v>72</v>
      </c>
      <c r="D949" t="s">
        <v>73</v>
      </c>
      <c r="E949" t="s">
        <v>23</v>
      </c>
      <c r="F949">
        <v>2</v>
      </c>
      <c r="G949">
        <v>12000000</v>
      </c>
      <c r="H949">
        <v>5</v>
      </c>
      <c r="I949" s="37">
        <v>1.3888888888888889E-3</v>
      </c>
      <c r="J949" t="s">
        <v>18</v>
      </c>
      <c r="K949" t="s">
        <v>56</v>
      </c>
      <c r="L949" t="s">
        <v>48</v>
      </c>
      <c r="M949" t="s">
        <v>77</v>
      </c>
      <c r="N949" t="s">
        <v>54</v>
      </c>
    </row>
    <row r="950" spans="1:14" x14ac:dyDescent="0.25">
      <c r="A950" t="s">
        <v>70</v>
      </c>
      <c r="B950">
        <v>15</v>
      </c>
      <c r="C950" t="s">
        <v>44</v>
      </c>
      <c r="D950" t="s">
        <v>49</v>
      </c>
      <c r="E950" t="s">
        <v>23</v>
      </c>
      <c r="F950">
        <v>0</v>
      </c>
      <c r="G950">
        <v>0</v>
      </c>
      <c r="H950">
        <v>4</v>
      </c>
      <c r="I950" s="37">
        <v>1.3888888888888889E-3</v>
      </c>
      <c r="L950" t="s">
        <v>33</v>
      </c>
      <c r="M950" t="s">
        <v>77</v>
      </c>
      <c r="N950" t="s">
        <v>54</v>
      </c>
    </row>
    <row r="951" spans="1:14" x14ac:dyDescent="0.25">
      <c r="A951" t="s">
        <v>14</v>
      </c>
      <c r="B951">
        <v>12</v>
      </c>
      <c r="C951" t="s">
        <v>72</v>
      </c>
      <c r="D951" t="s">
        <v>38</v>
      </c>
      <c r="E951" t="s">
        <v>23</v>
      </c>
      <c r="F951">
        <v>2</v>
      </c>
      <c r="G951">
        <v>12000000</v>
      </c>
      <c r="H951">
        <v>4</v>
      </c>
      <c r="I951" s="37">
        <v>1.3888888888888889E-3</v>
      </c>
      <c r="J951" t="s">
        <v>18</v>
      </c>
      <c r="K951" t="s">
        <v>35</v>
      </c>
      <c r="L951" t="s">
        <v>25</v>
      </c>
      <c r="M951" t="s">
        <v>77</v>
      </c>
      <c r="N951" t="s">
        <v>54</v>
      </c>
    </row>
    <row r="952" spans="1:14" x14ac:dyDescent="0.25">
      <c r="A952" t="s">
        <v>14</v>
      </c>
      <c r="B952">
        <v>27</v>
      </c>
      <c r="C952" t="s">
        <v>37</v>
      </c>
      <c r="D952" t="s">
        <v>28</v>
      </c>
      <c r="E952" t="s">
        <v>23</v>
      </c>
      <c r="F952">
        <v>4</v>
      </c>
      <c r="G952">
        <v>15000000</v>
      </c>
      <c r="H952">
        <v>1</v>
      </c>
      <c r="I952" s="37">
        <v>1.3888888888888889E-3</v>
      </c>
      <c r="J952" t="s">
        <v>18</v>
      </c>
      <c r="K952" t="s">
        <v>19</v>
      </c>
      <c r="L952" t="s">
        <v>20</v>
      </c>
      <c r="M952" t="s">
        <v>77</v>
      </c>
      <c r="N952" t="s">
        <v>54</v>
      </c>
    </row>
    <row r="953" spans="1:14" x14ac:dyDescent="0.25">
      <c r="A953" t="s">
        <v>14</v>
      </c>
      <c r="B953">
        <v>30</v>
      </c>
      <c r="C953" t="s">
        <v>37</v>
      </c>
      <c r="D953" t="s">
        <v>38</v>
      </c>
      <c r="E953" t="s">
        <v>23</v>
      </c>
      <c r="F953">
        <v>3</v>
      </c>
      <c r="G953">
        <v>15000000</v>
      </c>
      <c r="H953">
        <v>1</v>
      </c>
      <c r="I953" s="37">
        <v>1.3888888888888889E-3</v>
      </c>
      <c r="J953" t="s">
        <v>18</v>
      </c>
      <c r="K953" t="s">
        <v>47</v>
      </c>
      <c r="L953" t="s">
        <v>20</v>
      </c>
      <c r="M953" t="s">
        <v>77</v>
      </c>
      <c r="N953" t="s">
        <v>54</v>
      </c>
    </row>
    <row r="954" spans="1:14" x14ac:dyDescent="0.25">
      <c r="A954" t="s">
        <v>14</v>
      </c>
      <c r="B954">
        <v>2</v>
      </c>
      <c r="C954" t="s">
        <v>37</v>
      </c>
      <c r="D954" t="s">
        <v>16</v>
      </c>
      <c r="E954" t="s">
        <v>42</v>
      </c>
      <c r="F954">
        <v>3</v>
      </c>
      <c r="G954">
        <v>11000000</v>
      </c>
      <c r="H954">
        <v>1</v>
      </c>
      <c r="I954" s="37">
        <v>1.3888888888888889E-3</v>
      </c>
      <c r="J954" t="s">
        <v>18</v>
      </c>
      <c r="K954" t="s">
        <v>47</v>
      </c>
      <c r="L954" t="s">
        <v>51</v>
      </c>
      <c r="M954" t="s">
        <v>77</v>
      </c>
      <c r="N954" t="s">
        <v>54</v>
      </c>
    </row>
    <row r="955" spans="1:14" x14ac:dyDescent="0.25">
      <c r="A955" t="s">
        <v>14</v>
      </c>
      <c r="B955">
        <v>12</v>
      </c>
      <c r="C955" t="s">
        <v>72</v>
      </c>
      <c r="D955" t="s">
        <v>38</v>
      </c>
      <c r="E955" t="s">
        <v>23</v>
      </c>
      <c r="F955">
        <v>2</v>
      </c>
      <c r="G955">
        <v>12000000</v>
      </c>
      <c r="H955">
        <v>4</v>
      </c>
      <c r="I955" s="37">
        <v>1.3888888888888889E-3</v>
      </c>
      <c r="J955" t="s">
        <v>18</v>
      </c>
      <c r="K955" t="s">
        <v>35</v>
      </c>
      <c r="L955" t="s">
        <v>25</v>
      </c>
      <c r="M955" t="s">
        <v>77</v>
      </c>
      <c r="N955" t="s">
        <v>54</v>
      </c>
    </row>
    <row r="956" spans="1:14" x14ac:dyDescent="0.25">
      <c r="A956" t="s">
        <v>14</v>
      </c>
      <c r="B956">
        <v>5</v>
      </c>
      <c r="C956" t="s">
        <v>37</v>
      </c>
      <c r="D956" t="s">
        <v>49</v>
      </c>
      <c r="E956" t="s">
        <v>23</v>
      </c>
      <c r="F956">
        <v>5</v>
      </c>
      <c r="G956">
        <v>25000000</v>
      </c>
      <c r="H956">
        <v>2</v>
      </c>
      <c r="I956" s="37">
        <v>1.3888888888888889E-3</v>
      </c>
      <c r="J956" t="s">
        <v>18</v>
      </c>
      <c r="K956" t="s">
        <v>56</v>
      </c>
      <c r="L956" t="s">
        <v>30</v>
      </c>
      <c r="M956" t="s">
        <v>77</v>
      </c>
      <c r="N956" t="s">
        <v>54</v>
      </c>
    </row>
    <row r="957" spans="1:14" x14ac:dyDescent="0.25">
      <c r="A957" t="s">
        <v>14</v>
      </c>
      <c r="B957">
        <v>3</v>
      </c>
      <c r="C957" t="s">
        <v>44</v>
      </c>
      <c r="D957" t="s">
        <v>32</v>
      </c>
      <c r="E957" t="s">
        <v>23</v>
      </c>
      <c r="F957">
        <v>4</v>
      </c>
      <c r="G957">
        <v>20000000</v>
      </c>
      <c r="H957">
        <v>6</v>
      </c>
      <c r="I957" s="37">
        <v>1.3888888888888889E-3</v>
      </c>
      <c r="J957" t="s">
        <v>61</v>
      </c>
      <c r="K957" t="s">
        <v>29</v>
      </c>
      <c r="L957" t="s">
        <v>33</v>
      </c>
      <c r="M957" t="s">
        <v>77</v>
      </c>
      <c r="N957" t="s">
        <v>54</v>
      </c>
    </row>
    <row r="958" spans="1:14" x14ac:dyDescent="0.25">
      <c r="A958" t="s">
        <v>70</v>
      </c>
      <c r="B958">
        <v>23</v>
      </c>
      <c r="C958" t="s">
        <v>27</v>
      </c>
      <c r="D958" t="s">
        <v>73</v>
      </c>
      <c r="E958" t="s">
        <v>23</v>
      </c>
      <c r="F958">
        <v>0</v>
      </c>
      <c r="G958">
        <v>0</v>
      </c>
      <c r="H958">
        <v>1</v>
      </c>
      <c r="I958" s="37">
        <v>1.3888888888888889E-3</v>
      </c>
      <c r="L958" t="s">
        <v>48</v>
      </c>
      <c r="M958" t="s">
        <v>77</v>
      </c>
      <c r="N958" t="s">
        <v>54</v>
      </c>
    </row>
    <row r="959" spans="1:14" x14ac:dyDescent="0.25">
      <c r="A959" t="s">
        <v>70</v>
      </c>
      <c r="B959">
        <v>9</v>
      </c>
      <c r="C959" t="s">
        <v>37</v>
      </c>
      <c r="D959" t="s">
        <v>32</v>
      </c>
      <c r="E959" t="s">
        <v>68</v>
      </c>
      <c r="F959">
        <v>0</v>
      </c>
      <c r="G959">
        <v>0</v>
      </c>
      <c r="H959">
        <v>1</v>
      </c>
      <c r="I959" s="37">
        <v>1.3888888888888889E-3</v>
      </c>
      <c r="L959" t="s">
        <v>33</v>
      </c>
      <c r="M959" t="s">
        <v>77</v>
      </c>
      <c r="N959" t="s">
        <v>54</v>
      </c>
    </row>
    <row r="960" spans="1:14" x14ac:dyDescent="0.25">
      <c r="A960" t="s">
        <v>14</v>
      </c>
      <c r="B960">
        <v>28</v>
      </c>
      <c r="C960" t="s">
        <v>22</v>
      </c>
      <c r="D960" t="s">
        <v>38</v>
      </c>
      <c r="E960" t="s">
        <v>42</v>
      </c>
      <c r="F960">
        <v>4</v>
      </c>
      <c r="G960">
        <v>11000000</v>
      </c>
      <c r="H960">
        <v>2</v>
      </c>
      <c r="I960" s="37">
        <v>1.3888888888888889E-3</v>
      </c>
      <c r="J960" t="s">
        <v>61</v>
      </c>
      <c r="K960" t="s">
        <v>19</v>
      </c>
      <c r="L960" t="s">
        <v>40</v>
      </c>
      <c r="M960" t="s">
        <v>77</v>
      </c>
      <c r="N960" t="s">
        <v>54</v>
      </c>
    </row>
    <row r="961" spans="1:14" x14ac:dyDescent="0.25">
      <c r="A961" t="s">
        <v>14</v>
      </c>
      <c r="B961">
        <v>28</v>
      </c>
      <c r="C961" t="s">
        <v>22</v>
      </c>
      <c r="D961" t="s">
        <v>38</v>
      </c>
      <c r="E961" t="s">
        <v>42</v>
      </c>
      <c r="F961">
        <v>4</v>
      </c>
      <c r="G961">
        <v>11000000</v>
      </c>
      <c r="H961">
        <v>2</v>
      </c>
      <c r="I961" s="37">
        <v>1.3888888888888889E-3</v>
      </c>
      <c r="J961" t="s">
        <v>61</v>
      </c>
      <c r="K961" t="s">
        <v>19</v>
      </c>
      <c r="L961" t="s">
        <v>40</v>
      </c>
      <c r="M961" t="s">
        <v>77</v>
      </c>
      <c r="N961" t="s">
        <v>54</v>
      </c>
    </row>
    <row r="962" spans="1:14" x14ac:dyDescent="0.25">
      <c r="A962" t="s">
        <v>14</v>
      </c>
      <c r="B962">
        <v>23</v>
      </c>
      <c r="C962" t="s">
        <v>27</v>
      </c>
      <c r="D962" t="s">
        <v>16</v>
      </c>
      <c r="E962" t="s">
        <v>23</v>
      </c>
      <c r="F962">
        <v>2</v>
      </c>
      <c r="G962">
        <v>12000000</v>
      </c>
      <c r="H962">
        <v>2</v>
      </c>
      <c r="I962" s="37">
        <v>1.3888888888888889E-3</v>
      </c>
      <c r="J962" t="s">
        <v>18</v>
      </c>
      <c r="K962" t="s">
        <v>39</v>
      </c>
      <c r="L962" t="s">
        <v>25</v>
      </c>
      <c r="M962" t="s">
        <v>77</v>
      </c>
      <c r="N962" t="s">
        <v>54</v>
      </c>
    </row>
    <row r="963" spans="1:14" x14ac:dyDescent="0.25">
      <c r="A963" t="s">
        <v>70</v>
      </c>
      <c r="B963">
        <v>18</v>
      </c>
      <c r="C963" t="s">
        <v>27</v>
      </c>
      <c r="D963" t="s">
        <v>16</v>
      </c>
      <c r="E963" t="s">
        <v>23</v>
      </c>
      <c r="F963">
        <v>0</v>
      </c>
      <c r="G963">
        <v>0</v>
      </c>
      <c r="H963">
        <v>1</v>
      </c>
      <c r="I963" s="37">
        <v>1.3888888888888889E-3</v>
      </c>
      <c r="L963" t="s">
        <v>51</v>
      </c>
      <c r="M963" t="s">
        <v>77</v>
      </c>
      <c r="N963" t="s">
        <v>54</v>
      </c>
    </row>
    <row r="964" spans="1:14" x14ac:dyDescent="0.25">
      <c r="A964" t="s">
        <v>14</v>
      </c>
      <c r="B964">
        <v>27</v>
      </c>
      <c r="C964" t="s">
        <v>22</v>
      </c>
      <c r="D964" t="s">
        <v>16</v>
      </c>
      <c r="E964" t="s">
        <v>23</v>
      </c>
      <c r="F964">
        <v>4</v>
      </c>
      <c r="G964">
        <v>11000000</v>
      </c>
      <c r="H964">
        <v>1</v>
      </c>
      <c r="I964" s="37">
        <v>1.3888888888888889E-3</v>
      </c>
      <c r="J964" t="s">
        <v>61</v>
      </c>
      <c r="K964" t="s">
        <v>47</v>
      </c>
      <c r="L964" t="s">
        <v>25</v>
      </c>
      <c r="M964" t="s">
        <v>77</v>
      </c>
      <c r="N964" t="s">
        <v>54</v>
      </c>
    </row>
    <row r="965" spans="1:14" x14ac:dyDescent="0.25">
      <c r="A965" t="s">
        <v>14</v>
      </c>
      <c r="B965">
        <v>17</v>
      </c>
      <c r="C965" t="s">
        <v>69</v>
      </c>
      <c r="D965" t="s">
        <v>73</v>
      </c>
      <c r="E965" t="s">
        <v>17</v>
      </c>
      <c r="F965">
        <v>3</v>
      </c>
      <c r="G965">
        <v>15000000</v>
      </c>
      <c r="H965">
        <v>5</v>
      </c>
      <c r="I965" s="37">
        <v>1.3888888888888889E-3</v>
      </c>
      <c r="J965" t="s">
        <v>18</v>
      </c>
      <c r="K965" t="s">
        <v>39</v>
      </c>
      <c r="L965" t="s">
        <v>51</v>
      </c>
      <c r="M965" t="s">
        <v>77</v>
      </c>
      <c r="N965" t="s">
        <v>54</v>
      </c>
    </row>
    <row r="966" spans="1:14" x14ac:dyDescent="0.25">
      <c r="A966" t="s">
        <v>14</v>
      </c>
      <c r="B966">
        <v>27</v>
      </c>
      <c r="C966" t="s">
        <v>22</v>
      </c>
      <c r="D966" t="s">
        <v>16</v>
      </c>
      <c r="E966" t="s">
        <v>23</v>
      </c>
      <c r="F966">
        <v>4</v>
      </c>
      <c r="G966">
        <v>11000000</v>
      </c>
      <c r="H966">
        <v>1</v>
      </c>
      <c r="I966" s="37">
        <v>1.3888888888888889E-3</v>
      </c>
      <c r="J966" t="s">
        <v>61</v>
      </c>
      <c r="K966" t="s">
        <v>47</v>
      </c>
      <c r="L966" t="s">
        <v>25</v>
      </c>
      <c r="M966" t="s">
        <v>77</v>
      </c>
      <c r="N966" t="s">
        <v>54</v>
      </c>
    </row>
    <row r="967" spans="1:14" x14ac:dyDescent="0.25">
      <c r="A967" t="s">
        <v>70</v>
      </c>
      <c r="B967">
        <v>4</v>
      </c>
      <c r="C967" t="s">
        <v>69</v>
      </c>
      <c r="D967" t="s">
        <v>38</v>
      </c>
      <c r="E967" t="s">
        <v>68</v>
      </c>
      <c r="F967">
        <v>0</v>
      </c>
      <c r="G967">
        <v>0</v>
      </c>
      <c r="H967">
        <v>4</v>
      </c>
      <c r="I967" s="37">
        <v>1.3888888888888889E-3</v>
      </c>
      <c r="L967" t="s">
        <v>33</v>
      </c>
      <c r="M967" t="s">
        <v>77</v>
      </c>
      <c r="N967" t="s">
        <v>54</v>
      </c>
    </row>
    <row r="968" spans="1:14" x14ac:dyDescent="0.25">
      <c r="A968" t="s">
        <v>14</v>
      </c>
      <c r="B968">
        <v>4</v>
      </c>
      <c r="C968" t="s">
        <v>15</v>
      </c>
      <c r="D968" t="s">
        <v>28</v>
      </c>
      <c r="E968" t="s">
        <v>42</v>
      </c>
      <c r="F968">
        <v>5</v>
      </c>
      <c r="G968">
        <v>20000000</v>
      </c>
      <c r="H968">
        <v>1</v>
      </c>
      <c r="I968" s="37">
        <v>1.3888888888888889E-3</v>
      </c>
      <c r="J968" t="s">
        <v>18</v>
      </c>
      <c r="K968" t="s">
        <v>35</v>
      </c>
      <c r="L968" t="s">
        <v>51</v>
      </c>
      <c r="M968" t="s">
        <v>77</v>
      </c>
      <c r="N968" t="s">
        <v>54</v>
      </c>
    </row>
    <row r="969" spans="1:14" x14ac:dyDescent="0.25">
      <c r="A969" t="s">
        <v>14</v>
      </c>
      <c r="B969">
        <v>8</v>
      </c>
      <c r="C969" t="s">
        <v>37</v>
      </c>
      <c r="D969" t="s">
        <v>16</v>
      </c>
      <c r="E969" t="s">
        <v>42</v>
      </c>
      <c r="F969">
        <v>3</v>
      </c>
      <c r="G969">
        <v>15000000</v>
      </c>
      <c r="H969">
        <v>4</v>
      </c>
      <c r="I969" s="37">
        <v>1.3888888888888889E-3</v>
      </c>
      <c r="J969" t="s">
        <v>18</v>
      </c>
      <c r="K969" t="s">
        <v>47</v>
      </c>
      <c r="L969" t="s">
        <v>51</v>
      </c>
      <c r="M969" t="s">
        <v>77</v>
      </c>
      <c r="N969" t="s">
        <v>54</v>
      </c>
    </row>
    <row r="970" spans="1:14" x14ac:dyDescent="0.25">
      <c r="A970" t="s">
        <v>14</v>
      </c>
      <c r="B970">
        <v>4</v>
      </c>
      <c r="C970" t="s">
        <v>15</v>
      </c>
      <c r="D970" t="s">
        <v>28</v>
      </c>
      <c r="E970" t="s">
        <v>42</v>
      </c>
      <c r="F970">
        <v>5</v>
      </c>
      <c r="G970">
        <v>20000000</v>
      </c>
      <c r="H970">
        <v>1</v>
      </c>
      <c r="I970" s="37">
        <v>1.3888888888888889E-3</v>
      </c>
      <c r="J970" t="s">
        <v>18</v>
      </c>
      <c r="K970" t="s">
        <v>35</v>
      </c>
      <c r="L970" t="s">
        <v>51</v>
      </c>
      <c r="M970" t="s">
        <v>77</v>
      </c>
      <c r="N970" t="s">
        <v>54</v>
      </c>
    </row>
    <row r="971" spans="1:14" x14ac:dyDescent="0.25">
      <c r="A971" t="s">
        <v>14</v>
      </c>
      <c r="B971">
        <v>30</v>
      </c>
      <c r="C971" t="s">
        <v>27</v>
      </c>
      <c r="D971" t="s">
        <v>32</v>
      </c>
      <c r="E971" t="s">
        <v>42</v>
      </c>
      <c r="F971">
        <v>2</v>
      </c>
      <c r="G971">
        <v>38000000</v>
      </c>
      <c r="H971">
        <v>1</v>
      </c>
      <c r="I971" s="37">
        <v>1.3888888888888889E-3</v>
      </c>
      <c r="J971" t="s">
        <v>46</v>
      </c>
      <c r="K971" t="s">
        <v>39</v>
      </c>
      <c r="L971" t="s">
        <v>30</v>
      </c>
      <c r="M971" t="s">
        <v>77</v>
      </c>
      <c r="N971" t="s">
        <v>54</v>
      </c>
    </row>
    <row r="972" spans="1:14" x14ac:dyDescent="0.25">
      <c r="A972" t="s">
        <v>14</v>
      </c>
      <c r="B972">
        <v>17</v>
      </c>
      <c r="C972" t="s">
        <v>27</v>
      </c>
      <c r="D972" t="s">
        <v>28</v>
      </c>
      <c r="E972" t="s">
        <v>42</v>
      </c>
      <c r="F972">
        <v>2</v>
      </c>
      <c r="G972">
        <v>12000000</v>
      </c>
      <c r="H972">
        <v>4</v>
      </c>
      <c r="I972" s="37">
        <v>1.3888888888888889E-3</v>
      </c>
      <c r="J972" t="s">
        <v>18</v>
      </c>
      <c r="K972" t="s">
        <v>39</v>
      </c>
      <c r="L972" t="s">
        <v>48</v>
      </c>
      <c r="M972" t="s">
        <v>77</v>
      </c>
      <c r="N972" t="s">
        <v>54</v>
      </c>
    </row>
    <row r="973" spans="1:14" x14ac:dyDescent="0.25">
      <c r="A973" t="s">
        <v>14</v>
      </c>
      <c r="B973">
        <v>27</v>
      </c>
      <c r="C973" t="s">
        <v>37</v>
      </c>
      <c r="D973" t="s">
        <v>38</v>
      </c>
      <c r="E973" t="s">
        <v>23</v>
      </c>
      <c r="F973">
        <v>1</v>
      </c>
      <c r="G973">
        <v>7000000</v>
      </c>
      <c r="H973">
        <v>1</v>
      </c>
      <c r="I973" s="37">
        <v>1.3888888888888889E-3</v>
      </c>
      <c r="J973" t="s">
        <v>18</v>
      </c>
      <c r="K973" t="s">
        <v>19</v>
      </c>
      <c r="L973" t="s">
        <v>25</v>
      </c>
      <c r="M973" t="s">
        <v>77</v>
      </c>
      <c r="N973" t="s">
        <v>54</v>
      </c>
    </row>
    <row r="974" spans="1:14" x14ac:dyDescent="0.25">
      <c r="A974" t="s">
        <v>14</v>
      </c>
      <c r="B974">
        <v>28</v>
      </c>
      <c r="C974" t="s">
        <v>72</v>
      </c>
      <c r="D974" t="s">
        <v>49</v>
      </c>
      <c r="E974" t="s">
        <v>42</v>
      </c>
      <c r="F974">
        <v>2</v>
      </c>
      <c r="G974">
        <v>12000000</v>
      </c>
      <c r="H974">
        <v>1</v>
      </c>
      <c r="I974" s="37">
        <v>1.5046296296296294E-3</v>
      </c>
      <c r="J974" t="s">
        <v>18</v>
      </c>
      <c r="K974" t="s">
        <v>19</v>
      </c>
      <c r="L974" t="s">
        <v>48</v>
      </c>
      <c r="M974" t="s">
        <v>77</v>
      </c>
      <c r="N974" t="s">
        <v>54</v>
      </c>
    </row>
    <row r="975" spans="1:14" x14ac:dyDescent="0.25">
      <c r="A975" t="s">
        <v>14</v>
      </c>
      <c r="B975">
        <v>28</v>
      </c>
      <c r="C975" t="s">
        <v>72</v>
      </c>
      <c r="D975" t="s">
        <v>49</v>
      </c>
      <c r="E975" t="s">
        <v>42</v>
      </c>
      <c r="F975">
        <v>2</v>
      </c>
      <c r="G975">
        <v>12000000</v>
      </c>
      <c r="H975">
        <v>1</v>
      </c>
      <c r="I975" s="37">
        <v>1.5046296296296294E-3</v>
      </c>
      <c r="J975" t="s">
        <v>18</v>
      </c>
      <c r="K975" t="s">
        <v>19</v>
      </c>
      <c r="L975" t="s">
        <v>48</v>
      </c>
      <c r="M975" t="s">
        <v>77</v>
      </c>
      <c r="N975" t="s">
        <v>54</v>
      </c>
    </row>
    <row r="976" spans="1:14" x14ac:dyDescent="0.25">
      <c r="A976" t="s">
        <v>14</v>
      </c>
      <c r="B976">
        <v>21</v>
      </c>
      <c r="C976" t="s">
        <v>27</v>
      </c>
      <c r="D976" t="s">
        <v>32</v>
      </c>
      <c r="E976" t="s">
        <v>23</v>
      </c>
      <c r="F976">
        <v>2</v>
      </c>
      <c r="G976">
        <v>12000000</v>
      </c>
      <c r="H976">
        <v>3</v>
      </c>
      <c r="I976" s="37">
        <v>1.5277777777777779E-3</v>
      </c>
      <c r="J976" t="s">
        <v>18</v>
      </c>
      <c r="K976" t="s">
        <v>19</v>
      </c>
      <c r="L976" t="s">
        <v>30</v>
      </c>
      <c r="M976" t="s">
        <v>77</v>
      </c>
      <c r="N976" t="s">
        <v>54</v>
      </c>
    </row>
    <row r="977" spans="1:14" x14ac:dyDescent="0.25">
      <c r="A977" t="s">
        <v>14</v>
      </c>
      <c r="B977">
        <v>22</v>
      </c>
      <c r="C977" t="s">
        <v>27</v>
      </c>
      <c r="D977" t="s">
        <v>49</v>
      </c>
      <c r="E977" t="s">
        <v>17</v>
      </c>
      <c r="F977">
        <v>3</v>
      </c>
      <c r="G977">
        <v>12000000</v>
      </c>
      <c r="H977">
        <v>2</v>
      </c>
      <c r="I977" s="37">
        <v>1.5277777777777779E-3</v>
      </c>
      <c r="J977" t="s">
        <v>18</v>
      </c>
      <c r="K977" t="s">
        <v>19</v>
      </c>
      <c r="L977" t="s">
        <v>43</v>
      </c>
      <c r="M977" t="s">
        <v>77</v>
      </c>
      <c r="N977" t="s">
        <v>54</v>
      </c>
    </row>
    <row r="978" spans="1:14" x14ac:dyDescent="0.25">
      <c r="A978" t="s">
        <v>14</v>
      </c>
      <c r="B978">
        <v>8</v>
      </c>
      <c r="C978" t="s">
        <v>37</v>
      </c>
      <c r="D978" t="s">
        <v>16</v>
      </c>
      <c r="E978" t="s">
        <v>45</v>
      </c>
      <c r="F978">
        <v>4</v>
      </c>
      <c r="G978">
        <v>20000000</v>
      </c>
      <c r="H978">
        <v>3</v>
      </c>
      <c r="I978" s="37">
        <v>1.5277777777777779E-3</v>
      </c>
      <c r="J978" t="s">
        <v>18</v>
      </c>
      <c r="K978" t="s">
        <v>29</v>
      </c>
      <c r="L978" t="s">
        <v>48</v>
      </c>
      <c r="M978" t="s">
        <v>77</v>
      </c>
      <c r="N978" t="s">
        <v>54</v>
      </c>
    </row>
    <row r="979" spans="1:14" x14ac:dyDescent="0.25">
      <c r="A979" t="s">
        <v>70</v>
      </c>
      <c r="B979">
        <v>21</v>
      </c>
      <c r="C979" t="s">
        <v>44</v>
      </c>
      <c r="D979" t="s">
        <v>49</v>
      </c>
      <c r="E979" t="s">
        <v>42</v>
      </c>
      <c r="F979">
        <v>0</v>
      </c>
      <c r="G979">
        <v>0</v>
      </c>
      <c r="H979">
        <v>2</v>
      </c>
      <c r="I979" s="37">
        <v>1.5277777777777779E-3</v>
      </c>
      <c r="L979" t="s">
        <v>43</v>
      </c>
      <c r="M979" t="s">
        <v>77</v>
      </c>
      <c r="N979" t="s">
        <v>54</v>
      </c>
    </row>
    <row r="980" spans="1:14" x14ac:dyDescent="0.25">
      <c r="A980" t="s">
        <v>14</v>
      </c>
      <c r="B980">
        <v>11</v>
      </c>
      <c r="C980" t="s">
        <v>55</v>
      </c>
      <c r="D980" t="s">
        <v>38</v>
      </c>
      <c r="E980" t="s">
        <v>68</v>
      </c>
      <c r="F980">
        <v>3</v>
      </c>
      <c r="G980">
        <v>15000000</v>
      </c>
      <c r="H980">
        <v>2</v>
      </c>
      <c r="I980" s="37">
        <v>1.5972222222222221E-3</v>
      </c>
      <c r="J980" t="s">
        <v>18</v>
      </c>
      <c r="K980" t="s">
        <v>19</v>
      </c>
      <c r="L980" t="s">
        <v>51</v>
      </c>
      <c r="M980" t="s">
        <v>77</v>
      </c>
      <c r="N980" t="s">
        <v>54</v>
      </c>
    </row>
    <row r="981" spans="1:14" x14ac:dyDescent="0.25">
      <c r="A981" t="s">
        <v>14</v>
      </c>
      <c r="B981">
        <v>11</v>
      </c>
      <c r="C981" t="s">
        <v>55</v>
      </c>
      <c r="D981" t="s">
        <v>38</v>
      </c>
      <c r="E981" t="s">
        <v>68</v>
      </c>
      <c r="F981">
        <v>3</v>
      </c>
      <c r="G981">
        <v>15000000</v>
      </c>
      <c r="H981">
        <v>2</v>
      </c>
      <c r="I981" s="37">
        <v>1.5972222222222221E-3</v>
      </c>
      <c r="J981" t="s">
        <v>18</v>
      </c>
      <c r="K981" t="s">
        <v>19</v>
      </c>
      <c r="L981" t="s">
        <v>51</v>
      </c>
      <c r="M981" t="s">
        <v>77</v>
      </c>
      <c r="N981" t="s">
        <v>54</v>
      </c>
    </row>
    <row r="982" spans="1:14" x14ac:dyDescent="0.25">
      <c r="A982" t="s">
        <v>14</v>
      </c>
      <c r="B982">
        <v>18</v>
      </c>
      <c r="C982" t="s">
        <v>44</v>
      </c>
      <c r="D982" t="s">
        <v>32</v>
      </c>
      <c r="E982" t="s">
        <v>68</v>
      </c>
      <c r="F982">
        <v>5</v>
      </c>
      <c r="G982">
        <v>25000000</v>
      </c>
      <c r="H982">
        <v>4</v>
      </c>
      <c r="I982" s="37">
        <v>1.6782407407407406E-3</v>
      </c>
      <c r="J982" t="s">
        <v>18</v>
      </c>
      <c r="K982" t="s">
        <v>19</v>
      </c>
      <c r="L982" t="s">
        <v>43</v>
      </c>
      <c r="M982" t="s">
        <v>77</v>
      </c>
      <c r="N982" t="s">
        <v>54</v>
      </c>
    </row>
    <row r="983" spans="1:14" x14ac:dyDescent="0.25">
      <c r="A983" t="s">
        <v>70</v>
      </c>
      <c r="B983">
        <v>20</v>
      </c>
      <c r="C983" t="s">
        <v>27</v>
      </c>
      <c r="D983" t="s">
        <v>49</v>
      </c>
      <c r="E983" t="s">
        <v>23</v>
      </c>
      <c r="F983">
        <v>0</v>
      </c>
      <c r="G983">
        <v>0</v>
      </c>
      <c r="H983">
        <v>1</v>
      </c>
      <c r="I983" s="37">
        <v>1.6782407407407406E-3</v>
      </c>
      <c r="L983" t="s">
        <v>25</v>
      </c>
      <c r="M983" t="s">
        <v>77</v>
      </c>
      <c r="N983" t="s">
        <v>54</v>
      </c>
    </row>
    <row r="984" spans="1:14" x14ac:dyDescent="0.25">
      <c r="A984" t="s">
        <v>14</v>
      </c>
      <c r="B984">
        <v>11</v>
      </c>
      <c r="C984" t="s">
        <v>55</v>
      </c>
      <c r="D984" t="s">
        <v>38</v>
      </c>
      <c r="E984" t="s">
        <v>42</v>
      </c>
      <c r="F984">
        <v>5</v>
      </c>
      <c r="G984">
        <v>20000000</v>
      </c>
      <c r="H984">
        <v>1</v>
      </c>
      <c r="I984" s="37">
        <v>1.736111111111111E-3</v>
      </c>
      <c r="J984" t="s">
        <v>18</v>
      </c>
      <c r="K984" t="s">
        <v>29</v>
      </c>
      <c r="L984" t="s">
        <v>48</v>
      </c>
      <c r="M984" t="s">
        <v>77</v>
      </c>
      <c r="N984" t="s">
        <v>54</v>
      </c>
    </row>
    <row r="985" spans="1:14" x14ac:dyDescent="0.25">
      <c r="A985" t="s">
        <v>14</v>
      </c>
      <c r="B985">
        <v>21</v>
      </c>
      <c r="C985" t="s">
        <v>37</v>
      </c>
      <c r="D985" t="s">
        <v>38</v>
      </c>
      <c r="E985" t="s">
        <v>17</v>
      </c>
      <c r="F985">
        <v>2</v>
      </c>
      <c r="G985">
        <v>38000000</v>
      </c>
      <c r="H985">
        <v>3</v>
      </c>
      <c r="I985" s="37">
        <v>1.736111111111111E-3</v>
      </c>
      <c r="J985" t="s">
        <v>46</v>
      </c>
      <c r="K985" t="s">
        <v>35</v>
      </c>
      <c r="L985" t="s">
        <v>30</v>
      </c>
      <c r="M985" t="s">
        <v>77</v>
      </c>
      <c r="N985" t="s">
        <v>54</v>
      </c>
    </row>
    <row r="986" spans="1:14" x14ac:dyDescent="0.25">
      <c r="A986" t="s">
        <v>14</v>
      </c>
      <c r="B986">
        <v>24</v>
      </c>
      <c r="C986" t="s">
        <v>37</v>
      </c>
      <c r="D986" t="s">
        <v>16</v>
      </c>
      <c r="E986" t="s">
        <v>23</v>
      </c>
      <c r="F986">
        <v>4</v>
      </c>
      <c r="G986">
        <v>20000000</v>
      </c>
      <c r="H986">
        <v>2</v>
      </c>
      <c r="I986" s="37">
        <v>1.736111111111111E-3</v>
      </c>
      <c r="J986" t="s">
        <v>61</v>
      </c>
      <c r="K986" t="s">
        <v>47</v>
      </c>
      <c r="L986" t="s">
        <v>30</v>
      </c>
      <c r="M986" t="s">
        <v>77</v>
      </c>
      <c r="N986" t="s">
        <v>54</v>
      </c>
    </row>
    <row r="987" spans="1:14" x14ac:dyDescent="0.25">
      <c r="A987" t="s">
        <v>14</v>
      </c>
      <c r="B987">
        <v>30</v>
      </c>
      <c r="C987" t="s">
        <v>44</v>
      </c>
      <c r="D987" t="s">
        <v>32</v>
      </c>
      <c r="E987" t="s">
        <v>17</v>
      </c>
      <c r="F987">
        <v>3</v>
      </c>
      <c r="G987">
        <v>15000000</v>
      </c>
      <c r="H987">
        <v>1</v>
      </c>
      <c r="I987" s="37">
        <v>1.736111111111111E-3</v>
      </c>
      <c r="J987" t="s">
        <v>18</v>
      </c>
      <c r="K987" t="s">
        <v>29</v>
      </c>
      <c r="L987" t="s">
        <v>43</v>
      </c>
      <c r="M987" t="s">
        <v>77</v>
      </c>
      <c r="N987" t="s">
        <v>54</v>
      </c>
    </row>
    <row r="988" spans="1:14" x14ac:dyDescent="0.25">
      <c r="A988" t="s">
        <v>14</v>
      </c>
      <c r="B988">
        <v>11</v>
      </c>
      <c r="C988" t="s">
        <v>55</v>
      </c>
      <c r="D988" t="s">
        <v>38</v>
      </c>
      <c r="E988" t="s">
        <v>42</v>
      </c>
      <c r="F988">
        <v>5</v>
      </c>
      <c r="G988">
        <v>20000000</v>
      </c>
      <c r="H988">
        <v>1</v>
      </c>
      <c r="I988" s="37">
        <v>1.736111111111111E-3</v>
      </c>
      <c r="J988" t="s">
        <v>18</v>
      </c>
      <c r="K988" t="s">
        <v>29</v>
      </c>
      <c r="L988" t="s">
        <v>48</v>
      </c>
      <c r="M988" t="s">
        <v>77</v>
      </c>
      <c r="N988" t="s">
        <v>54</v>
      </c>
    </row>
    <row r="989" spans="1:14" x14ac:dyDescent="0.25">
      <c r="A989" t="s">
        <v>14</v>
      </c>
      <c r="B989">
        <v>29</v>
      </c>
      <c r="C989" t="s">
        <v>44</v>
      </c>
      <c r="D989" t="s">
        <v>38</v>
      </c>
      <c r="E989" t="s">
        <v>68</v>
      </c>
      <c r="F989">
        <v>4</v>
      </c>
      <c r="G989">
        <v>11000000</v>
      </c>
      <c r="H989">
        <v>3</v>
      </c>
      <c r="I989" s="37">
        <v>1.9675925925925928E-3</v>
      </c>
      <c r="J989" t="s">
        <v>61</v>
      </c>
      <c r="K989" t="s">
        <v>56</v>
      </c>
      <c r="L989" t="s">
        <v>51</v>
      </c>
      <c r="M989" t="s">
        <v>77</v>
      </c>
      <c r="N989" t="s">
        <v>54</v>
      </c>
    </row>
    <row r="990" spans="1:14" x14ac:dyDescent="0.25">
      <c r="A990" t="s">
        <v>14</v>
      </c>
      <c r="B990">
        <v>29</v>
      </c>
      <c r="C990" t="s">
        <v>37</v>
      </c>
      <c r="D990" t="s">
        <v>49</v>
      </c>
      <c r="E990" t="s">
        <v>23</v>
      </c>
      <c r="F990">
        <v>2</v>
      </c>
      <c r="G990">
        <v>12000000</v>
      </c>
      <c r="H990">
        <v>1</v>
      </c>
      <c r="I990" s="37">
        <v>2.0370370370370373E-3</v>
      </c>
      <c r="J990" t="s">
        <v>18</v>
      </c>
      <c r="K990" t="s">
        <v>35</v>
      </c>
      <c r="L990" t="s">
        <v>20</v>
      </c>
      <c r="M990" t="s">
        <v>77</v>
      </c>
      <c r="N990" t="s">
        <v>54</v>
      </c>
    </row>
    <row r="991" spans="1:14" x14ac:dyDescent="0.25">
      <c r="A991" t="s">
        <v>70</v>
      </c>
      <c r="B991">
        <v>22</v>
      </c>
      <c r="C991" t="s">
        <v>44</v>
      </c>
      <c r="D991" t="s">
        <v>49</v>
      </c>
      <c r="E991" t="s">
        <v>23</v>
      </c>
      <c r="F991">
        <v>0</v>
      </c>
      <c r="G991">
        <v>0</v>
      </c>
      <c r="H991">
        <v>1</v>
      </c>
      <c r="I991" s="37">
        <v>2.0833333333333333E-3</v>
      </c>
      <c r="L991" t="s">
        <v>40</v>
      </c>
      <c r="M991" t="s">
        <v>77</v>
      </c>
      <c r="N991" t="s">
        <v>54</v>
      </c>
    </row>
    <row r="992" spans="1:14" x14ac:dyDescent="0.25">
      <c r="A992" t="s">
        <v>14</v>
      </c>
      <c r="B992">
        <v>11</v>
      </c>
      <c r="C992" t="s">
        <v>44</v>
      </c>
      <c r="D992" t="s">
        <v>49</v>
      </c>
      <c r="E992" t="s">
        <v>42</v>
      </c>
      <c r="F992">
        <v>5</v>
      </c>
      <c r="G992">
        <v>20000000</v>
      </c>
      <c r="H992">
        <v>4</v>
      </c>
      <c r="I992" s="37">
        <v>2.1990740740740742E-3</v>
      </c>
      <c r="J992" t="s">
        <v>18</v>
      </c>
      <c r="K992" t="s">
        <v>64</v>
      </c>
      <c r="L992" t="s">
        <v>48</v>
      </c>
      <c r="M992" t="s">
        <v>77</v>
      </c>
      <c r="N992" t="s">
        <v>54</v>
      </c>
    </row>
    <row r="993" spans="1:14" x14ac:dyDescent="0.25">
      <c r="A993" t="s">
        <v>14</v>
      </c>
      <c r="B993">
        <v>2</v>
      </c>
      <c r="C993" t="s">
        <v>37</v>
      </c>
      <c r="D993" t="s">
        <v>49</v>
      </c>
      <c r="E993" t="s">
        <v>42</v>
      </c>
      <c r="F993">
        <v>5</v>
      </c>
      <c r="G993">
        <v>21000000</v>
      </c>
      <c r="H993">
        <v>1</v>
      </c>
      <c r="I993" s="37">
        <v>2.2222222222222222E-3</v>
      </c>
      <c r="J993" t="s">
        <v>18</v>
      </c>
      <c r="K993" t="s">
        <v>47</v>
      </c>
      <c r="L993" t="s">
        <v>30</v>
      </c>
      <c r="M993" t="s">
        <v>77</v>
      </c>
      <c r="N993" t="s">
        <v>54</v>
      </c>
    </row>
    <row r="994" spans="1:14" x14ac:dyDescent="0.25">
      <c r="A994" t="s">
        <v>14</v>
      </c>
      <c r="B994">
        <v>22</v>
      </c>
      <c r="C994" t="s">
        <v>37</v>
      </c>
      <c r="D994" t="s">
        <v>32</v>
      </c>
      <c r="E994" t="s">
        <v>23</v>
      </c>
      <c r="F994">
        <v>3</v>
      </c>
      <c r="G994">
        <v>15000000</v>
      </c>
      <c r="H994">
        <v>2</v>
      </c>
      <c r="I994" s="37">
        <v>2.2222222222222222E-3</v>
      </c>
      <c r="J994" t="s">
        <v>18</v>
      </c>
      <c r="K994" t="s">
        <v>29</v>
      </c>
      <c r="L994" t="s">
        <v>48</v>
      </c>
      <c r="M994" t="s">
        <v>77</v>
      </c>
      <c r="N994" t="s">
        <v>54</v>
      </c>
    </row>
    <row r="995" spans="1:14" x14ac:dyDescent="0.25">
      <c r="A995" t="s">
        <v>14</v>
      </c>
      <c r="B995">
        <v>24</v>
      </c>
      <c r="C995" t="s">
        <v>69</v>
      </c>
      <c r="D995" t="s">
        <v>49</v>
      </c>
      <c r="E995" t="s">
        <v>42</v>
      </c>
      <c r="F995">
        <v>2</v>
      </c>
      <c r="G995">
        <v>12000000</v>
      </c>
      <c r="H995">
        <v>2</v>
      </c>
      <c r="I995" s="37">
        <v>2.2222222222222222E-3</v>
      </c>
      <c r="J995" t="s">
        <v>18</v>
      </c>
      <c r="K995" t="s">
        <v>29</v>
      </c>
      <c r="L995" t="s">
        <v>43</v>
      </c>
      <c r="M995" t="s">
        <v>77</v>
      </c>
      <c r="N995" t="s">
        <v>54</v>
      </c>
    </row>
    <row r="996" spans="1:14" x14ac:dyDescent="0.25">
      <c r="A996" t="s">
        <v>14</v>
      </c>
      <c r="B996">
        <v>29</v>
      </c>
      <c r="C996" t="s">
        <v>37</v>
      </c>
      <c r="D996" t="s">
        <v>32</v>
      </c>
      <c r="E996" t="s">
        <v>68</v>
      </c>
      <c r="F996">
        <v>2</v>
      </c>
      <c r="G996">
        <v>12000000</v>
      </c>
      <c r="H996">
        <v>1</v>
      </c>
      <c r="I996" s="37">
        <v>2.2453703703703702E-3</v>
      </c>
      <c r="J996" t="s">
        <v>18</v>
      </c>
      <c r="K996" t="s">
        <v>47</v>
      </c>
      <c r="L996" t="s">
        <v>48</v>
      </c>
      <c r="M996" t="s">
        <v>77</v>
      </c>
      <c r="N996" t="s">
        <v>54</v>
      </c>
    </row>
    <row r="997" spans="1:14" x14ac:dyDescent="0.25">
      <c r="A997" t="s">
        <v>70</v>
      </c>
      <c r="B997">
        <v>17</v>
      </c>
      <c r="C997" t="s">
        <v>27</v>
      </c>
      <c r="D997" t="s">
        <v>28</v>
      </c>
      <c r="E997" t="s">
        <v>17</v>
      </c>
      <c r="F997">
        <v>0</v>
      </c>
      <c r="G997">
        <v>0</v>
      </c>
      <c r="H997">
        <v>2</v>
      </c>
      <c r="I997" s="37">
        <v>2.2685185185185182E-3</v>
      </c>
      <c r="L997" t="s">
        <v>51</v>
      </c>
      <c r="M997" t="s">
        <v>77</v>
      </c>
      <c r="N997" t="s">
        <v>54</v>
      </c>
    </row>
    <row r="998" spans="1:14" x14ac:dyDescent="0.25">
      <c r="A998" t="s">
        <v>70</v>
      </c>
      <c r="B998">
        <v>30</v>
      </c>
      <c r="C998" t="s">
        <v>69</v>
      </c>
      <c r="D998" t="s">
        <v>38</v>
      </c>
      <c r="E998" t="s">
        <v>23</v>
      </c>
      <c r="F998">
        <v>0</v>
      </c>
      <c r="G998">
        <v>0</v>
      </c>
      <c r="H998">
        <v>2</v>
      </c>
      <c r="I998" s="37">
        <v>2.2800925925925927E-3</v>
      </c>
      <c r="L998" t="s">
        <v>30</v>
      </c>
      <c r="M998" t="s">
        <v>77</v>
      </c>
      <c r="N998" t="s">
        <v>54</v>
      </c>
    </row>
    <row r="999" spans="1:14" x14ac:dyDescent="0.25">
      <c r="A999" t="s">
        <v>14</v>
      </c>
      <c r="B999">
        <v>8</v>
      </c>
      <c r="C999" t="s">
        <v>37</v>
      </c>
      <c r="D999" t="s">
        <v>16</v>
      </c>
      <c r="E999" t="s">
        <v>42</v>
      </c>
      <c r="F999">
        <v>3</v>
      </c>
      <c r="G999">
        <v>12000000</v>
      </c>
      <c r="H999">
        <v>3</v>
      </c>
      <c r="I999" s="37">
        <v>2.4305555555555556E-3</v>
      </c>
      <c r="J999" t="s">
        <v>18</v>
      </c>
      <c r="K999" t="s">
        <v>56</v>
      </c>
      <c r="L999" t="s">
        <v>30</v>
      </c>
      <c r="M999" t="s">
        <v>77</v>
      </c>
      <c r="N999" t="s">
        <v>54</v>
      </c>
    </row>
    <row r="1000" spans="1:14" x14ac:dyDescent="0.25">
      <c r="A1000" t="s">
        <v>70</v>
      </c>
      <c r="B1000">
        <v>25</v>
      </c>
      <c r="C1000" t="s">
        <v>37</v>
      </c>
      <c r="D1000" t="s">
        <v>32</v>
      </c>
      <c r="E1000" t="s">
        <v>42</v>
      </c>
      <c r="F1000">
        <v>0</v>
      </c>
      <c r="G1000">
        <v>0</v>
      </c>
      <c r="H1000">
        <v>5</v>
      </c>
      <c r="I1000" s="37">
        <v>2.7777777777777779E-3</v>
      </c>
      <c r="L1000" t="s">
        <v>33</v>
      </c>
      <c r="M1000" t="s">
        <v>77</v>
      </c>
      <c r="N1000" t="s">
        <v>54</v>
      </c>
    </row>
    <row r="1001" spans="1:14" x14ac:dyDescent="0.25">
      <c r="A1001" t="s">
        <v>14</v>
      </c>
      <c r="B1001">
        <v>30</v>
      </c>
      <c r="C1001" t="s">
        <v>37</v>
      </c>
      <c r="D1001" t="s">
        <v>49</v>
      </c>
      <c r="E1001" t="s">
        <v>45</v>
      </c>
      <c r="F1001">
        <v>1</v>
      </c>
      <c r="G1001">
        <v>7000000</v>
      </c>
      <c r="H1001">
        <v>3</v>
      </c>
      <c r="I1001" s="37">
        <v>3.2407407407407406E-3</v>
      </c>
      <c r="J1001" t="s">
        <v>18</v>
      </c>
      <c r="K1001" t="s">
        <v>47</v>
      </c>
      <c r="L1001" t="s">
        <v>33</v>
      </c>
      <c r="M1001" t="s">
        <v>77</v>
      </c>
      <c r="N1001" t="s">
        <v>54</v>
      </c>
    </row>
    <row r="1002" spans="1:14" x14ac:dyDescent="0.25">
      <c r="A1002" t="s">
        <v>14</v>
      </c>
      <c r="B1002">
        <v>9</v>
      </c>
      <c r="C1002" t="s">
        <v>44</v>
      </c>
      <c r="D1002" t="s">
        <v>38</v>
      </c>
      <c r="E1002" t="s">
        <v>23</v>
      </c>
      <c r="F1002">
        <v>1</v>
      </c>
      <c r="G1002">
        <v>19000000</v>
      </c>
      <c r="H1002">
        <v>5</v>
      </c>
      <c r="I1002" s="37">
        <v>3.2407407407407406E-3</v>
      </c>
      <c r="J1002" t="s">
        <v>46</v>
      </c>
      <c r="K1002" t="s">
        <v>29</v>
      </c>
      <c r="L1002" t="s">
        <v>51</v>
      </c>
      <c r="M1002" t="s">
        <v>77</v>
      </c>
      <c r="N1002" t="s">
        <v>54</v>
      </c>
    </row>
    <row r="1003" spans="1:14" x14ac:dyDescent="0.25">
      <c r="A1003" t="s">
        <v>14</v>
      </c>
      <c r="B1003">
        <v>25</v>
      </c>
      <c r="C1003" t="s">
        <v>69</v>
      </c>
      <c r="D1003" t="s">
        <v>16</v>
      </c>
      <c r="E1003" t="s">
        <v>23</v>
      </c>
      <c r="F1003">
        <v>2</v>
      </c>
      <c r="G1003">
        <v>12000000</v>
      </c>
      <c r="H1003">
        <v>1</v>
      </c>
      <c r="I1003" s="37">
        <v>3.2986111111111111E-3</v>
      </c>
      <c r="J1003" t="s">
        <v>18</v>
      </c>
      <c r="K1003" t="s">
        <v>56</v>
      </c>
      <c r="L1003" t="s">
        <v>43</v>
      </c>
      <c r="M1003" t="s">
        <v>77</v>
      </c>
      <c r="N1003" t="s">
        <v>54</v>
      </c>
    </row>
    <row r="1004" spans="1:14" x14ac:dyDescent="0.25">
      <c r="A1004" t="s">
        <v>14</v>
      </c>
      <c r="B1004">
        <v>17</v>
      </c>
      <c r="C1004" t="s">
        <v>22</v>
      </c>
      <c r="D1004" t="s">
        <v>73</v>
      </c>
      <c r="E1004" t="s">
        <v>42</v>
      </c>
      <c r="F1004">
        <v>2</v>
      </c>
      <c r="G1004">
        <v>12000000</v>
      </c>
      <c r="H1004">
        <v>4</v>
      </c>
      <c r="I1004" s="37">
        <v>3.6342592592592594E-3</v>
      </c>
      <c r="J1004" t="s">
        <v>18</v>
      </c>
      <c r="K1004" t="s">
        <v>29</v>
      </c>
      <c r="L1004" t="s">
        <v>43</v>
      </c>
      <c r="M1004" t="s">
        <v>77</v>
      </c>
      <c r="N1004" t="s">
        <v>54</v>
      </c>
    </row>
    <row r="1005" spans="1:14" x14ac:dyDescent="0.25">
      <c r="A1005" t="s">
        <v>14</v>
      </c>
      <c r="B1005">
        <v>17</v>
      </c>
      <c r="C1005" t="s">
        <v>22</v>
      </c>
      <c r="D1005" t="s">
        <v>73</v>
      </c>
      <c r="E1005" t="s">
        <v>42</v>
      </c>
      <c r="F1005">
        <v>2</v>
      </c>
      <c r="G1005">
        <v>12000000</v>
      </c>
      <c r="H1005">
        <v>4</v>
      </c>
      <c r="I1005" s="37">
        <v>3.6342592592592594E-3</v>
      </c>
      <c r="J1005" t="s">
        <v>18</v>
      </c>
      <c r="K1005" t="s">
        <v>29</v>
      </c>
      <c r="L1005" t="s">
        <v>43</v>
      </c>
      <c r="M1005" t="s">
        <v>77</v>
      </c>
      <c r="N1005" t="s">
        <v>54</v>
      </c>
    </row>
    <row r="1006" spans="1:14" x14ac:dyDescent="0.25">
      <c r="A1006" t="s">
        <v>70</v>
      </c>
      <c r="B1006">
        <v>29</v>
      </c>
      <c r="C1006" t="s">
        <v>59</v>
      </c>
      <c r="D1006" t="s">
        <v>28</v>
      </c>
      <c r="E1006" t="s">
        <v>17</v>
      </c>
      <c r="F1006">
        <v>0</v>
      </c>
      <c r="G1006">
        <v>0</v>
      </c>
      <c r="H1006">
        <v>2</v>
      </c>
      <c r="I1006" s="37">
        <v>3.645833333333333E-3</v>
      </c>
      <c r="L1006" t="s">
        <v>33</v>
      </c>
      <c r="M1006" t="s">
        <v>77</v>
      </c>
      <c r="N1006" t="s">
        <v>54</v>
      </c>
    </row>
    <row r="1007" spans="1:14" x14ac:dyDescent="0.25">
      <c r="A1007" t="s">
        <v>70</v>
      </c>
      <c r="B1007">
        <v>29</v>
      </c>
      <c r="C1007" t="s">
        <v>59</v>
      </c>
      <c r="D1007" t="s">
        <v>28</v>
      </c>
      <c r="E1007" t="s">
        <v>17</v>
      </c>
      <c r="F1007">
        <v>0</v>
      </c>
      <c r="G1007">
        <v>0</v>
      </c>
      <c r="H1007">
        <v>2</v>
      </c>
      <c r="I1007" s="37">
        <v>3.645833333333333E-3</v>
      </c>
      <c r="L1007" t="s">
        <v>33</v>
      </c>
      <c r="M1007" t="s">
        <v>77</v>
      </c>
      <c r="N1007" t="s">
        <v>54</v>
      </c>
    </row>
    <row r="1008" spans="1:14" x14ac:dyDescent="0.25">
      <c r="A1008" t="s">
        <v>14</v>
      </c>
      <c r="B1008">
        <v>7</v>
      </c>
      <c r="C1008" t="s">
        <v>37</v>
      </c>
      <c r="D1008" t="s">
        <v>16</v>
      </c>
      <c r="E1008" t="s">
        <v>17</v>
      </c>
      <c r="F1008">
        <v>2</v>
      </c>
      <c r="G1008">
        <v>10000000</v>
      </c>
      <c r="H1008">
        <v>1</v>
      </c>
      <c r="I1008" s="37">
        <v>4.340277777777778E-3</v>
      </c>
      <c r="J1008" t="s">
        <v>18</v>
      </c>
      <c r="K1008" t="s">
        <v>19</v>
      </c>
      <c r="L1008" t="s">
        <v>30</v>
      </c>
      <c r="M1008" t="s">
        <v>77</v>
      </c>
      <c r="N1008" t="s">
        <v>54</v>
      </c>
    </row>
    <row r="1009" spans="1:14" x14ac:dyDescent="0.25">
      <c r="A1009" t="s">
        <v>70</v>
      </c>
      <c r="B1009">
        <v>16</v>
      </c>
      <c r="C1009" t="s">
        <v>44</v>
      </c>
      <c r="D1009" t="s">
        <v>16</v>
      </c>
      <c r="E1009" t="s">
        <v>17</v>
      </c>
      <c r="F1009">
        <v>0</v>
      </c>
      <c r="G1009">
        <v>0</v>
      </c>
      <c r="H1009">
        <v>1</v>
      </c>
      <c r="I1009" s="37">
        <v>4.3749999999999995E-3</v>
      </c>
      <c r="L1009" t="s">
        <v>48</v>
      </c>
      <c r="M1009" t="s">
        <v>77</v>
      </c>
      <c r="N1009" t="s">
        <v>54</v>
      </c>
    </row>
    <row r="1010" spans="1:14" x14ac:dyDescent="0.25">
      <c r="A1010" t="s">
        <v>14</v>
      </c>
      <c r="B1010">
        <v>28</v>
      </c>
      <c r="C1010" t="s">
        <v>37</v>
      </c>
      <c r="D1010" t="s">
        <v>49</v>
      </c>
      <c r="E1010" t="s">
        <v>17</v>
      </c>
      <c r="F1010">
        <v>1</v>
      </c>
      <c r="G1010">
        <v>7000000</v>
      </c>
      <c r="H1010">
        <v>5</v>
      </c>
      <c r="I1010" s="37">
        <v>4.5138888888888893E-3</v>
      </c>
      <c r="J1010" t="s">
        <v>18</v>
      </c>
      <c r="K1010" t="s">
        <v>19</v>
      </c>
      <c r="L1010" t="s">
        <v>43</v>
      </c>
      <c r="M1010" t="s">
        <v>77</v>
      </c>
      <c r="N1010" t="s">
        <v>54</v>
      </c>
    </row>
    <row r="1011" spans="1:14" x14ac:dyDescent="0.25">
      <c r="A1011" t="s">
        <v>14</v>
      </c>
      <c r="B1011">
        <v>15</v>
      </c>
      <c r="C1011" t="s">
        <v>44</v>
      </c>
      <c r="D1011" t="s">
        <v>28</v>
      </c>
      <c r="E1011" t="s">
        <v>45</v>
      </c>
      <c r="F1011">
        <v>1</v>
      </c>
      <c r="G1011">
        <v>19000000</v>
      </c>
      <c r="H1011">
        <v>7</v>
      </c>
      <c r="I1011" s="37">
        <v>4.5138888888888893E-3</v>
      </c>
      <c r="J1011" t="s">
        <v>46</v>
      </c>
      <c r="K1011" t="s">
        <v>47</v>
      </c>
      <c r="L1011" t="s">
        <v>51</v>
      </c>
      <c r="M1011" t="s">
        <v>77</v>
      </c>
      <c r="N1011" t="s">
        <v>54</v>
      </c>
    </row>
    <row r="1012" spans="1:14" x14ac:dyDescent="0.25">
      <c r="A1012" t="s">
        <v>14</v>
      </c>
      <c r="B1012">
        <v>11</v>
      </c>
      <c r="C1012" t="s">
        <v>44</v>
      </c>
      <c r="D1012" t="s">
        <v>49</v>
      </c>
      <c r="E1012" t="s">
        <v>45</v>
      </c>
      <c r="F1012">
        <v>3</v>
      </c>
      <c r="G1012">
        <v>15000000</v>
      </c>
      <c r="H1012">
        <v>3</v>
      </c>
      <c r="I1012" s="37">
        <v>4.5138888888888893E-3</v>
      </c>
      <c r="J1012" t="s">
        <v>18</v>
      </c>
      <c r="K1012" t="s">
        <v>64</v>
      </c>
      <c r="L1012" t="s">
        <v>33</v>
      </c>
      <c r="M1012" t="s">
        <v>77</v>
      </c>
      <c r="N1012" t="s">
        <v>54</v>
      </c>
    </row>
    <row r="1013" spans="1:14" x14ac:dyDescent="0.25">
      <c r="A1013" t="s">
        <v>14</v>
      </c>
      <c r="B1013">
        <v>22</v>
      </c>
      <c r="C1013" t="s">
        <v>27</v>
      </c>
      <c r="D1013" t="s">
        <v>73</v>
      </c>
      <c r="E1013" t="s">
        <v>17</v>
      </c>
      <c r="F1013">
        <v>4</v>
      </c>
      <c r="G1013">
        <v>15000000</v>
      </c>
      <c r="H1013">
        <v>2</v>
      </c>
      <c r="I1013" s="37">
        <v>4.9768518518518521E-3</v>
      </c>
      <c r="J1013" t="s">
        <v>18</v>
      </c>
      <c r="K1013" t="s">
        <v>35</v>
      </c>
      <c r="L1013" t="s">
        <v>43</v>
      </c>
      <c r="M1013" t="s">
        <v>77</v>
      </c>
      <c r="N1013" t="s">
        <v>54</v>
      </c>
    </row>
    <row r="1014" spans="1:14" x14ac:dyDescent="0.25">
      <c r="A1014" t="s">
        <v>14</v>
      </c>
      <c r="B1014">
        <v>2</v>
      </c>
      <c r="C1014" t="s">
        <v>44</v>
      </c>
      <c r="D1014" t="s">
        <v>49</v>
      </c>
      <c r="E1014" t="s">
        <v>68</v>
      </c>
      <c r="F1014">
        <v>2</v>
      </c>
      <c r="G1014">
        <v>38000000</v>
      </c>
      <c r="H1014">
        <v>1</v>
      </c>
      <c r="I1014" s="37">
        <v>4.9768518518518521E-3</v>
      </c>
      <c r="J1014" t="s">
        <v>46</v>
      </c>
      <c r="K1014" t="s">
        <v>19</v>
      </c>
      <c r="L1014" t="s">
        <v>30</v>
      </c>
      <c r="M1014" t="s">
        <v>77</v>
      </c>
      <c r="N1014" t="s">
        <v>54</v>
      </c>
    </row>
    <row r="1015" spans="1:14" x14ac:dyDescent="0.25">
      <c r="A1015" t="s">
        <v>14</v>
      </c>
      <c r="B1015">
        <v>30</v>
      </c>
      <c r="C1015" t="s">
        <v>27</v>
      </c>
      <c r="D1015" t="s">
        <v>32</v>
      </c>
      <c r="E1015" t="s">
        <v>17</v>
      </c>
      <c r="F1015">
        <v>1</v>
      </c>
      <c r="G1015">
        <v>7000000</v>
      </c>
      <c r="H1015">
        <v>1</v>
      </c>
      <c r="I1015" s="37">
        <v>5.0231481481481481E-3</v>
      </c>
      <c r="J1015" t="s">
        <v>18</v>
      </c>
      <c r="K1015" t="s">
        <v>35</v>
      </c>
      <c r="L1015" t="s">
        <v>30</v>
      </c>
      <c r="M1015" t="s">
        <v>77</v>
      </c>
      <c r="N1015" t="s">
        <v>54</v>
      </c>
    </row>
    <row r="1016" spans="1:14" x14ac:dyDescent="0.25">
      <c r="A1016" t="s">
        <v>14</v>
      </c>
      <c r="B1016">
        <v>12</v>
      </c>
      <c r="C1016" t="s">
        <v>37</v>
      </c>
      <c r="D1016" t="s">
        <v>73</v>
      </c>
      <c r="E1016" t="s">
        <v>17</v>
      </c>
      <c r="F1016">
        <v>2</v>
      </c>
      <c r="G1016">
        <v>12000000</v>
      </c>
      <c r="H1016">
        <v>2</v>
      </c>
      <c r="I1016" s="37">
        <v>5.208333333333333E-3</v>
      </c>
      <c r="J1016" t="s">
        <v>18</v>
      </c>
      <c r="K1016" t="s">
        <v>19</v>
      </c>
      <c r="L1016" t="s">
        <v>40</v>
      </c>
      <c r="M1016" t="s">
        <v>77</v>
      </c>
      <c r="N1016" t="s">
        <v>54</v>
      </c>
    </row>
    <row r="1017" spans="1:14" x14ac:dyDescent="0.25">
      <c r="A1017" t="s">
        <v>70</v>
      </c>
      <c r="B1017">
        <v>2</v>
      </c>
      <c r="C1017" t="s">
        <v>72</v>
      </c>
      <c r="D1017" t="s">
        <v>16</v>
      </c>
      <c r="E1017" t="s">
        <v>23</v>
      </c>
      <c r="F1017">
        <v>0</v>
      </c>
      <c r="G1017">
        <v>0</v>
      </c>
      <c r="H1017">
        <v>4</v>
      </c>
      <c r="I1017" s="37">
        <v>5.6712962962962958E-3</v>
      </c>
      <c r="L1017" t="s">
        <v>51</v>
      </c>
      <c r="M1017" t="s">
        <v>77</v>
      </c>
      <c r="N1017" t="s">
        <v>54</v>
      </c>
    </row>
    <row r="1018" spans="1:14" x14ac:dyDescent="0.25">
      <c r="A1018" t="s">
        <v>70</v>
      </c>
      <c r="B1018">
        <v>2</v>
      </c>
      <c r="C1018" t="s">
        <v>72</v>
      </c>
      <c r="D1018" t="s">
        <v>16</v>
      </c>
      <c r="E1018" t="s">
        <v>23</v>
      </c>
      <c r="F1018">
        <v>0</v>
      </c>
      <c r="G1018">
        <v>0</v>
      </c>
      <c r="H1018">
        <v>4</v>
      </c>
      <c r="I1018" s="37">
        <v>5.6712962962962958E-3</v>
      </c>
      <c r="L1018" t="s">
        <v>51</v>
      </c>
      <c r="M1018" t="s">
        <v>77</v>
      </c>
      <c r="N1018" t="s">
        <v>54</v>
      </c>
    </row>
    <row r="1019" spans="1:14" x14ac:dyDescent="0.25">
      <c r="A1019" t="s">
        <v>14</v>
      </c>
      <c r="B1019">
        <v>1</v>
      </c>
      <c r="C1019" t="s">
        <v>69</v>
      </c>
      <c r="D1019" t="s">
        <v>38</v>
      </c>
      <c r="E1019" t="s">
        <v>42</v>
      </c>
      <c r="F1019">
        <v>3</v>
      </c>
      <c r="G1019">
        <v>12000000</v>
      </c>
      <c r="H1019">
        <v>4</v>
      </c>
      <c r="I1019" s="37">
        <v>5.6944444444444438E-3</v>
      </c>
      <c r="J1019" t="s">
        <v>18</v>
      </c>
      <c r="K1019" t="s">
        <v>19</v>
      </c>
      <c r="L1019" t="s">
        <v>43</v>
      </c>
      <c r="M1019" t="s">
        <v>77</v>
      </c>
      <c r="N1019" t="s">
        <v>54</v>
      </c>
    </row>
    <row r="1020" spans="1:14" x14ac:dyDescent="0.25">
      <c r="A1020" t="s">
        <v>70</v>
      </c>
      <c r="B1020">
        <v>12</v>
      </c>
      <c r="C1020" t="s">
        <v>58</v>
      </c>
      <c r="D1020" t="s">
        <v>49</v>
      </c>
      <c r="E1020" t="s">
        <v>23</v>
      </c>
      <c r="F1020">
        <v>0</v>
      </c>
      <c r="G1020">
        <v>0</v>
      </c>
      <c r="H1020">
        <v>3</v>
      </c>
      <c r="I1020" s="37">
        <v>5.6944444444444438E-3</v>
      </c>
      <c r="L1020" t="s">
        <v>51</v>
      </c>
      <c r="M1020" t="s">
        <v>77</v>
      </c>
      <c r="N1020" t="s">
        <v>54</v>
      </c>
    </row>
    <row r="1021" spans="1:14" x14ac:dyDescent="0.25">
      <c r="A1021" t="s">
        <v>70</v>
      </c>
      <c r="B1021">
        <v>12</v>
      </c>
      <c r="C1021" t="s">
        <v>58</v>
      </c>
      <c r="D1021" t="s">
        <v>49</v>
      </c>
      <c r="E1021" t="s">
        <v>23</v>
      </c>
      <c r="F1021">
        <v>0</v>
      </c>
      <c r="G1021">
        <v>0</v>
      </c>
      <c r="H1021">
        <v>3</v>
      </c>
      <c r="I1021" s="37">
        <v>5.6944444444444438E-3</v>
      </c>
      <c r="L1021" t="s">
        <v>51</v>
      </c>
      <c r="M1021" t="s">
        <v>77</v>
      </c>
      <c r="N1021" t="s">
        <v>54</v>
      </c>
    </row>
    <row r="1022" spans="1:14" x14ac:dyDescent="0.25">
      <c r="A1022" t="s">
        <v>14</v>
      </c>
      <c r="B1022">
        <v>30</v>
      </c>
      <c r="C1022" t="s">
        <v>27</v>
      </c>
      <c r="D1022" t="s">
        <v>28</v>
      </c>
      <c r="E1022" t="s">
        <v>42</v>
      </c>
      <c r="F1022">
        <v>2</v>
      </c>
      <c r="G1022">
        <v>12000000</v>
      </c>
      <c r="H1022">
        <v>2</v>
      </c>
      <c r="I1022" s="37">
        <v>5.7870370370370376E-3</v>
      </c>
      <c r="J1022" t="s">
        <v>18</v>
      </c>
      <c r="K1022" t="s">
        <v>64</v>
      </c>
      <c r="L1022" t="s">
        <v>30</v>
      </c>
      <c r="M1022" t="s">
        <v>77</v>
      </c>
      <c r="N1022" t="s">
        <v>54</v>
      </c>
    </row>
    <row r="1023" spans="1:14" x14ac:dyDescent="0.25">
      <c r="A1023" t="s">
        <v>70</v>
      </c>
      <c r="B1023">
        <v>8</v>
      </c>
      <c r="C1023" t="s">
        <v>37</v>
      </c>
      <c r="D1023" t="s">
        <v>38</v>
      </c>
      <c r="E1023" t="s">
        <v>42</v>
      </c>
      <c r="F1023">
        <v>0</v>
      </c>
      <c r="G1023">
        <v>0</v>
      </c>
      <c r="H1023">
        <v>5</v>
      </c>
      <c r="I1023" s="37">
        <v>5.7870370370370376E-3</v>
      </c>
      <c r="L1023" t="s">
        <v>20</v>
      </c>
      <c r="M1023" t="s">
        <v>77</v>
      </c>
      <c r="N1023" t="s">
        <v>54</v>
      </c>
    </row>
    <row r="1024" spans="1:14" x14ac:dyDescent="0.25">
      <c r="A1024" t="s">
        <v>14</v>
      </c>
      <c r="B1024">
        <v>11</v>
      </c>
      <c r="C1024" t="s">
        <v>37</v>
      </c>
      <c r="D1024" t="s">
        <v>49</v>
      </c>
      <c r="E1024" t="s">
        <v>17</v>
      </c>
      <c r="F1024">
        <v>1</v>
      </c>
      <c r="G1024">
        <v>7000000</v>
      </c>
      <c r="H1024">
        <v>1</v>
      </c>
      <c r="I1024" s="37">
        <v>6.0185185185185177E-3</v>
      </c>
      <c r="J1024" t="s">
        <v>18</v>
      </c>
      <c r="K1024" t="s">
        <v>19</v>
      </c>
      <c r="L1024" t="s">
        <v>30</v>
      </c>
      <c r="M1024" t="s">
        <v>77</v>
      </c>
      <c r="N1024" t="s">
        <v>54</v>
      </c>
    </row>
    <row r="1025" spans="1:14" x14ac:dyDescent="0.25">
      <c r="A1025" t="s">
        <v>14</v>
      </c>
      <c r="B1025">
        <v>11</v>
      </c>
      <c r="C1025" t="s">
        <v>37</v>
      </c>
      <c r="D1025" t="s">
        <v>28</v>
      </c>
      <c r="E1025" t="s">
        <v>68</v>
      </c>
      <c r="F1025">
        <v>4</v>
      </c>
      <c r="G1025">
        <v>20000000</v>
      </c>
      <c r="H1025">
        <v>5</v>
      </c>
      <c r="I1025" s="37">
        <v>6.0185185185185177E-3</v>
      </c>
      <c r="J1025" t="s">
        <v>18</v>
      </c>
      <c r="K1025" t="s">
        <v>39</v>
      </c>
      <c r="L1025" t="s">
        <v>51</v>
      </c>
      <c r="M1025" t="s">
        <v>77</v>
      </c>
      <c r="N1025" t="s">
        <v>54</v>
      </c>
    </row>
    <row r="1026" spans="1:14" x14ac:dyDescent="0.25">
      <c r="A1026" t="s">
        <v>70</v>
      </c>
      <c r="B1026">
        <v>30</v>
      </c>
      <c r="C1026" t="s">
        <v>69</v>
      </c>
      <c r="D1026" t="s">
        <v>16</v>
      </c>
      <c r="E1026" t="s">
        <v>42</v>
      </c>
      <c r="F1026">
        <v>0</v>
      </c>
      <c r="G1026">
        <v>0</v>
      </c>
      <c r="H1026">
        <v>5</v>
      </c>
      <c r="I1026" s="37">
        <v>6.0185185185185177E-3</v>
      </c>
      <c r="L1026" t="s">
        <v>30</v>
      </c>
      <c r="M1026" t="s">
        <v>77</v>
      </c>
      <c r="N1026" t="s">
        <v>54</v>
      </c>
    </row>
    <row r="1027" spans="1:14" x14ac:dyDescent="0.25">
      <c r="A1027" t="s">
        <v>14</v>
      </c>
      <c r="B1027">
        <v>8</v>
      </c>
      <c r="C1027" t="s">
        <v>37</v>
      </c>
      <c r="D1027" t="s">
        <v>38</v>
      </c>
      <c r="E1027" t="s">
        <v>42</v>
      </c>
      <c r="F1027">
        <v>2</v>
      </c>
      <c r="G1027">
        <v>12000000</v>
      </c>
      <c r="H1027">
        <v>4</v>
      </c>
      <c r="I1027" s="37">
        <v>6.3888888888888884E-3</v>
      </c>
      <c r="J1027" t="s">
        <v>18</v>
      </c>
      <c r="K1027" t="s">
        <v>39</v>
      </c>
      <c r="L1027" t="s">
        <v>25</v>
      </c>
      <c r="M1027" t="s">
        <v>77</v>
      </c>
      <c r="N1027" t="s">
        <v>54</v>
      </c>
    </row>
    <row r="1028" spans="1:14" x14ac:dyDescent="0.25">
      <c r="A1028" t="s">
        <v>70</v>
      </c>
      <c r="B1028">
        <v>17</v>
      </c>
      <c r="C1028" t="s">
        <v>44</v>
      </c>
      <c r="D1028" t="s">
        <v>28</v>
      </c>
      <c r="E1028" t="s">
        <v>23</v>
      </c>
      <c r="F1028">
        <v>0</v>
      </c>
      <c r="G1028">
        <v>0</v>
      </c>
      <c r="H1028">
        <v>1</v>
      </c>
      <c r="I1028" s="37">
        <v>6.3888888888888884E-3</v>
      </c>
      <c r="L1028" t="s">
        <v>48</v>
      </c>
      <c r="M1028" t="s">
        <v>77</v>
      </c>
      <c r="N1028" t="s">
        <v>54</v>
      </c>
    </row>
    <row r="1029" spans="1:14" x14ac:dyDescent="0.25">
      <c r="A1029" t="s">
        <v>14</v>
      </c>
      <c r="B1029">
        <v>29</v>
      </c>
      <c r="C1029" t="s">
        <v>22</v>
      </c>
      <c r="D1029" t="s">
        <v>28</v>
      </c>
      <c r="E1029" t="s">
        <v>17</v>
      </c>
      <c r="F1029">
        <v>5</v>
      </c>
      <c r="G1029">
        <v>21000000</v>
      </c>
      <c r="H1029">
        <v>5</v>
      </c>
      <c r="I1029" s="37">
        <v>6.4236111111111117E-3</v>
      </c>
      <c r="J1029" t="s">
        <v>18</v>
      </c>
      <c r="K1029" t="s">
        <v>19</v>
      </c>
      <c r="L1029" t="s">
        <v>30</v>
      </c>
      <c r="M1029" t="s">
        <v>77</v>
      </c>
      <c r="N1029" t="s">
        <v>54</v>
      </c>
    </row>
    <row r="1030" spans="1:14" x14ac:dyDescent="0.25">
      <c r="A1030" t="s">
        <v>14</v>
      </c>
      <c r="B1030">
        <v>3</v>
      </c>
      <c r="C1030" t="s">
        <v>44</v>
      </c>
      <c r="D1030" t="s">
        <v>16</v>
      </c>
      <c r="E1030" t="s">
        <v>42</v>
      </c>
      <c r="F1030">
        <v>3</v>
      </c>
      <c r="G1030">
        <v>15000000</v>
      </c>
      <c r="H1030">
        <v>2</v>
      </c>
      <c r="I1030" s="37">
        <v>6.4236111111111117E-3</v>
      </c>
      <c r="J1030" t="s">
        <v>18</v>
      </c>
      <c r="K1030" t="s">
        <v>56</v>
      </c>
      <c r="L1030" t="s">
        <v>25</v>
      </c>
      <c r="M1030" t="s">
        <v>77</v>
      </c>
      <c r="N1030" t="s">
        <v>54</v>
      </c>
    </row>
    <row r="1031" spans="1:14" x14ac:dyDescent="0.25">
      <c r="A1031" t="s">
        <v>14</v>
      </c>
      <c r="B1031">
        <v>29</v>
      </c>
      <c r="C1031" t="s">
        <v>22</v>
      </c>
      <c r="D1031" t="s">
        <v>28</v>
      </c>
      <c r="E1031" t="s">
        <v>17</v>
      </c>
      <c r="F1031">
        <v>5</v>
      </c>
      <c r="G1031">
        <v>21000000</v>
      </c>
      <c r="H1031">
        <v>5</v>
      </c>
      <c r="I1031" s="37">
        <v>6.4236111111111117E-3</v>
      </c>
      <c r="J1031" t="s">
        <v>18</v>
      </c>
      <c r="K1031" t="s">
        <v>19</v>
      </c>
      <c r="L1031" t="s">
        <v>30</v>
      </c>
      <c r="M1031" t="s">
        <v>77</v>
      </c>
      <c r="N1031" t="s">
        <v>54</v>
      </c>
    </row>
    <row r="1032" spans="1:14" x14ac:dyDescent="0.25">
      <c r="A1032" t="s">
        <v>14</v>
      </c>
      <c r="B1032">
        <v>12</v>
      </c>
      <c r="C1032" t="s">
        <v>55</v>
      </c>
      <c r="D1032" t="s">
        <v>32</v>
      </c>
      <c r="E1032" t="s">
        <v>42</v>
      </c>
      <c r="F1032">
        <v>2</v>
      </c>
      <c r="G1032">
        <v>12000000</v>
      </c>
      <c r="H1032">
        <v>3</v>
      </c>
      <c r="I1032" s="37">
        <v>6.6666666666666671E-3</v>
      </c>
      <c r="J1032" t="s">
        <v>18</v>
      </c>
      <c r="K1032" t="s">
        <v>19</v>
      </c>
      <c r="L1032" t="s">
        <v>30</v>
      </c>
      <c r="M1032" t="s">
        <v>77</v>
      </c>
      <c r="N1032" t="s">
        <v>54</v>
      </c>
    </row>
    <row r="1033" spans="1:14" x14ac:dyDescent="0.25">
      <c r="A1033" t="s">
        <v>14</v>
      </c>
      <c r="B1033">
        <v>12</v>
      </c>
      <c r="C1033" t="s">
        <v>55</v>
      </c>
      <c r="D1033" t="s">
        <v>32</v>
      </c>
      <c r="E1033" t="s">
        <v>42</v>
      </c>
      <c r="F1033">
        <v>2</v>
      </c>
      <c r="G1033">
        <v>12000000</v>
      </c>
      <c r="H1033">
        <v>3</v>
      </c>
      <c r="I1033" s="37">
        <v>6.6666666666666671E-3</v>
      </c>
      <c r="J1033" t="s">
        <v>18</v>
      </c>
      <c r="K1033" t="s">
        <v>19</v>
      </c>
      <c r="L1033" t="s">
        <v>30</v>
      </c>
      <c r="M1033" t="s">
        <v>77</v>
      </c>
      <c r="N1033" t="s">
        <v>54</v>
      </c>
    </row>
    <row r="1034" spans="1:14" x14ac:dyDescent="0.25">
      <c r="A1034" t="s">
        <v>14</v>
      </c>
      <c r="B1034">
        <v>9</v>
      </c>
      <c r="C1034" t="s">
        <v>27</v>
      </c>
      <c r="D1034" t="s">
        <v>28</v>
      </c>
      <c r="E1034" t="s">
        <v>23</v>
      </c>
      <c r="F1034">
        <v>3</v>
      </c>
      <c r="G1034">
        <v>15000000</v>
      </c>
      <c r="H1034">
        <v>4</v>
      </c>
      <c r="I1034" s="37">
        <v>7.0601851851851841E-3</v>
      </c>
      <c r="J1034" t="s">
        <v>18</v>
      </c>
      <c r="K1034" t="s">
        <v>19</v>
      </c>
      <c r="L1034" t="s">
        <v>33</v>
      </c>
      <c r="M1034" t="s">
        <v>77</v>
      </c>
      <c r="N1034" t="s">
        <v>54</v>
      </c>
    </row>
    <row r="1035" spans="1:14" x14ac:dyDescent="0.25">
      <c r="A1035" t="s">
        <v>14</v>
      </c>
      <c r="B1035">
        <v>4</v>
      </c>
      <c r="C1035" t="s">
        <v>37</v>
      </c>
      <c r="D1035" t="s">
        <v>28</v>
      </c>
      <c r="E1035" t="s">
        <v>23</v>
      </c>
      <c r="F1035">
        <v>4</v>
      </c>
      <c r="G1035">
        <v>20000000</v>
      </c>
      <c r="H1035">
        <v>2</v>
      </c>
      <c r="I1035" s="37">
        <v>8.9699074074074073E-3</v>
      </c>
      <c r="J1035" t="s">
        <v>18</v>
      </c>
      <c r="K1035" t="s">
        <v>29</v>
      </c>
      <c r="L1035" t="s">
        <v>30</v>
      </c>
      <c r="M1035" t="s">
        <v>77</v>
      </c>
      <c r="N1035" t="s">
        <v>54</v>
      </c>
    </row>
    <row r="1036" spans="1:14" x14ac:dyDescent="0.25">
      <c r="A1036" t="s">
        <v>70</v>
      </c>
      <c r="B1036">
        <v>12</v>
      </c>
      <c r="C1036" t="s">
        <v>58</v>
      </c>
      <c r="D1036" t="s">
        <v>16</v>
      </c>
      <c r="E1036" t="s">
        <v>23</v>
      </c>
      <c r="F1036">
        <v>0</v>
      </c>
      <c r="G1036">
        <v>0</v>
      </c>
      <c r="H1036">
        <v>2</v>
      </c>
      <c r="I1036" s="37">
        <v>8.9699074074074073E-3</v>
      </c>
      <c r="L1036" t="s">
        <v>48</v>
      </c>
      <c r="M1036" t="s">
        <v>77</v>
      </c>
      <c r="N1036" t="s">
        <v>54</v>
      </c>
    </row>
    <row r="1037" spans="1:14" x14ac:dyDescent="0.25">
      <c r="A1037" t="s">
        <v>70</v>
      </c>
      <c r="B1037">
        <v>14</v>
      </c>
      <c r="C1037" t="s">
        <v>37</v>
      </c>
      <c r="D1037" t="s">
        <v>73</v>
      </c>
      <c r="E1037" t="s">
        <v>45</v>
      </c>
      <c r="F1037">
        <v>0</v>
      </c>
      <c r="G1037">
        <v>0</v>
      </c>
      <c r="H1037">
        <v>2</v>
      </c>
      <c r="I1037" s="37">
        <v>8.9699074074074073E-3</v>
      </c>
      <c r="L1037" t="s">
        <v>20</v>
      </c>
      <c r="M1037" t="s">
        <v>77</v>
      </c>
      <c r="N1037" t="s">
        <v>54</v>
      </c>
    </row>
    <row r="1038" spans="1:14" x14ac:dyDescent="0.25">
      <c r="A1038" t="s">
        <v>70</v>
      </c>
      <c r="B1038">
        <v>12</v>
      </c>
      <c r="C1038" t="s">
        <v>58</v>
      </c>
      <c r="D1038" t="s">
        <v>16</v>
      </c>
      <c r="E1038" t="s">
        <v>23</v>
      </c>
      <c r="F1038">
        <v>0</v>
      </c>
      <c r="G1038">
        <v>0</v>
      </c>
      <c r="H1038">
        <v>2</v>
      </c>
      <c r="I1038" s="37">
        <v>8.9699074074074073E-3</v>
      </c>
      <c r="L1038" t="s">
        <v>48</v>
      </c>
      <c r="M1038" t="s">
        <v>77</v>
      </c>
      <c r="N1038" t="s">
        <v>54</v>
      </c>
    </row>
    <row r="1039" spans="1:14" x14ac:dyDescent="0.25">
      <c r="A1039" t="s">
        <v>14</v>
      </c>
      <c r="B1039">
        <v>20</v>
      </c>
      <c r="C1039" t="s">
        <v>27</v>
      </c>
      <c r="D1039" t="s">
        <v>28</v>
      </c>
      <c r="E1039" t="s">
        <v>17</v>
      </c>
      <c r="F1039">
        <v>2</v>
      </c>
      <c r="G1039">
        <v>12000000</v>
      </c>
      <c r="H1039">
        <v>3</v>
      </c>
      <c r="I1039" s="37">
        <v>1.3888888888888889E-3</v>
      </c>
      <c r="J1039" t="s">
        <v>18</v>
      </c>
      <c r="K1039" t="s">
        <v>29</v>
      </c>
      <c r="L1039" t="s">
        <v>30</v>
      </c>
      <c r="M1039" t="s">
        <v>76</v>
      </c>
      <c r="N1039" t="s">
        <v>31</v>
      </c>
    </row>
    <row r="1040" spans="1:14" x14ac:dyDescent="0.25">
      <c r="A1040" t="s">
        <v>14</v>
      </c>
      <c r="B1040">
        <v>2</v>
      </c>
      <c r="C1040" t="s">
        <v>37</v>
      </c>
      <c r="D1040" t="s">
        <v>38</v>
      </c>
      <c r="E1040" t="s">
        <v>23</v>
      </c>
      <c r="F1040">
        <v>3</v>
      </c>
      <c r="G1040">
        <v>12000000</v>
      </c>
      <c r="H1040">
        <v>1</v>
      </c>
      <c r="I1040" s="37">
        <v>1.3888888888888889E-3</v>
      </c>
      <c r="J1040" t="s">
        <v>18</v>
      </c>
      <c r="K1040" t="s">
        <v>39</v>
      </c>
      <c r="L1040" t="s">
        <v>40</v>
      </c>
      <c r="M1040" t="s">
        <v>78</v>
      </c>
      <c r="N1040" t="s">
        <v>31</v>
      </c>
    </row>
    <row r="1041" spans="1:14" x14ac:dyDescent="0.25">
      <c r="A1041" t="s">
        <v>14</v>
      </c>
      <c r="B1041">
        <v>11</v>
      </c>
      <c r="C1041" t="s">
        <v>57</v>
      </c>
      <c r="D1041" t="s">
        <v>28</v>
      </c>
      <c r="E1041" t="s">
        <v>23</v>
      </c>
      <c r="F1041">
        <v>5</v>
      </c>
      <c r="G1041">
        <v>25000000</v>
      </c>
      <c r="H1041">
        <v>1</v>
      </c>
      <c r="I1041" s="37">
        <v>1.3888888888888889E-3</v>
      </c>
      <c r="J1041" t="s">
        <v>18</v>
      </c>
      <c r="K1041" t="s">
        <v>29</v>
      </c>
      <c r="L1041" t="s">
        <v>43</v>
      </c>
      <c r="M1041" t="s">
        <v>76</v>
      </c>
      <c r="N1041" t="s">
        <v>31</v>
      </c>
    </row>
    <row r="1042" spans="1:14" x14ac:dyDescent="0.25">
      <c r="A1042" t="s">
        <v>14</v>
      </c>
      <c r="B1042">
        <v>4</v>
      </c>
      <c r="C1042" t="s">
        <v>37</v>
      </c>
      <c r="D1042" t="s">
        <v>16</v>
      </c>
      <c r="E1042" t="s">
        <v>23</v>
      </c>
      <c r="F1042">
        <v>3</v>
      </c>
      <c r="G1042">
        <v>11000000</v>
      </c>
      <c r="H1042">
        <v>6</v>
      </c>
      <c r="I1042" s="37">
        <v>1.3888888888888889E-3</v>
      </c>
      <c r="J1042" t="s">
        <v>18</v>
      </c>
      <c r="K1042" t="s">
        <v>39</v>
      </c>
      <c r="L1042" t="s">
        <v>48</v>
      </c>
      <c r="M1042" t="s">
        <v>76</v>
      </c>
      <c r="N1042" t="s">
        <v>31</v>
      </c>
    </row>
    <row r="1043" spans="1:14" x14ac:dyDescent="0.25">
      <c r="A1043" t="s">
        <v>14</v>
      </c>
      <c r="B1043">
        <v>11</v>
      </c>
      <c r="C1043" t="s">
        <v>57</v>
      </c>
      <c r="D1043" t="s">
        <v>28</v>
      </c>
      <c r="E1043" t="s">
        <v>23</v>
      </c>
      <c r="F1043">
        <v>5</v>
      </c>
      <c r="G1043">
        <v>25000000</v>
      </c>
      <c r="H1043">
        <v>1</v>
      </c>
      <c r="I1043" s="37">
        <v>1.3888888888888889E-3</v>
      </c>
      <c r="J1043" t="s">
        <v>18</v>
      </c>
      <c r="K1043" t="s">
        <v>29</v>
      </c>
      <c r="L1043" t="s">
        <v>43</v>
      </c>
      <c r="M1043" t="s">
        <v>76</v>
      </c>
      <c r="N1043" t="s">
        <v>31</v>
      </c>
    </row>
    <row r="1044" spans="1:14" x14ac:dyDescent="0.25">
      <c r="A1044" t="s">
        <v>14</v>
      </c>
      <c r="B1044">
        <v>10</v>
      </c>
      <c r="C1044" t="s">
        <v>22</v>
      </c>
      <c r="D1044" t="s">
        <v>16</v>
      </c>
      <c r="E1044" t="s">
        <v>68</v>
      </c>
      <c r="F1044">
        <v>2</v>
      </c>
      <c r="G1044">
        <v>12000000</v>
      </c>
      <c r="H1044">
        <v>4</v>
      </c>
      <c r="I1044" s="37">
        <v>1.3888888888888889E-3</v>
      </c>
      <c r="J1044" t="s">
        <v>18</v>
      </c>
      <c r="K1044" t="s">
        <v>50</v>
      </c>
      <c r="L1044" t="s">
        <v>33</v>
      </c>
      <c r="M1044" t="s">
        <v>76</v>
      </c>
      <c r="N1044" t="s">
        <v>31</v>
      </c>
    </row>
    <row r="1045" spans="1:14" x14ac:dyDescent="0.25">
      <c r="A1045" t="s">
        <v>14</v>
      </c>
      <c r="B1045">
        <v>22</v>
      </c>
      <c r="C1045" t="s">
        <v>27</v>
      </c>
      <c r="D1045" t="s">
        <v>16</v>
      </c>
      <c r="E1045" t="s">
        <v>42</v>
      </c>
      <c r="F1045">
        <v>4</v>
      </c>
      <c r="G1045">
        <v>15000000</v>
      </c>
      <c r="H1045">
        <v>3</v>
      </c>
      <c r="I1045" s="37">
        <v>1.3888888888888889E-3</v>
      </c>
      <c r="J1045" t="s">
        <v>18</v>
      </c>
      <c r="K1045" t="s">
        <v>39</v>
      </c>
      <c r="L1045" t="s">
        <v>43</v>
      </c>
      <c r="M1045" t="s">
        <v>76</v>
      </c>
      <c r="N1045" t="s">
        <v>31</v>
      </c>
    </row>
    <row r="1046" spans="1:14" x14ac:dyDescent="0.25">
      <c r="A1046" t="s">
        <v>14</v>
      </c>
      <c r="B1046">
        <v>3</v>
      </c>
      <c r="C1046" t="s">
        <v>44</v>
      </c>
      <c r="D1046" t="s">
        <v>49</v>
      </c>
      <c r="E1046" t="s">
        <v>23</v>
      </c>
      <c r="F1046">
        <v>1</v>
      </c>
      <c r="G1046">
        <v>19000000</v>
      </c>
      <c r="H1046">
        <v>1</v>
      </c>
      <c r="I1046" s="37">
        <v>1.3888888888888889E-3</v>
      </c>
      <c r="J1046" t="s">
        <v>46</v>
      </c>
      <c r="K1046" t="s">
        <v>39</v>
      </c>
      <c r="L1046" t="s">
        <v>20</v>
      </c>
      <c r="M1046" t="s">
        <v>76</v>
      </c>
      <c r="N1046" t="s">
        <v>31</v>
      </c>
    </row>
    <row r="1047" spans="1:14" x14ac:dyDescent="0.25">
      <c r="A1047" t="s">
        <v>14</v>
      </c>
      <c r="B1047">
        <v>10</v>
      </c>
      <c r="C1047" t="s">
        <v>22</v>
      </c>
      <c r="D1047" t="s">
        <v>16</v>
      </c>
      <c r="E1047" t="s">
        <v>68</v>
      </c>
      <c r="F1047">
        <v>2</v>
      </c>
      <c r="G1047">
        <v>12000000</v>
      </c>
      <c r="H1047">
        <v>4</v>
      </c>
      <c r="I1047" s="37">
        <v>1.3888888888888889E-3</v>
      </c>
      <c r="J1047" t="s">
        <v>18</v>
      </c>
      <c r="K1047" t="s">
        <v>50</v>
      </c>
      <c r="L1047" t="s">
        <v>33</v>
      </c>
      <c r="M1047" t="s">
        <v>76</v>
      </c>
      <c r="N1047" t="s">
        <v>31</v>
      </c>
    </row>
    <row r="1048" spans="1:14" x14ac:dyDescent="0.25">
      <c r="A1048" t="s">
        <v>14</v>
      </c>
      <c r="B1048">
        <v>3</v>
      </c>
      <c r="C1048" t="s">
        <v>37</v>
      </c>
      <c r="D1048" t="s">
        <v>32</v>
      </c>
      <c r="E1048" t="s">
        <v>42</v>
      </c>
      <c r="F1048">
        <v>2</v>
      </c>
      <c r="G1048">
        <v>38000000</v>
      </c>
      <c r="H1048">
        <v>2</v>
      </c>
      <c r="I1048" s="37">
        <v>1.3888888888888889E-3</v>
      </c>
      <c r="J1048" t="s">
        <v>46</v>
      </c>
      <c r="K1048" t="s">
        <v>19</v>
      </c>
      <c r="L1048" t="s">
        <v>51</v>
      </c>
      <c r="M1048" t="s">
        <v>76</v>
      </c>
      <c r="N1048" t="s">
        <v>31</v>
      </c>
    </row>
    <row r="1049" spans="1:14" x14ac:dyDescent="0.25">
      <c r="A1049" t="s">
        <v>70</v>
      </c>
      <c r="B1049">
        <v>28</v>
      </c>
      <c r="C1049" t="s">
        <v>37</v>
      </c>
      <c r="D1049" t="s">
        <v>32</v>
      </c>
      <c r="E1049" t="s">
        <v>23</v>
      </c>
      <c r="F1049">
        <v>0</v>
      </c>
      <c r="G1049">
        <v>0</v>
      </c>
      <c r="H1049">
        <v>3</v>
      </c>
      <c r="I1049" s="37">
        <v>1.3888888888888889E-3</v>
      </c>
      <c r="L1049" t="s">
        <v>33</v>
      </c>
      <c r="M1049" t="s">
        <v>76</v>
      </c>
      <c r="N1049" t="s">
        <v>31</v>
      </c>
    </row>
    <row r="1050" spans="1:14" x14ac:dyDescent="0.25">
      <c r="A1050" t="s">
        <v>70</v>
      </c>
      <c r="B1050">
        <v>26</v>
      </c>
      <c r="C1050" t="s">
        <v>44</v>
      </c>
      <c r="D1050" t="s">
        <v>16</v>
      </c>
      <c r="E1050" t="s">
        <v>42</v>
      </c>
      <c r="F1050">
        <v>0</v>
      </c>
      <c r="G1050">
        <v>0</v>
      </c>
      <c r="H1050">
        <v>2</v>
      </c>
      <c r="I1050" s="37">
        <v>1.3888888888888889E-3</v>
      </c>
      <c r="L1050" t="s">
        <v>51</v>
      </c>
      <c r="M1050" t="s">
        <v>76</v>
      </c>
      <c r="N1050" t="s">
        <v>31</v>
      </c>
    </row>
    <row r="1051" spans="1:14" x14ac:dyDescent="0.25">
      <c r="A1051" t="s">
        <v>14</v>
      </c>
      <c r="B1051">
        <v>16</v>
      </c>
      <c r="C1051" t="s">
        <v>55</v>
      </c>
      <c r="D1051" t="s">
        <v>38</v>
      </c>
      <c r="E1051" t="s">
        <v>23</v>
      </c>
      <c r="F1051">
        <v>5</v>
      </c>
      <c r="G1051">
        <v>25000000</v>
      </c>
      <c r="H1051">
        <v>1</v>
      </c>
      <c r="I1051" s="37">
        <v>1.3888888888888889E-3</v>
      </c>
      <c r="J1051" t="s">
        <v>18</v>
      </c>
      <c r="K1051" t="s">
        <v>47</v>
      </c>
      <c r="L1051" t="s">
        <v>48</v>
      </c>
      <c r="M1051" t="s">
        <v>76</v>
      </c>
      <c r="N1051" t="s">
        <v>31</v>
      </c>
    </row>
    <row r="1052" spans="1:14" x14ac:dyDescent="0.25">
      <c r="A1052" t="s">
        <v>14</v>
      </c>
      <c r="B1052">
        <v>1</v>
      </c>
      <c r="C1052" t="s">
        <v>57</v>
      </c>
      <c r="D1052" t="s">
        <v>32</v>
      </c>
      <c r="E1052" t="s">
        <v>23</v>
      </c>
      <c r="F1052">
        <v>1</v>
      </c>
      <c r="G1052">
        <v>7000000</v>
      </c>
      <c r="H1052">
        <v>2</v>
      </c>
      <c r="I1052" s="37">
        <v>1.3888888888888889E-3</v>
      </c>
      <c r="J1052" t="s">
        <v>18</v>
      </c>
      <c r="K1052" t="s">
        <v>24</v>
      </c>
      <c r="L1052" t="s">
        <v>33</v>
      </c>
      <c r="M1052" t="s">
        <v>76</v>
      </c>
      <c r="N1052" t="s">
        <v>31</v>
      </c>
    </row>
    <row r="1053" spans="1:14" x14ac:dyDescent="0.25">
      <c r="A1053" t="s">
        <v>14</v>
      </c>
      <c r="B1053">
        <v>4</v>
      </c>
      <c r="C1053" t="s">
        <v>59</v>
      </c>
      <c r="D1053" t="s">
        <v>73</v>
      </c>
      <c r="E1053" t="s">
        <v>17</v>
      </c>
      <c r="F1053">
        <v>3</v>
      </c>
      <c r="G1053">
        <v>15000000</v>
      </c>
      <c r="H1053">
        <v>1</v>
      </c>
      <c r="I1053" s="37">
        <v>1.3888888888888889E-3</v>
      </c>
      <c r="J1053" t="s">
        <v>18</v>
      </c>
      <c r="K1053" t="s">
        <v>35</v>
      </c>
      <c r="L1053" t="s">
        <v>43</v>
      </c>
      <c r="M1053" t="s">
        <v>76</v>
      </c>
      <c r="N1053" t="s">
        <v>31</v>
      </c>
    </row>
    <row r="1054" spans="1:14" x14ac:dyDescent="0.25">
      <c r="A1054" t="s">
        <v>14</v>
      </c>
      <c r="B1054">
        <v>25</v>
      </c>
      <c r="C1054" t="s">
        <v>22</v>
      </c>
      <c r="D1054" t="s">
        <v>32</v>
      </c>
      <c r="E1054" t="s">
        <v>42</v>
      </c>
      <c r="F1054">
        <v>2</v>
      </c>
      <c r="G1054">
        <v>10000000</v>
      </c>
      <c r="H1054">
        <v>4</v>
      </c>
      <c r="I1054" s="37">
        <v>1.3888888888888889E-3</v>
      </c>
      <c r="J1054" t="s">
        <v>18</v>
      </c>
      <c r="K1054" t="s">
        <v>64</v>
      </c>
      <c r="L1054" t="s">
        <v>33</v>
      </c>
      <c r="M1054" t="s">
        <v>76</v>
      </c>
      <c r="N1054" t="s">
        <v>31</v>
      </c>
    </row>
    <row r="1055" spans="1:14" x14ac:dyDescent="0.25">
      <c r="A1055" t="s">
        <v>14</v>
      </c>
      <c r="B1055">
        <v>28</v>
      </c>
      <c r="C1055" t="s">
        <v>27</v>
      </c>
      <c r="D1055" t="s">
        <v>16</v>
      </c>
      <c r="E1055" t="s">
        <v>42</v>
      </c>
      <c r="F1055">
        <v>3</v>
      </c>
      <c r="G1055">
        <v>15000000</v>
      </c>
      <c r="H1055">
        <v>1</v>
      </c>
      <c r="I1055" s="37">
        <v>1.3888888888888889E-3</v>
      </c>
      <c r="J1055" t="s">
        <v>18</v>
      </c>
      <c r="K1055" t="s">
        <v>29</v>
      </c>
      <c r="L1055" t="s">
        <v>48</v>
      </c>
      <c r="M1055" t="s">
        <v>76</v>
      </c>
      <c r="N1055" t="s">
        <v>31</v>
      </c>
    </row>
    <row r="1056" spans="1:14" x14ac:dyDescent="0.25">
      <c r="A1056" t="s">
        <v>14</v>
      </c>
      <c r="B1056">
        <v>19</v>
      </c>
      <c r="C1056" t="s">
        <v>44</v>
      </c>
      <c r="D1056" t="s">
        <v>73</v>
      </c>
      <c r="E1056" t="s">
        <v>42</v>
      </c>
      <c r="F1056">
        <v>2</v>
      </c>
      <c r="G1056">
        <v>12000000</v>
      </c>
      <c r="H1056">
        <v>1</v>
      </c>
      <c r="I1056" s="37">
        <v>1.3888888888888889E-3</v>
      </c>
      <c r="J1056" t="s">
        <v>18</v>
      </c>
      <c r="K1056" t="s">
        <v>24</v>
      </c>
      <c r="L1056" t="s">
        <v>48</v>
      </c>
      <c r="M1056" t="s">
        <v>76</v>
      </c>
      <c r="N1056" t="s">
        <v>31</v>
      </c>
    </row>
    <row r="1057" spans="1:14" x14ac:dyDescent="0.25">
      <c r="A1057" t="s">
        <v>14</v>
      </c>
      <c r="B1057">
        <v>16</v>
      </c>
      <c r="C1057" t="s">
        <v>69</v>
      </c>
      <c r="D1057" t="s">
        <v>16</v>
      </c>
      <c r="E1057" t="s">
        <v>23</v>
      </c>
      <c r="F1057">
        <v>3</v>
      </c>
      <c r="G1057">
        <v>15000000</v>
      </c>
      <c r="H1057">
        <v>3</v>
      </c>
      <c r="I1057" s="37">
        <v>1.3888888888888889E-3</v>
      </c>
      <c r="J1057" t="s">
        <v>18</v>
      </c>
      <c r="K1057" t="s">
        <v>24</v>
      </c>
      <c r="L1057" t="s">
        <v>33</v>
      </c>
      <c r="M1057" t="s">
        <v>76</v>
      </c>
      <c r="N1057" t="s">
        <v>31</v>
      </c>
    </row>
    <row r="1058" spans="1:14" x14ac:dyDescent="0.25">
      <c r="A1058" t="s">
        <v>14</v>
      </c>
      <c r="B1058">
        <v>16</v>
      </c>
      <c r="C1058" t="s">
        <v>55</v>
      </c>
      <c r="D1058" t="s">
        <v>38</v>
      </c>
      <c r="E1058" t="s">
        <v>23</v>
      </c>
      <c r="F1058">
        <v>5</v>
      </c>
      <c r="G1058">
        <v>25000000</v>
      </c>
      <c r="H1058">
        <v>1</v>
      </c>
      <c r="I1058" s="37">
        <v>1.3888888888888889E-3</v>
      </c>
      <c r="J1058" t="s">
        <v>18</v>
      </c>
      <c r="K1058" t="s">
        <v>47</v>
      </c>
      <c r="L1058" t="s">
        <v>48</v>
      </c>
      <c r="M1058" t="s">
        <v>76</v>
      </c>
      <c r="N1058" t="s">
        <v>31</v>
      </c>
    </row>
    <row r="1059" spans="1:14" x14ac:dyDescent="0.25">
      <c r="A1059" t="s">
        <v>14</v>
      </c>
      <c r="B1059">
        <v>1</v>
      </c>
      <c r="C1059" t="s">
        <v>57</v>
      </c>
      <c r="D1059" t="s">
        <v>32</v>
      </c>
      <c r="E1059" t="s">
        <v>23</v>
      </c>
      <c r="F1059">
        <v>1</v>
      </c>
      <c r="G1059">
        <v>7000000</v>
      </c>
      <c r="H1059">
        <v>2</v>
      </c>
      <c r="I1059" s="37">
        <v>1.3888888888888889E-3</v>
      </c>
      <c r="J1059" t="s">
        <v>18</v>
      </c>
      <c r="K1059" t="s">
        <v>24</v>
      </c>
      <c r="L1059" t="s">
        <v>33</v>
      </c>
      <c r="M1059" t="s">
        <v>76</v>
      </c>
      <c r="N1059" t="s">
        <v>31</v>
      </c>
    </row>
    <row r="1060" spans="1:14" x14ac:dyDescent="0.25">
      <c r="A1060" t="s">
        <v>14</v>
      </c>
      <c r="B1060">
        <v>4</v>
      </c>
      <c r="C1060" t="s">
        <v>59</v>
      </c>
      <c r="D1060" t="s">
        <v>73</v>
      </c>
      <c r="E1060" t="s">
        <v>17</v>
      </c>
      <c r="F1060">
        <v>3</v>
      </c>
      <c r="G1060">
        <v>15000000</v>
      </c>
      <c r="H1060">
        <v>1</v>
      </c>
      <c r="I1060" s="37">
        <v>1.3888888888888889E-3</v>
      </c>
      <c r="J1060" t="s">
        <v>18</v>
      </c>
      <c r="K1060" t="s">
        <v>35</v>
      </c>
      <c r="L1060" t="s">
        <v>43</v>
      </c>
      <c r="M1060" t="s">
        <v>76</v>
      </c>
      <c r="N1060" t="s">
        <v>31</v>
      </c>
    </row>
    <row r="1061" spans="1:14" x14ac:dyDescent="0.25">
      <c r="A1061" t="s">
        <v>14</v>
      </c>
      <c r="B1061">
        <v>25</v>
      </c>
      <c r="C1061" t="s">
        <v>22</v>
      </c>
      <c r="D1061" t="s">
        <v>32</v>
      </c>
      <c r="E1061" t="s">
        <v>42</v>
      </c>
      <c r="F1061">
        <v>2</v>
      </c>
      <c r="G1061">
        <v>10000000</v>
      </c>
      <c r="H1061">
        <v>4</v>
      </c>
      <c r="I1061" s="37">
        <v>1.3888888888888889E-3</v>
      </c>
      <c r="J1061" t="s">
        <v>18</v>
      </c>
      <c r="K1061" t="s">
        <v>64</v>
      </c>
      <c r="L1061" t="s">
        <v>33</v>
      </c>
      <c r="M1061" t="s">
        <v>76</v>
      </c>
      <c r="N1061" t="s">
        <v>31</v>
      </c>
    </row>
    <row r="1062" spans="1:14" x14ac:dyDescent="0.25">
      <c r="A1062" t="s">
        <v>70</v>
      </c>
      <c r="B1062">
        <v>20</v>
      </c>
      <c r="C1062" t="s">
        <v>27</v>
      </c>
      <c r="D1062" t="s">
        <v>38</v>
      </c>
      <c r="E1062" t="s">
        <v>42</v>
      </c>
      <c r="F1062">
        <v>0</v>
      </c>
      <c r="G1062">
        <v>0</v>
      </c>
      <c r="H1062">
        <v>1</v>
      </c>
      <c r="I1062" s="37">
        <v>1.3888888888888889E-3</v>
      </c>
      <c r="L1062" t="s">
        <v>40</v>
      </c>
      <c r="M1062" t="s">
        <v>76</v>
      </c>
      <c r="N1062" t="s">
        <v>31</v>
      </c>
    </row>
    <row r="1063" spans="1:14" x14ac:dyDescent="0.25">
      <c r="A1063" t="s">
        <v>70</v>
      </c>
      <c r="B1063">
        <v>22</v>
      </c>
      <c r="C1063" t="s">
        <v>27</v>
      </c>
      <c r="D1063" t="s">
        <v>16</v>
      </c>
      <c r="E1063" t="s">
        <v>23</v>
      </c>
      <c r="F1063">
        <v>0</v>
      </c>
      <c r="G1063">
        <v>0</v>
      </c>
      <c r="H1063">
        <v>3</v>
      </c>
      <c r="I1063" s="37">
        <v>1.3888888888888889E-3</v>
      </c>
      <c r="L1063" t="s">
        <v>43</v>
      </c>
      <c r="M1063" t="s">
        <v>76</v>
      </c>
      <c r="N1063" t="s">
        <v>31</v>
      </c>
    </row>
    <row r="1064" spans="1:14" x14ac:dyDescent="0.25">
      <c r="A1064" t="s">
        <v>70</v>
      </c>
      <c r="B1064">
        <v>15</v>
      </c>
      <c r="C1064" t="s">
        <v>44</v>
      </c>
      <c r="D1064" t="s">
        <v>16</v>
      </c>
      <c r="E1064" t="s">
        <v>23</v>
      </c>
      <c r="F1064">
        <v>0</v>
      </c>
      <c r="G1064">
        <v>0</v>
      </c>
      <c r="H1064">
        <v>1</v>
      </c>
      <c r="I1064" s="37">
        <v>1.3888888888888889E-3</v>
      </c>
      <c r="L1064" t="s">
        <v>30</v>
      </c>
      <c r="M1064" t="s">
        <v>76</v>
      </c>
      <c r="N1064" t="s">
        <v>31</v>
      </c>
    </row>
    <row r="1065" spans="1:14" x14ac:dyDescent="0.25">
      <c r="A1065" t="s">
        <v>70</v>
      </c>
      <c r="B1065">
        <v>26</v>
      </c>
      <c r="C1065" t="s">
        <v>44</v>
      </c>
      <c r="D1065" t="s">
        <v>28</v>
      </c>
      <c r="E1065" t="s">
        <v>23</v>
      </c>
      <c r="F1065">
        <v>0</v>
      </c>
      <c r="G1065">
        <v>0</v>
      </c>
      <c r="H1065">
        <v>6</v>
      </c>
      <c r="I1065" s="37">
        <v>1.3888888888888889E-3</v>
      </c>
      <c r="L1065" t="s">
        <v>51</v>
      </c>
      <c r="M1065" t="s">
        <v>76</v>
      </c>
      <c r="N1065" t="s">
        <v>31</v>
      </c>
    </row>
    <row r="1066" spans="1:14" x14ac:dyDescent="0.25">
      <c r="A1066" t="s">
        <v>14</v>
      </c>
      <c r="B1066">
        <v>11</v>
      </c>
      <c r="C1066" t="s">
        <v>58</v>
      </c>
      <c r="D1066" t="s">
        <v>16</v>
      </c>
      <c r="E1066" t="s">
        <v>42</v>
      </c>
      <c r="F1066">
        <v>4</v>
      </c>
      <c r="G1066">
        <v>20000000</v>
      </c>
      <c r="H1066">
        <v>1</v>
      </c>
      <c r="I1066" s="37">
        <v>1.3888888888888889E-3</v>
      </c>
      <c r="J1066" t="s">
        <v>18</v>
      </c>
      <c r="K1066" t="s">
        <v>29</v>
      </c>
      <c r="L1066" t="s">
        <v>30</v>
      </c>
      <c r="M1066" t="s">
        <v>76</v>
      </c>
      <c r="N1066" t="s">
        <v>31</v>
      </c>
    </row>
    <row r="1067" spans="1:14" x14ac:dyDescent="0.25">
      <c r="A1067" t="s">
        <v>14</v>
      </c>
      <c r="B1067">
        <v>8</v>
      </c>
      <c r="C1067" t="s">
        <v>37</v>
      </c>
      <c r="D1067" t="s">
        <v>49</v>
      </c>
      <c r="E1067" t="s">
        <v>42</v>
      </c>
      <c r="F1067">
        <v>2</v>
      </c>
      <c r="G1067">
        <v>12000000</v>
      </c>
      <c r="H1067">
        <v>3</v>
      </c>
      <c r="I1067" s="37">
        <v>1.3888888888888889E-3</v>
      </c>
      <c r="J1067" t="s">
        <v>18</v>
      </c>
      <c r="K1067" t="s">
        <v>19</v>
      </c>
      <c r="L1067" t="s">
        <v>43</v>
      </c>
      <c r="M1067" t="s">
        <v>76</v>
      </c>
      <c r="N1067" t="s">
        <v>31</v>
      </c>
    </row>
    <row r="1068" spans="1:14" x14ac:dyDescent="0.25">
      <c r="A1068" t="s">
        <v>14</v>
      </c>
      <c r="B1068">
        <v>17</v>
      </c>
      <c r="C1068" t="s">
        <v>44</v>
      </c>
      <c r="D1068" t="s">
        <v>16</v>
      </c>
      <c r="E1068" t="s">
        <v>42</v>
      </c>
      <c r="F1068">
        <v>3</v>
      </c>
      <c r="G1068">
        <v>15000000</v>
      </c>
      <c r="H1068">
        <v>1</v>
      </c>
      <c r="I1068" s="37">
        <v>1.3888888888888889E-3</v>
      </c>
      <c r="J1068" t="s">
        <v>18</v>
      </c>
      <c r="K1068" t="s">
        <v>29</v>
      </c>
      <c r="L1068" t="s">
        <v>48</v>
      </c>
      <c r="M1068" t="s">
        <v>76</v>
      </c>
      <c r="N1068" t="s">
        <v>31</v>
      </c>
    </row>
    <row r="1069" spans="1:14" x14ac:dyDescent="0.25">
      <c r="A1069" t="s">
        <v>14</v>
      </c>
      <c r="B1069">
        <v>11</v>
      </c>
      <c r="C1069" t="s">
        <v>58</v>
      </c>
      <c r="D1069" t="s">
        <v>16</v>
      </c>
      <c r="E1069" t="s">
        <v>42</v>
      </c>
      <c r="F1069">
        <v>4</v>
      </c>
      <c r="G1069">
        <v>20000000</v>
      </c>
      <c r="H1069">
        <v>1</v>
      </c>
      <c r="I1069" s="37">
        <v>1.3888888888888889E-3</v>
      </c>
      <c r="J1069" t="s">
        <v>18</v>
      </c>
      <c r="K1069" t="s">
        <v>29</v>
      </c>
      <c r="L1069" t="s">
        <v>30</v>
      </c>
      <c r="M1069" t="s">
        <v>76</v>
      </c>
      <c r="N1069" t="s">
        <v>31</v>
      </c>
    </row>
    <row r="1070" spans="1:14" x14ac:dyDescent="0.25">
      <c r="A1070" t="s">
        <v>70</v>
      </c>
      <c r="B1070">
        <v>23</v>
      </c>
      <c r="C1070" t="s">
        <v>44</v>
      </c>
      <c r="D1070" t="s">
        <v>38</v>
      </c>
      <c r="E1070" t="s">
        <v>23</v>
      </c>
      <c r="F1070">
        <v>0</v>
      </c>
      <c r="G1070">
        <v>0</v>
      </c>
      <c r="H1070">
        <v>1</v>
      </c>
      <c r="I1070" s="37">
        <v>1.3888888888888889E-3</v>
      </c>
      <c r="L1070" t="s">
        <v>30</v>
      </c>
      <c r="M1070" t="s">
        <v>76</v>
      </c>
      <c r="N1070" t="s">
        <v>31</v>
      </c>
    </row>
    <row r="1071" spans="1:14" x14ac:dyDescent="0.25">
      <c r="A1071" t="s">
        <v>14</v>
      </c>
      <c r="B1071">
        <v>1</v>
      </c>
      <c r="C1071" t="s">
        <v>60</v>
      </c>
      <c r="D1071" t="s">
        <v>49</v>
      </c>
      <c r="E1071" t="s">
        <v>23</v>
      </c>
      <c r="F1071">
        <v>3</v>
      </c>
      <c r="G1071">
        <v>15000000</v>
      </c>
      <c r="H1071">
        <v>2</v>
      </c>
      <c r="I1071" s="37">
        <v>1.3888888888888889E-3</v>
      </c>
      <c r="J1071" t="s">
        <v>18</v>
      </c>
      <c r="K1071" t="s">
        <v>56</v>
      </c>
      <c r="L1071" t="s">
        <v>51</v>
      </c>
      <c r="M1071" t="s">
        <v>76</v>
      </c>
      <c r="N1071" t="s">
        <v>31</v>
      </c>
    </row>
    <row r="1072" spans="1:14" x14ac:dyDescent="0.25">
      <c r="A1072" t="s">
        <v>14</v>
      </c>
      <c r="B1072">
        <v>11</v>
      </c>
      <c r="C1072" t="s">
        <v>27</v>
      </c>
      <c r="D1072" t="s">
        <v>28</v>
      </c>
      <c r="E1072" t="s">
        <v>42</v>
      </c>
      <c r="F1072">
        <v>5</v>
      </c>
      <c r="G1072">
        <v>25000000</v>
      </c>
      <c r="H1072">
        <v>5</v>
      </c>
      <c r="I1072" s="37">
        <v>1.3888888888888889E-3</v>
      </c>
      <c r="J1072" t="s">
        <v>18</v>
      </c>
      <c r="K1072" t="s">
        <v>39</v>
      </c>
      <c r="L1072" t="s">
        <v>33</v>
      </c>
      <c r="M1072" t="s">
        <v>76</v>
      </c>
      <c r="N1072" t="s">
        <v>31</v>
      </c>
    </row>
    <row r="1073" spans="1:14" x14ac:dyDescent="0.25">
      <c r="A1073" t="s">
        <v>14</v>
      </c>
      <c r="B1073">
        <v>1</v>
      </c>
      <c r="C1073" t="s">
        <v>37</v>
      </c>
      <c r="D1073" t="s">
        <v>16</v>
      </c>
      <c r="E1073" t="s">
        <v>17</v>
      </c>
      <c r="F1073">
        <v>1</v>
      </c>
      <c r="G1073">
        <v>7000000</v>
      </c>
      <c r="H1073">
        <v>4</v>
      </c>
      <c r="I1073" s="37">
        <v>1.3888888888888889E-3</v>
      </c>
      <c r="J1073" t="s">
        <v>18</v>
      </c>
      <c r="K1073" t="s">
        <v>29</v>
      </c>
      <c r="L1073" t="s">
        <v>30</v>
      </c>
      <c r="M1073" t="s">
        <v>76</v>
      </c>
      <c r="N1073" t="s">
        <v>31</v>
      </c>
    </row>
    <row r="1074" spans="1:14" x14ac:dyDescent="0.25">
      <c r="A1074" t="s">
        <v>14</v>
      </c>
      <c r="B1074">
        <v>1</v>
      </c>
      <c r="C1074" t="s">
        <v>60</v>
      </c>
      <c r="D1074" t="s">
        <v>49</v>
      </c>
      <c r="E1074" t="s">
        <v>23</v>
      </c>
      <c r="F1074">
        <v>3</v>
      </c>
      <c r="G1074">
        <v>15000000</v>
      </c>
      <c r="H1074">
        <v>2</v>
      </c>
      <c r="I1074" s="37">
        <v>1.3888888888888889E-3</v>
      </c>
      <c r="J1074" t="s">
        <v>18</v>
      </c>
      <c r="K1074" t="s">
        <v>56</v>
      </c>
      <c r="L1074" t="s">
        <v>51</v>
      </c>
      <c r="M1074" t="s">
        <v>76</v>
      </c>
      <c r="N1074" t="s">
        <v>31</v>
      </c>
    </row>
    <row r="1075" spans="1:14" x14ac:dyDescent="0.25">
      <c r="A1075" t="s">
        <v>14</v>
      </c>
      <c r="B1075">
        <v>27</v>
      </c>
      <c r="C1075" t="s">
        <v>37</v>
      </c>
      <c r="D1075" t="s">
        <v>49</v>
      </c>
      <c r="E1075" t="s">
        <v>42</v>
      </c>
      <c r="F1075">
        <v>5</v>
      </c>
      <c r="G1075">
        <v>25000000</v>
      </c>
      <c r="H1075">
        <v>4</v>
      </c>
      <c r="I1075" s="37">
        <v>1.3888888888888889E-3</v>
      </c>
      <c r="J1075" t="s">
        <v>18</v>
      </c>
      <c r="K1075" t="s">
        <v>56</v>
      </c>
      <c r="L1075" t="s">
        <v>43</v>
      </c>
      <c r="M1075" t="s">
        <v>76</v>
      </c>
      <c r="N1075" t="s">
        <v>31</v>
      </c>
    </row>
    <row r="1076" spans="1:14" x14ac:dyDescent="0.25">
      <c r="A1076" t="s">
        <v>70</v>
      </c>
      <c r="B1076">
        <v>17</v>
      </c>
      <c r="C1076" t="s">
        <v>58</v>
      </c>
      <c r="D1076" t="s">
        <v>28</v>
      </c>
      <c r="E1076" t="s">
        <v>23</v>
      </c>
      <c r="F1076">
        <v>0</v>
      </c>
      <c r="G1076">
        <v>0</v>
      </c>
      <c r="H1076">
        <v>2</v>
      </c>
      <c r="I1076" s="37">
        <v>1.3888888888888889E-3</v>
      </c>
      <c r="L1076" t="s">
        <v>30</v>
      </c>
      <c r="M1076" t="s">
        <v>76</v>
      </c>
      <c r="N1076" t="s">
        <v>31</v>
      </c>
    </row>
    <row r="1077" spans="1:14" x14ac:dyDescent="0.25">
      <c r="A1077" t="s">
        <v>70</v>
      </c>
      <c r="B1077">
        <v>17</v>
      </c>
      <c r="C1077" t="s">
        <v>58</v>
      </c>
      <c r="D1077" t="s">
        <v>28</v>
      </c>
      <c r="E1077" t="s">
        <v>23</v>
      </c>
      <c r="F1077">
        <v>0</v>
      </c>
      <c r="G1077">
        <v>0</v>
      </c>
      <c r="H1077">
        <v>2</v>
      </c>
      <c r="I1077" s="37">
        <v>1.3888888888888889E-3</v>
      </c>
      <c r="L1077" t="s">
        <v>30</v>
      </c>
      <c r="M1077" t="s">
        <v>76</v>
      </c>
      <c r="N1077" t="s">
        <v>31</v>
      </c>
    </row>
    <row r="1078" spans="1:14" x14ac:dyDescent="0.25">
      <c r="A1078" t="s">
        <v>14</v>
      </c>
      <c r="B1078">
        <v>26</v>
      </c>
      <c r="C1078" t="s">
        <v>22</v>
      </c>
      <c r="D1078" t="s">
        <v>73</v>
      </c>
      <c r="E1078" t="s">
        <v>17</v>
      </c>
      <c r="F1078">
        <v>3</v>
      </c>
      <c r="G1078">
        <v>15000000</v>
      </c>
      <c r="H1078">
        <v>1</v>
      </c>
      <c r="I1078" s="37">
        <v>1.3888888888888889E-3</v>
      </c>
      <c r="J1078" t="s">
        <v>18</v>
      </c>
      <c r="K1078" t="s">
        <v>64</v>
      </c>
      <c r="L1078" t="s">
        <v>43</v>
      </c>
      <c r="M1078" t="s">
        <v>76</v>
      </c>
      <c r="N1078" t="s">
        <v>31</v>
      </c>
    </row>
    <row r="1079" spans="1:14" x14ac:dyDescent="0.25">
      <c r="A1079" t="s">
        <v>14</v>
      </c>
      <c r="B1079">
        <v>29</v>
      </c>
      <c r="C1079" t="s">
        <v>37</v>
      </c>
      <c r="D1079" t="s">
        <v>16</v>
      </c>
      <c r="E1079" t="s">
        <v>23</v>
      </c>
      <c r="F1079">
        <v>2</v>
      </c>
      <c r="G1079">
        <v>12000000</v>
      </c>
      <c r="H1079">
        <v>1</v>
      </c>
      <c r="I1079" s="37">
        <v>1.3888888888888889E-3</v>
      </c>
      <c r="J1079" t="s">
        <v>18</v>
      </c>
      <c r="K1079" t="s">
        <v>56</v>
      </c>
      <c r="L1079" t="s">
        <v>51</v>
      </c>
      <c r="M1079" t="s">
        <v>76</v>
      </c>
      <c r="N1079" t="s">
        <v>31</v>
      </c>
    </row>
    <row r="1080" spans="1:14" x14ac:dyDescent="0.25">
      <c r="A1080" t="s">
        <v>70</v>
      </c>
      <c r="B1080">
        <v>28</v>
      </c>
      <c r="C1080" t="s">
        <v>69</v>
      </c>
      <c r="D1080" t="s">
        <v>38</v>
      </c>
      <c r="E1080" t="s">
        <v>45</v>
      </c>
      <c r="F1080">
        <v>0</v>
      </c>
      <c r="G1080">
        <v>0</v>
      </c>
      <c r="H1080">
        <v>2</v>
      </c>
      <c r="I1080" s="37">
        <v>1.3888888888888889E-3</v>
      </c>
      <c r="L1080" t="s">
        <v>33</v>
      </c>
      <c r="M1080" t="s">
        <v>76</v>
      </c>
      <c r="N1080" t="s">
        <v>31</v>
      </c>
    </row>
    <row r="1081" spans="1:14" x14ac:dyDescent="0.25">
      <c r="A1081" t="s">
        <v>70</v>
      </c>
      <c r="B1081">
        <v>30</v>
      </c>
      <c r="C1081" t="s">
        <v>27</v>
      </c>
      <c r="D1081" t="s">
        <v>16</v>
      </c>
      <c r="E1081" t="s">
        <v>23</v>
      </c>
      <c r="F1081">
        <v>0</v>
      </c>
      <c r="G1081">
        <v>0</v>
      </c>
      <c r="H1081">
        <v>2</v>
      </c>
      <c r="I1081" s="37">
        <v>1.3888888888888889E-3</v>
      </c>
      <c r="L1081" t="s">
        <v>43</v>
      </c>
      <c r="M1081" t="s">
        <v>76</v>
      </c>
      <c r="N1081" t="s">
        <v>31</v>
      </c>
    </row>
    <row r="1082" spans="1:14" x14ac:dyDescent="0.25">
      <c r="A1082" t="s">
        <v>70</v>
      </c>
      <c r="B1082">
        <v>22</v>
      </c>
      <c r="C1082" t="s">
        <v>37</v>
      </c>
      <c r="D1082" t="s">
        <v>32</v>
      </c>
      <c r="E1082" t="s">
        <v>17</v>
      </c>
      <c r="F1082">
        <v>0</v>
      </c>
      <c r="G1082">
        <v>0</v>
      </c>
      <c r="H1082">
        <v>1</v>
      </c>
      <c r="I1082" s="37">
        <v>1.3888888888888889E-3</v>
      </c>
      <c r="L1082" t="s">
        <v>43</v>
      </c>
      <c r="M1082" t="s">
        <v>76</v>
      </c>
      <c r="N1082" t="s">
        <v>31</v>
      </c>
    </row>
    <row r="1083" spans="1:14" x14ac:dyDescent="0.25">
      <c r="A1083" t="s">
        <v>14</v>
      </c>
      <c r="B1083">
        <v>14</v>
      </c>
      <c r="C1083" t="s">
        <v>27</v>
      </c>
      <c r="D1083" t="s">
        <v>73</v>
      </c>
      <c r="E1083" t="s">
        <v>42</v>
      </c>
      <c r="F1083">
        <v>1</v>
      </c>
      <c r="G1083">
        <v>7000000</v>
      </c>
      <c r="H1083">
        <v>1</v>
      </c>
      <c r="I1083" s="37">
        <v>1.5046296296296294E-3</v>
      </c>
      <c r="J1083" t="s">
        <v>18</v>
      </c>
      <c r="K1083" t="s">
        <v>47</v>
      </c>
      <c r="L1083" t="s">
        <v>25</v>
      </c>
      <c r="M1083" t="s">
        <v>76</v>
      </c>
      <c r="N1083" t="s">
        <v>31</v>
      </c>
    </row>
    <row r="1084" spans="1:14" x14ac:dyDescent="0.25">
      <c r="A1084" t="s">
        <v>14</v>
      </c>
      <c r="B1084">
        <v>15</v>
      </c>
      <c r="C1084" t="s">
        <v>55</v>
      </c>
      <c r="D1084" t="s">
        <v>32</v>
      </c>
      <c r="E1084" t="s">
        <v>42</v>
      </c>
      <c r="F1084">
        <v>2</v>
      </c>
      <c r="G1084">
        <v>12000000</v>
      </c>
      <c r="H1084">
        <v>1</v>
      </c>
      <c r="I1084" s="37">
        <v>1.5277777777777779E-3</v>
      </c>
      <c r="J1084" t="s">
        <v>18</v>
      </c>
      <c r="K1084" t="s">
        <v>29</v>
      </c>
      <c r="L1084" t="s">
        <v>43</v>
      </c>
      <c r="M1084" t="s">
        <v>76</v>
      </c>
      <c r="N1084" t="s">
        <v>31</v>
      </c>
    </row>
    <row r="1085" spans="1:14" x14ac:dyDescent="0.25">
      <c r="A1085" t="s">
        <v>14</v>
      </c>
      <c r="B1085">
        <v>11</v>
      </c>
      <c r="C1085" t="s">
        <v>57</v>
      </c>
      <c r="D1085" t="s">
        <v>16</v>
      </c>
      <c r="E1085" t="s">
        <v>42</v>
      </c>
      <c r="F1085">
        <v>1</v>
      </c>
      <c r="G1085">
        <v>7000000</v>
      </c>
      <c r="H1085">
        <v>1</v>
      </c>
      <c r="I1085" s="37">
        <v>1.5277777777777779E-3</v>
      </c>
      <c r="J1085" t="s">
        <v>18</v>
      </c>
      <c r="K1085" t="s">
        <v>39</v>
      </c>
      <c r="L1085" t="s">
        <v>33</v>
      </c>
      <c r="M1085" t="s">
        <v>76</v>
      </c>
      <c r="N1085" t="s">
        <v>31</v>
      </c>
    </row>
    <row r="1086" spans="1:14" x14ac:dyDescent="0.25">
      <c r="A1086" t="s">
        <v>14</v>
      </c>
      <c r="B1086">
        <v>2</v>
      </c>
      <c r="C1086" t="s">
        <v>27</v>
      </c>
      <c r="D1086" t="s">
        <v>16</v>
      </c>
      <c r="E1086" t="s">
        <v>45</v>
      </c>
      <c r="F1086">
        <v>2</v>
      </c>
      <c r="G1086">
        <v>10000000</v>
      </c>
      <c r="H1086">
        <v>2</v>
      </c>
      <c r="I1086" s="37">
        <v>1.5277777777777779E-3</v>
      </c>
      <c r="J1086" t="s">
        <v>18</v>
      </c>
      <c r="K1086" t="s">
        <v>47</v>
      </c>
      <c r="L1086" t="s">
        <v>30</v>
      </c>
      <c r="M1086" t="s">
        <v>76</v>
      </c>
      <c r="N1086" t="s">
        <v>31</v>
      </c>
    </row>
    <row r="1087" spans="1:14" x14ac:dyDescent="0.25">
      <c r="A1087" t="s">
        <v>14</v>
      </c>
      <c r="B1087">
        <v>3</v>
      </c>
      <c r="C1087" t="s">
        <v>44</v>
      </c>
      <c r="D1087" t="s">
        <v>32</v>
      </c>
      <c r="E1087" t="s">
        <v>23</v>
      </c>
      <c r="F1087">
        <v>1</v>
      </c>
      <c r="G1087">
        <v>19000000</v>
      </c>
      <c r="H1087">
        <v>3</v>
      </c>
      <c r="I1087" s="37">
        <v>1.5277777777777779E-3</v>
      </c>
      <c r="J1087" t="s">
        <v>46</v>
      </c>
      <c r="K1087" t="s">
        <v>29</v>
      </c>
      <c r="L1087" t="s">
        <v>48</v>
      </c>
      <c r="M1087" t="s">
        <v>76</v>
      </c>
      <c r="N1087" t="s">
        <v>31</v>
      </c>
    </row>
    <row r="1088" spans="1:14" x14ac:dyDescent="0.25">
      <c r="A1088" t="s">
        <v>14</v>
      </c>
      <c r="B1088">
        <v>15</v>
      </c>
      <c r="C1088" t="s">
        <v>55</v>
      </c>
      <c r="D1088" t="s">
        <v>32</v>
      </c>
      <c r="E1088" t="s">
        <v>42</v>
      </c>
      <c r="F1088">
        <v>2</v>
      </c>
      <c r="G1088">
        <v>12000000</v>
      </c>
      <c r="H1088">
        <v>1</v>
      </c>
      <c r="I1088" s="37">
        <v>1.5277777777777779E-3</v>
      </c>
      <c r="J1088" t="s">
        <v>18</v>
      </c>
      <c r="K1088" t="s">
        <v>29</v>
      </c>
      <c r="L1088" t="s">
        <v>43</v>
      </c>
      <c r="M1088" t="s">
        <v>76</v>
      </c>
      <c r="N1088" t="s">
        <v>31</v>
      </c>
    </row>
    <row r="1089" spans="1:14" x14ac:dyDescent="0.25">
      <c r="A1089" t="s">
        <v>14</v>
      </c>
      <c r="B1089">
        <v>11</v>
      </c>
      <c r="C1089" t="s">
        <v>57</v>
      </c>
      <c r="D1089" t="s">
        <v>16</v>
      </c>
      <c r="E1089" t="s">
        <v>42</v>
      </c>
      <c r="F1089">
        <v>1</v>
      </c>
      <c r="G1089">
        <v>7000000</v>
      </c>
      <c r="H1089">
        <v>1</v>
      </c>
      <c r="I1089" s="37">
        <v>1.5277777777777779E-3</v>
      </c>
      <c r="J1089" t="s">
        <v>18</v>
      </c>
      <c r="K1089" t="s">
        <v>39</v>
      </c>
      <c r="L1089" t="s">
        <v>33</v>
      </c>
      <c r="M1089" t="s">
        <v>76</v>
      </c>
      <c r="N1089" t="s">
        <v>31</v>
      </c>
    </row>
    <row r="1090" spans="1:14" x14ac:dyDescent="0.25">
      <c r="A1090" t="s">
        <v>14</v>
      </c>
      <c r="B1090">
        <v>30</v>
      </c>
      <c r="C1090" t="s">
        <v>27</v>
      </c>
      <c r="D1090" t="s">
        <v>49</v>
      </c>
      <c r="E1090" t="s">
        <v>42</v>
      </c>
      <c r="F1090">
        <v>5</v>
      </c>
      <c r="G1090">
        <v>25000000</v>
      </c>
      <c r="H1090">
        <v>2</v>
      </c>
      <c r="I1090" s="37">
        <v>1.5972222222222221E-3</v>
      </c>
      <c r="J1090" t="s">
        <v>18</v>
      </c>
      <c r="K1090" t="s">
        <v>39</v>
      </c>
      <c r="L1090" t="s">
        <v>30</v>
      </c>
      <c r="M1090" t="s">
        <v>76</v>
      </c>
      <c r="N1090" t="s">
        <v>31</v>
      </c>
    </row>
    <row r="1091" spans="1:14" x14ac:dyDescent="0.25">
      <c r="A1091" t="s">
        <v>14</v>
      </c>
      <c r="B1091">
        <v>11</v>
      </c>
      <c r="C1091" t="s">
        <v>44</v>
      </c>
      <c r="D1091" t="s">
        <v>28</v>
      </c>
      <c r="E1091" t="s">
        <v>23</v>
      </c>
      <c r="F1091">
        <v>4</v>
      </c>
      <c r="G1091">
        <v>20000000</v>
      </c>
      <c r="H1091">
        <v>2</v>
      </c>
      <c r="I1091" s="37">
        <v>1.6782407407407406E-3</v>
      </c>
      <c r="J1091" t="s">
        <v>18</v>
      </c>
      <c r="K1091" t="s">
        <v>47</v>
      </c>
      <c r="L1091" t="s">
        <v>33</v>
      </c>
      <c r="M1091" t="s">
        <v>76</v>
      </c>
      <c r="N1091" t="s">
        <v>31</v>
      </c>
    </row>
    <row r="1092" spans="1:14" x14ac:dyDescent="0.25">
      <c r="A1092" t="s">
        <v>70</v>
      </c>
      <c r="B1092">
        <v>14</v>
      </c>
      <c r="C1092" t="s">
        <v>60</v>
      </c>
      <c r="D1092" t="s">
        <v>16</v>
      </c>
      <c r="E1092" t="s">
        <v>42</v>
      </c>
      <c r="F1092">
        <v>0</v>
      </c>
      <c r="G1092">
        <v>0</v>
      </c>
      <c r="H1092">
        <v>1</v>
      </c>
      <c r="I1092" s="37">
        <v>1.6782407407407406E-3</v>
      </c>
      <c r="L1092" t="s">
        <v>51</v>
      </c>
      <c r="M1092" t="s">
        <v>76</v>
      </c>
      <c r="N1092" t="s">
        <v>31</v>
      </c>
    </row>
    <row r="1093" spans="1:14" x14ac:dyDescent="0.25">
      <c r="A1093" t="s">
        <v>70</v>
      </c>
      <c r="B1093">
        <v>14</v>
      </c>
      <c r="C1093" t="s">
        <v>60</v>
      </c>
      <c r="D1093" t="s">
        <v>16</v>
      </c>
      <c r="E1093" t="s">
        <v>42</v>
      </c>
      <c r="F1093">
        <v>0</v>
      </c>
      <c r="G1093">
        <v>0</v>
      </c>
      <c r="H1093">
        <v>1</v>
      </c>
      <c r="I1093" s="37">
        <v>1.6782407407407406E-3</v>
      </c>
      <c r="L1093" t="s">
        <v>51</v>
      </c>
      <c r="M1093" t="s">
        <v>76</v>
      </c>
      <c r="N1093" t="s">
        <v>31</v>
      </c>
    </row>
    <row r="1094" spans="1:14" x14ac:dyDescent="0.25">
      <c r="A1094" t="s">
        <v>14</v>
      </c>
      <c r="B1094">
        <v>1</v>
      </c>
      <c r="C1094" t="s">
        <v>37</v>
      </c>
      <c r="D1094" t="s">
        <v>32</v>
      </c>
      <c r="E1094" t="s">
        <v>23</v>
      </c>
      <c r="F1094">
        <v>2</v>
      </c>
      <c r="G1094">
        <v>12000000</v>
      </c>
      <c r="H1094">
        <v>1</v>
      </c>
      <c r="I1094" s="37">
        <v>1.736111111111111E-3</v>
      </c>
      <c r="J1094" t="s">
        <v>18</v>
      </c>
      <c r="K1094" t="s">
        <v>29</v>
      </c>
      <c r="L1094" t="s">
        <v>30</v>
      </c>
      <c r="M1094" t="s">
        <v>76</v>
      </c>
      <c r="N1094" t="s">
        <v>31</v>
      </c>
    </row>
    <row r="1095" spans="1:14" x14ac:dyDescent="0.25">
      <c r="A1095" t="s">
        <v>14</v>
      </c>
      <c r="B1095">
        <v>7</v>
      </c>
      <c r="C1095" t="s">
        <v>37</v>
      </c>
      <c r="D1095" t="s">
        <v>38</v>
      </c>
      <c r="E1095" t="s">
        <v>68</v>
      </c>
      <c r="F1095">
        <v>2</v>
      </c>
      <c r="G1095">
        <v>12000000</v>
      </c>
      <c r="H1095">
        <v>1</v>
      </c>
      <c r="I1095" s="37">
        <v>1.736111111111111E-3</v>
      </c>
      <c r="J1095" t="s">
        <v>18</v>
      </c>
      <c r="K1095" t="s">
        <v>35</v>
      </c>
      <c r="L1095" t="s">
        <v>48</v>
      </c>
      <c r="M1095" t="s">
        <v>76</v>
      </c>
      <c r="N1095" t="s">
        <v>31</v>
      </c>
    </row>
    <row r="1096" spans="1:14" x14ac:dyDescent="0.25">
      <c r="A1096" t="s">
        <v>70</v>
      </c>
      <c r="B1096">
        <v>1</v>
      </c>
      <c r="C1096" t="s">
        <v>44</v>
      </c>
      <c r="D1096" t="s">
        <v>16</v>
      </c>
      <c r="E1096" t="s">
        <v>42</v>
      </c>
      <c r="F1096">
        <v>0</v>
      </c>
      <c r="G1096">
        <v>0</v>
      </c>
      <c r="H1096">
        <v>4</v>
      </c>
      <c r="I1096" s="37">
        <v>1.736111111111111E-3</v>
      </c>
      <c r="L1096" t="s">
        <v>33</v>
      </c>
      <c r="M1096" t="s">
        <v>76</v>
      </c>
      <c r="N1096" t="s">
        <v>31</v>
      </c>
    </row>
    <row r="1097" spans="1:14" x14ac:dyDescent="0.25">
      <c r="A1097" t="s">
        <v>70</v>
      </c>
      <c r="B1097">
        <v>10</v>
      </c>
      <c r="C1097" t="s">
        <v>69</v>
      </c>
      <c r="D1097" t="s">
        <v>32</v>
      </c>
      <c r="E1097" t="s">
        <v>23</v>
      </c>
      <c r="F1097">
        <v>0</v>
      </c>
      <c r="G1097">
        <v>0</v>
      </c>
      <c r="H1097">
        <v>1</v>
      </c>
      <c r="I1097" s="37">
        <v>1.736111111111111E-3</v>
      </c>
      <c r="L1097" t="s">
        <v>33</v>
      </c>
      <c r="M1097" t="s">
        <v>76</v>
      </c>
      <c r="N1097" t="s">
        <v>31</v>
      </c>
    </row>
    <row r="1098" spans="1:14" x14ac:dyDescent="0.25">
      <c r="A1098" t="s">
        <v>14</v>
      </c>
      <c r="B1098">
        <v>27</v>
      </c>
      <c r="C1098" t="s">
        <v>37</v>
      </c>
      <c r="D1098" t="s">
        <v>38</v>
      </c>
      <c r="E1098" t="s">
        <v>17</v>
      </c>
      <c r="F1098">
        <v>2</v>
      </c>
      <c r="G1098">
        <v>12000000</v>
      </c>
      <c r="H1098">
        <v>2</v>
      </c>
      <c r="I1098" s="37">
        <v>1.9675925925925928E-3</v>
      </c>
      <c r="J1098" t="s">
        <v>18</v>
      </c>
      <c r="K1098" t="s">
        <v>24</v>
      </c>
      <c r="L1098" t="s">
        <v>51</v>
      </c>
      <c r="M1098" t="s">
        <v>76</v>
      </c>
      <c r="N1098" t="s">
        <v>31</v>
      </c>
    </row>
    <row r="1099" spans="1:14" x14ac:dyDescent="0.25">
      <c r="A1099" t="s">
        <v>70</v>
      </c>
      <c r="B1099">
        <v>28</v>
      </c>
      <c r="C1099" t="s">
        <v>44</v>
      </c>
      <c r="D1099" t="s">
        <v>16</v>
      </c>
      <c r="E1099" t="s">
        <v>42</v>
      </c>
      <c r="F1099">
        <v>0</v>
      </c>
      <c r="G1099">
        <v>0</v>
      </c>
      <c r="H1099">
        <v>2</v>
      </c>
      <c r="I1099" s="37">
        <v>1.9675925925925928E-3</v>
      </c>
      <c r="L1099" t="s">
        <v>33</v>
      </c>
      <c r="M1099" t="s">
        <v>76</v>
      </c>
      <c r="N1099" t="s">
        <v>31</v>
      </c>
    </row>
    <row r="1100" spans="1:14" x14ac:dyDescent="0.25">
      <c r="A1100" t="s">
        <v>70</v>
      </c>
      <c r="B1100">
        <v>11</v>
      </c>
      <c r="C1100" t="s">
        <v>44</v>
      </c>
      <c r="D1100" t="s">
        <v>38</v>
      </c>
      <c r="E1100" t="s">
        <v>23</v>
      </c>
      <c r="F1100">
        <v>0</v>
      </c>
      <c r="G1100">
        <v>0</v>
      </c>
      <c r="H1100">
        <v>2</v>
      </c>
      <c r="I1100" s="37">
        <v>2.0370370370370373E-3</v>
      </c>
      <c r="L1100" t="s">
        <v>25</v>
      </c>
      <c r="M1100" t="s">
        <v>76</v>
      </c>
      <c r="N1100" t="s">
        <v>31</v>
      </c>
    </row>
    <row r="1101" spans="1:14" x14ac:dyDescent="0.25">
      <c r="A1101" t="s">
        <v>14</v>
      </c>
      <c r="B1101">
        <v>2</v>
      </c>
      <c r="C1101" t="s">
        <v>69</v>
      </c>
      <c r="D1101" t="s">
        <v>16</v>
      </c>
      <c r="E1101" t="s">
        <v>17</v>
      </c>
      <c r="F1101">
        <v>4</v>
      </c>
      <c r="G1101">
        <v>15000000</v>
      </c>
      <c r="H1101">
        <v>1</v>
      </c>
      <c r="I1101" s="37">
        <v>2.1990740740740742E-3</v>
      </c>
      <c r="J1101" t="s">
        <v>18</v>
      </c>
      <c r="K1101" t="s">
        <v>19</v>
      </c>
      <c r="L1101" t="s">
        <v>25</v>
      </c>
      <c r="M1101" t="s">
        <v>76</v>
      </c>
      <c r="N1101" t="s">
        <v>31</v>
      </c>
    </row>
    <row r="1102" spans="1:14" x14ac:dyDescent="0.25">
      <c r="A1102" t="s">
        <v>14</v>
      </c>
      <c r="B1102">
        <v>30</v>
      </c>
      <c r="C1102" t="s">
        <v>27</v>
      </c>
      <c r="D1102" t="s">
        <v>16</v>
      </c>
      <c r="E1102" t="s">
        <v>42</v>
      </c>
      <c r="F1102">
        <v>1</v>
      </c>
      <c r="G1102">
        <v>19000000</v>
      </c>
      <c r="H1102">
        <v>1</v>
      </c>
      <c r="I1102" s="37">
        <v>2.2222222222222222E-3</v>
      </c>
      <c r="J1102" t="s">
        <v>46</v>
      </c>
      <c r="K1102" t="s">
        <v>29</v>
      </c>
      <c r="L1102" t="s">
        <v>20</v>
      </c>
      <c r="M1102" t="s">
        <v>76</v>
      </c>
      <c r="N1102" t="s">
        <v>31</v>
      </c>
    </row>
    <row r="1103" spans="1:14" x14ac:dyDescent="0.25">
      <c r="A1103" t="s">
        <v>70</v>
      </c>
      <c r="B1103">
        <v>23</v>
      </c>
      <c r="C1103" t="s">
        <v>69</v>
      </c>
      <c r="D1103" t="s">
        <v>32</v>
      </c>
      <c r="E1103" t="s">
        <v>42</v>
      </c>
      <c r="F1103">
        <v>0</v>
      </c>
      <c r="G1103">
        <v>0</v>
      </c>
      <c r="H1103">
        <v>5</v>
      </c>
      <c r="I1103" s="37">
        <v>2.2222222222222222E-3</v>
      </c>
      <c r="L1103" t="s">
        <v>25</v>
      </c>
      <c r="M1103" t="s">
        <v>76</v>
      </c>
      <c r="N1103" t="s">
        <v>31</v>
      </c>
    </row>
    <row r="1104" spans="1:14" x14ac:dyDescent="0.25">
      <c r="A1104" t="s">
        <v>14</v>
      </c>
      <c r="B1104">
        <v>26</v>
      </c>
      <c r="C1104" t="s">
        <v>37</v>
      </c>
      <c r="D1104" t="s">
        <v>32</v>
      </c>
      <c r="E1104" t="s">
        <v>23</v>
      </c>
      <c r="F1104">
        <v>1</v>
      </c>
      <c r="G1104">
        <v>7000000</v>
      </c>
      <c r="H1104">
        <v>2</v>
      </c>
      <c r="I1104" s="37">
        <v>2.2685185185185182E-3</v>
      </c>
      <c r="J1104" t="s">
        <v>18</v>
      </c>
      <c r="K1104" t="s">
        <v>29</v>
      </c>
      <c r="L1104" t="s">
        <v>33</v>
      </c>
      <c r="M1104" t="s">
        <v>76</v>
      </c>
      <c r="N1104" t="s">
        <v>31</v>
      </c>
    </row>
    <row r="1105" spans="1:14" x14ac:dyDescent="0.25">
      <c r="A1105" t="s">
        <v>14</v>
      </c>
      <c r="B1105">
        <v>12</v>
      </c>
      <c r="C1105" t="s">
        <v>44</v>
      </c>
      <c r="D1105" t="s">
        <v>49</v>
      </c>
      <c r="E1105" t="s">
        <v>17</v>
      </c>
      <c r="F1105">
        <v>5</v>
      </c>
      <c r="G1105">
        <v>25000000</v>
      </c>
      <c r="H1105">
        <v>4</v>
      </c>
      <c r="I1105" s="37">
        <v>2.2685185185185182E-3</v>
      </c>
      <c r="J1105" t="s">
        <v>18</v>
      </c>
      <c r="K1105" t="s">
        <v>24</v>
      </c>
      <c r="L1105" t="s">
        <v>43</v>
      </c>
      <c r="M1105" t="s">
        <v>76</v>
      </c>
      <c r="N1105" t="s">
        <v>31</v>
      </c>
    </row>
    <row r="1106" spans="1:14" x14ac:dyDescent="0.25">
      <c r="A1106" t="s">
        <v>14</v>
      </c>
      <c r="B1106">
        <v>30</v>
      </c>
      <c r="C1106" t="s">
        <v>22</v>
      </c>
      <c r="D1106" t="s">
        <v>32</v>
      </c>
      <c r="E1106" t="s">
        <v>23</v>
      </c>
      <c r="F1106">
        <v>2</v>
      </c>
      <c r="G1106">
        <v>12000000</v>
      </c>
      <c r="H1106">
        <v>2</v>
      </c>
      <c r="I1106" s="37">
        <v>2.2800925925925927E-3</v>
      </c>
      <c r="J1106" t="s">
        <v>18</v>
      </c>
      <c r="K1106" t="s">
        <v>29</v>
      </c>
      <c r="L1106" t="s">
        <v>30</v>
      </c>
      <c r="M1106" t="s">
        <v>76</v>
      </c>
      <c r="N1106" t="s">
        <v>31</v>
      </c>
    </row>
    <row r="1107" spans="1:14" x14ac:dyDescent="0.25">
      <c r="A1107" t="s">
        <v>14</v>
      </c>
      <c r="B1107">
        <v>30</v>
      </c>
      <c r="C1107" t="s">
        <v>22</v>
      </c>
      <c r="D1107" t="s">
        <v>32</v>
      </c>
      <c r="E1107" t="s">
        <v>23</v>
      </c>
      <c r="F1107">
        <v>2</v>
      </c>
      <c r="G1107">
        <v>12000000</v>
      </c>
      <c r="H1107">
        <v>2</v>
      </c>
      <c r="I1107" s="37">
        <v>2.2800925925925927E-3</v>
      </c>
      <c r="J1107" t="s">
        <v>18</v>
      </c>
      <c r="K1107" t="s">
        <v>29</v>
      </c>
      <c r="L1107" t="s">
        <v>30</v>
      </c>
      <c r="M1107" t="s">
        <v>76</v>
      </c>
      <c r="N1107" t="s">
        <v>31</v>
      </c>
    </row>
    <row r="1108" spans="1:14" x14ac:dyDescent="0.25">
      <c r="A1108" t="s">
        <v>14</v>
      </c>
      <c r="B1108">
        <v>7</v>
      </c>
      <c r="C1108" t="s">
        <v>37</v>
      </c>
      <c r="D1108" t="s">
        <v>16</v>
      </c>
      <c r="E1108" t="s">
        <v>42</v>
      </c>
      <c r="F1108">
        <v>2</v>
      </c>
      <c r="G1108">
        <v>10000000</v>
      </c>
      <c r="H1108">
        <v>5</v>
      </c>
      <c r="I1108" s="37">
        <v>2.4305555555555556E-3</v>
      </c>
      <c r="J1108" t="s">
        <v>18</v>
      </c>
      <c r="K1108" t="s">
        <v>29</v>
      </c>
      <c r="L1108" t="s">
        <v>30</v>
      </c>
      <c r="M1108" t="s">
        <v>76</v>
      </c>
      <c r="N1108" t="s">
        <v>31</v>
      </c>
    </row>
    <row r="1109" spans="1:14" x14ac:dyDescent="0.25">
      <c r="A1109" t="s">
        <v>70</v>
      </c>
      <c r="B1109">
        <v>14</v>
      </c>
      <c r="C1109" t="s">
        <v>69</v>
      </c>
      <c r="D1109" t="s">
        <v>28</v>
      </c>
      <c r="E1109" t="s">
        <v>23</v>
      </c>
      <c r="F1109">
        <v>0</v>
      </c>
      <c r="G1109">
        <v>0</v>
      </c>
      <c r="H1109">
        <v>4</v>
      </c>
      <c r="I1109" s="37">
        <v>2.4305555555555556E-3</v>
      </c>
      <c r="L1109" t="s">
        <v>30</v>
      </c>
      <c r="M1109" t="s">
        <v>76</v>
      </c>
      <c r="N1109" t="s">
        <v>31</v>
      </c>
    </row>
    <row r="1110" spans="1:14" x14ac:dyDescent="0.25">
      <c r="A1110" t="s">
        <v>14</v>
      </c>
      <c r="B1110">
        <v>8</v>
      </c>
      <c r="C1110" t="s">
        <v>37</v>
      </c>
      <c r="D1110" t="s">
        <v>28</v>
      </c>
      <c r="E1110" t="s">
        <v>23</v>
      </c>
      <c r="F1110">
        <v>4</v>
      </c>
      <c r="G1110">
        <v>20000000</v>
      </c>
      <c r="H1110">
        <v>4</v>
      </c>
      <c r="I1110" s="37">
        <v>2.7777777777777779E-3</v>
      </c>
      <c r="J1110" t="s">
        <v>61</v>
      </c>
      <c r="K1110" t="s">
        <v>19</v>
      </c>
      <c r="L1110" t="s">
        <v>20</v>
      </c>
      <c r="M1110" t="s">
        <v>76</v>
      </c>
      <c r="N1110" t="s">
        <v>31</v>
      </c>
    </row>
    <row r="1111" spans="1:14" x14ac:dyDescent="0.25">
      <c r="A1111" t="s">
        <v>14</v>
      </c>
      <c r="B1111">
        <v>9</v>
      </c>
      <c r="C1111" t="s">
        <v>27</v>
      </c>
      <c r="D1111" t="s">
        <v>32</v>
      </c>
      <c r="E1111" t="s">
        <v>23</v>
      </c>
      <c r="F1111">
        <v>2</v>
      </c>
      <c r="G1111">
        <v>38000000</v>
      </c>
      <c r="H1111">
        <v>5</v>
      </c>
      <c r="I1111" s="37">
        <v>3.2407407407407406E-3</v>
      </c>
      <c r="J1111" t="s">
        <v>46</v>
      </c>
      <c r="K1111" t="s">
        <v>19</v>
      </c>
      <c r="L1111" t="s">
        <v>48</v>
      </c>
      <c r="M1111" t="s">
        <v>76</v>
      </c>
      <c r="N1111" t="s">
        <v>31</v>
      </c>
    </row>
    <row r="1112" spans="1:14" x14ac:dyDescent="0.25">
      <c r="A1112" t="s">
        <v>14</v>
      </c>
      <c r="B1112">
        <v>30</v>
      </c>
      <c r="C1112" t="s">
        <v>27</v>
      </c>
      <c r="D1112" t="s">
        <v>49</v>
      </c>
      <c r="E1112" t="s">
        <v>23</v>
      </c>
      <c r="F1112">
        <v>3</v>
      </c>
      <c r="G1112">
        <v>15000000</v>
      </c>
      <c r="H1112">
        <v>3</v>
      </c>
      <c r="I1112" s="37">
        <v>3.2407407407407406E-3</v>
      </c>
      <c r="J1112" t="s">
        <v>18</v>
      </c>
      <c r="K1112" t="s">
        <v>29</v>
      </c>
      <c r="L1112" t="s">
        <v>25</v>
      </c>
      <c r="M1112" t="s">
        <v>76</v>
      </c>
      <c r="N1112" t="s">
        <v>31</v>
      </c>
    </row>
    <row r="1113" spans="1:14" x14ac:dyDescent="0.25">
      <c r="A1113" t="s">
        <v>14</v>
      </c>
      <c r="B1113">
        <v>22</v>
      </c>
      <c r="C1113" t="s">
        <v>44</v>
      </c>
      <c r="D1113" t="s">
        <v>32</v>
      </c>
      <c r="E1113" t="s">
        <v>42</v>
      </c>
      <c r="F1113">
        <v>1</v>
      </c>
      <c r="G1113">
        <v>19000000</v>
      </c>
      <c r="H1113">
        <v>1</v>
      </c>
      <c r="I1113" s="37">
        <v>3.2407407407407406E-3</v>
      </c>
      <c r="J1113" t="s">
        <v>46</v>
      </c>
      <c r="K1113" t="s">
        <v>64</v>
      </c>
      <c r="L1113" t="s">
        <v>51</v>
      </c>
      <c r="M1113" t="s">
        <v>76</v>
      </c>
      <c r="N1113" t="s">
        <v>31</v>
      </c>
    </row>
    <row r="1114" spans="1:14" x14ac:dyDescent="0.25">
      <c r="A1114" t="s">
        <v>14</v>
      </c>
      <c r="B1114">
        <v>21</v>
      </c>
      <c r="C1114" t="s">
        <v>37</v>
      </c>
      <c r="D1114" t="s">
        <v>28</v>
      </c>
      <c r="E1114" t="s">
        <v>17</v>
      </c>
      <c r="F1114">
        <v>5</v>
      </c>
      <c r="G1114">
        <v>20000000</v>
      </c>
      <c r="H1114">
        <v>5</v>
      </c>
      <c r="I1114" s="37">
        <v>3.2986111111111111E-3</v>
      </c>
      <c r="J1114" t="s">
        <v>18</v>
      </c>
      <c r="K1114" t="s">
        <v>56</v>
      </c>
      <c r="L1114" t="s">
        <v>20</v>
      </c>
      <c r="M1114" t="s">
        <v>76</v>
      </c>
      <c r="N1114" t="s">
        <v>31</v>
      </c>
    </row>
    <row r="1115" spans="1:14" x14ac:dyDescent="0.25">
      <c r="A1115" t="s">
        <v>14</v>
      </c>
      <c r="B1115">
        <v>13</v>
      </c>
      <c r="C1115" t="s">
        <v>37</v>
      </c>
      <c r="D1115" t="s">
        <v>16</v>
      </c>
      <c r="E1115" t="s">
        <v>23</v>
      </c>
      <c r="F1115">
        <v>1</v>
      </c>
      <c r="G1115">
        <v>19000000</v>
      </c>
      <c r="H1115">
        <v>4</v>
      </c>
      <c r="I1115" s="37">
        <v>3.3333333333333335E-3</v>
      </c>
      <c r="J1115" t="s">
        <v>46</v>
      </c>
      <c r="K1115" t="s">
        <v>56</v>
      </c>
      <c r="L1115" t="s">
        <v>33</v>
      </c>
      <c r="M1115" t="s">
        <v>76</v>
      </c>
      <c r="N1115" t="s">
        <v>31</v>
      </c>
    </row>
    <row r="1116" spans="1:14" x14ac:dyDescent="0.25">
      <c r="A1116" t="s">
        <v>14</v>
      </c>
      <c r="B1116">
        <v>22</v>
      </c>
      <c r="C1116" t="s">
        <v>44</v>
      </c>
      <c r="D1116" t="s">
        <v>32</v>
      </c>
      <c r="E1116" t="s">
        <v>42</v>
      </c>
      <c r="F1116">
        <v>4</v>
      </c>
      <c r="G1116">
        <v>20000000</v>
      </c>
      <c r="H1116">
        <v>2</v>
      </c>
      <c r="I1116" s="37">
        <v>3.6111111111111114E-3</v>
      </c>
      <c r="J1116" t="s">
        <v>61</v>
      </c>
      <c r="K1116" t="s">
        <v>19</v>
      </c>
      <c r="L1116" t="s">
        <v>30</v>
      </c>
      <c r="M1116" t="s">
        <v>76</v>
      </c>
      <c r="N1116" t="s">
        <v>31</v>
      </c>
    </row>
    <row r="1117" spans="1:14" x14ac:dyDescent="0.25">
      <c r="A1117" t="s">
        <v>14</v>
      </c>
      <c r="B1117">
        <v>7</v>
      </c>
      <c r="C1117" t="s">
        <v>44</v>
      </c>
      <c r="D1117" t="s">
        <v>28</v>
      </c>
      <c r="E1117" t="s">
        <v>42</v>
      </c>
      <c r="F1117">
        <v>3</v>
      </c>
      <c r="G1117">
        <v>15000000</v>
      </c>
      <c r="H1117">
        <v>5</v>
      </c>
      <c r="I1117" s="37">
        <v>3.645833333333333E-3</v>
      </c>
      <c r="J1117" t="s">
        <v>18</v>
      </c>
      <c r="K1117" t="s">
        <v>56</v>
      </c>
      <c r="L1117" t="s">
        <v>33</v>
      </c>
      <c r="M1117" t="s">
        <v>76</v>
      </c>
      <c r="N1117" t="s">
        <v>31</v>
      </c>
    </row>
    <row r="1118" spans="1:14" x14ac:dyDescent="0.25">
      <c r="A1118" t="s">
        <v>14</v>
      </c>
      <c r="B1118">
        <v>14</v>
      </c>
      <c r="C1118" t="s">
        <v>69</v>
      </c>
      <c r="D1118" t="s">
        <v>28</v>
      </c>
      <c r="E1118" t="s">
        <v>17</v>
      </c>
      <c r="F1118">
        <v>2</v>
      </c>
      <c r="G1118">
        <v>12000000</v>
      </c>
      <c r="H1118">
        <v>2</v>
      </c>
      <c r="I1118" s="37">
        <v>3.645833333333333E-3</v>
      </c>
      <c r="J1118" t="s">
        <v>18</v>
      </c>
      <c r="K1118" t="s">
        <v>24</v>
      </c>
      <c r="L1118" t="s">
        <v>43</v>
      </c>
      <c r="M1118" t="s">
        <v>76</v>
      </c>
      <c r="N1118" t="s">
        <v>31</v>
      </c>
    </row>
    <row r="1119" spans="1:14" x14ac:dyDescent="0.25">
      <c r="A1119" t="s">
        <v>14</v>
      </c>
      <c r="B1119">
        <v>9</v>
      </c>
      <c r="C1119" t="s">
        <v>37</v>
      </c>
      <c r="D1119" t="s">
        <v>16</v>
      </c>
      <c r="E1119" t="s">
        <v>17</v>
      </c>
      <c r="F1119">
        <v>1</v>
      </c>
      <c r="G1119">
        <v>7000000</v>
      </c>
      <c r="H1119">
        <v>4</v>
      </c>
      <c r="I1119" s="37">
        <v>4.340277777777778E-3</v>
      </c>
      <c r="J1119" t="s">
        <v>18</v>
      </c>
      <c r="K1119" t="s">
        <v>29</v>
      </c>
      <c r="L1119" t="s">
        <v>40</v>
      </c>
      <c r="M1119" t="s">
        <v>76</v>
      </c>
      <c r="N1119" t="s">
        <v>31</v>
      </c>
    </row>
    <row r="1120" spans="1:14" x14ac:dyDescent="0.25">
      <c r="A1120" t="s">
        <v>14</v>
      </c>
      <c r="B1120">
        <v>18</v>
      </c>
      <c r="C1120" t="s">
        <v>37</v>
      </c>
      <c r="D1120" t="s">
        <v>38</v>
      </c>
      <c r="E1120" t="s">
        <v>42</v>
      </c>
      <c r="F1120">
        <v>3</v>
      </c>
      <c r="G1120">
        <v>15000000</v>
      </c>
      <c r="H1120">
        <v>1</v>
      </c>
      <c r="I1120" s="37">
        <v>4.340277777777778E-3</v>
      </c>
      <c r="J1120" t="s">
        <v>18</v>
      </c>
      <c r="K1120" t="s">
        <v>56</v>
      </c>
      <c r="L1120" t="s">
        <v>43</v>
      </c>
      <c r="M1120" t="s">
        <v>76</v>
      </c>
      <c r="N1120" t="s">
        <v>31</v>
      </c>
    </row>
    <row r="1121" spans="1:14" x14ac:dyDescent="0.25">
      <c r="A1121" t="s">
        <v>14</v>
      </c>
      <c r="B1121">
        <v>4</v>
      </c>
      <c r="C1121" t="s">
        <v>44</v>
      </c>
      <c r="D1121" t="s">
        <v>16</v>
      </c>
      <c r="E1121" t="s">
        <v>42</v>
      </c>
      <c r="F1121">
        <v>2</v>
      </c>
      <c r="G1121">
        <v>38000000</v>
      </c>
      <c r="H1121">
        <v>5</v>
      </c>
      <c r="I1121" s="37">
        <v>4.340277777777778E-3</v>
      </c>
      <c r="J1121" t="s">
        <v>46</v>
      </c>
      <c r="K1121" t="s">
        <v>29</v>
      </c>
      <c r="L1121" t="s">
        <v>20</v>
      </c>
      <c r="M1121" t="s">
        <v>76</v>
      </c>
      <c r="N1121" t="s">
        <v>31</v>
      </c>
    </row>
    <row r="1122" spans="1:14" x14ac:dyDescent="0.25">
      <c r="A1122" t="s">
        <v>14</v>
      </c>
      <c r="B1122">
        <v>27</v>
      </c>
      <c r="C1122" t="s">
        <v>27</v>
      </c>
      <c r="D1122" t="s">
        <v>32</v>
      </c>
      <c r="E1122" t="s">
        <v>23</v>
      </c>
      <c r="F1122">
        <v>2</v>
      </c>
      <c r="G1122">
        <v>38000000</v>
      </c>
      <c r="H1122">
        <v>3</v>
      </c>
      <c r="I1122" s="37">
        <v>4.3749999999999995E-3</v>
      </c>
      <c r="J1122" t="s">
        <v>46</v>
      </c>
      <c r="K1122" t="s">
        <v>56</v>
      </c>
      <c r="L1122" t="s">
        <v>33</v>
      </c>
      <c r="M1122" t="s">
        <v>76</v>
      </c>
      <c r="N1122" t="s">
        <v>31</v>
      </c>
    </row>
    <row r="1123" spans="1:14" x14ac:dyDescent="0.25">
      <c r="A1123" t="s">
        <v>14</v>
      </c>
      <c r="B1123">
        <v>31</v>
      </c>
      <c r="C1123" t="s">
        <v>37</v>
      </c>
      <c r="D1123" t="s">
        <v>38</v>
      </c>
      <c r="E1123" t="s">
        <v>42</v>
      </c>
      <c r="F1123">
        <v>3</v>
      </c>
      <c r="G1123">
        <v>15000000</v>
      </c>
      <c r="H1123">
        <v>1</v>
      </c>
      <c r="I1123" s="37">
        <v>4.3749999999999995E-3</v>
      </c>
      <c r="J1123" t="s">
        <v>18</v>
      </c>
      <c r="K1123" t="s">
        <v>35</v>
      </c>
      <c r="L1123" t="s">
        <v>51</v>
      </c>
      <c r="M1123" t="s">
        <v>76</v>
      </c>
      <c r="N1123" t="s">
        <v>31</v>
      </c>
    </row>
    <row r="1124" spans="1:14" x14ac:dyDescent="0.25">
      <c r="A1124" t="s">
        <v>14</v>
      </c>
      <c r="B1124">
        <v>8</v>
      </c>
      <c r="C1124" t="s">
        <v>37</v>
      </c>
      <c r="D1124" t="s">
        <v>28</v>
      </c>
      <c r="E1124" t="s">
        <v>23</v>
      </c>
      <c r="F1124">
        <v>1</v>
      </c>
      <c r="G1124">
        <v>19000000</v>
      </c>
      <c r="H1124">
        <v>3</v>
      </c>
      <c r="I1124" s="37">
        <v>4.5138888888888893E-3</v>
      </c>
      <c r="J1124" t="s">
        <v>46</v>
      </c>
      <c r="K1124" t="s">
        <v>29</v>
      </c>
      <c r="L1124" t="s">
        <v>33</v>
      </c>
      <c r="M1124" t="s">
        <v>76</v>
      </c>
      <c r="N1124" t="s">
        <v>31</v>
      </c>
    </row>
    <row r="1125" spans="1:14" x14ac:dyDescent="0.25">
      <c r="A1125" t="s">
        <v>14</v>
      </c>
      <c r="B1125">
        <v>4</v>
      </c>
      <c r="C1125" t="s">
        <v>44</v>
      </c>
      <c r="D1125" t="s">
        <v>28</v>
      </c>
      <c r="E1125" t="s">
        <v>23</v>
      </c>
      <c r="F1125">
        <v>2</v>
      </c>
      <c r="G1125">
        <v>38000000</v>
      </c>
      <c r="H1125">
        <v>4</v>
      </c>
      <c r="I1125" s="37">
        <v>4.5138888888888893E-3</v>
      </c>
      <c r="J1125" t="s">
        <v>46</v>
      </c>
      <c r="K1125" t="s">
        <v>64</v>
      </c>
      <c r="L1125" t="s">
        <v>20</v>
      </c>
      <c r="M1125" t="s">
        <v>76</v>
      </c>
      <c r="N1125" t="s">
        <v>31</v>
      </c>
    </row>
    <row r="1126" spans="1:14" x14ac:dyDescent="0.25">
      <c r="A1126" t="s">
        <v>14</v>
      </c>
      <c r="B1126">
        <v>3</v>
      </c>
      <c r="C1126" t="s">
        <v>44</v>
      </c>
      <c r="D1126" t="s">
        <v>16</v>
      </c>
      <c r="E1126" t="s">
        <v>17</v>
      </c>
      <c r="F1126">
        <v>2</v>
      </c>
      <c r="G1126">
        <v>12000000</v>
      </c>
      <c r="H1126">
        <v>3</v>
      </c>
      <c r="I1126" s="37">
        <v>4.5138888888888893E-3</v>
      </c>
      <c r="J1126" t="s">
        <v>18</v>
      </c>
      <c r="K1126" t="s">
        <v>29</v>
      </c>
      <c r="L1126" t="s">
        <v>33</v>
      </c>
      <c r="M1126" t="s">
        <v>76</v>
      </c>
      <c r="N1126" t="s">
        <v>31</v>
      </c>
    </row>
    <row r="1127" spans="1:14" x14ac:dyDescent="0.25">
      <c r="A1127" t="s">
        <v>14</v>
      </c>
      <c r="B1127">
        <v>30</v>
      </c>
      <c r="C1127" t="s">
        <v>44</v>
      </c>
      <c r="D1127" t="s">
        <v>73</v>
      </c>
      <c r="E1127" t="s">
        <v>42</v>
      </c>
      <c r="F1127">
        <v>1</v>
      </c>
      <c r="G1127">
        <v>7000000</v>
      </c>
      <c r="H1127">
        <v>3</v>
      </c>
      <c r="I1127" s="37">
        <v>4.5138888888888893E-3</v>
      </c>
      <c r="J1127" t="s">
        <v>18</v>
      </c>
      <c r="K1127" t="s">
        <v>19</v>
      </c>
      <c r="L1127" t="s">
        <v>48</v>
      </c>
      <c r="M1127" t="s">
        <v>76</v>
      </c>
      <c r="N1127" t="s">
        <v>31</v>
      </c>
    </row>
    <row r="1128" spans="1:14" x14ac:dyDescent="0.25">
      <c r="A1128" t="s">
        <v>14</v>
      </c>
      <c r="B1128">
        <v>2</v>
      </c>
      <c r="C1128" t="s">
        <v>69</v>
      </c>
      <c r="D1128" t="s">
        <v>28</v>
      </c>
      <c r="E1128" t="s">
        <v>42</v>
      </c>
      <c r="F1128">
        <v>3</v>
      </c>
      <c r="G1128">
        <v>12000000</v>
      </c>
      <c r="H1128">
        <v>3</v>
      </c>
      <c r="I1128" s="37">
        <v>4.5138888888888893E-3</v>
      </c>
      <c r="J1128" t="s">
        <v>18</v>
      </c>
      <c r="K1128" t="s">
        <v>39</v>
      </c>
      <c r="L1128" t="s">
        <v>30</v>
      </c>
      <c r="M1128" t="s">
        <v>76</v>
      </c>
      <c r="N1128" t="s">
        <v>31</v>
      </c>
    </row>
    <row r="1129" spans="1:14" x14ac:dyDescent="0.25">
      <c r="A1129" t="s">
        <v>14</v>
      </c>
      <c r="B1129">
        <v>28</v>
      </c>
      <c r="C1129" t="s">
        <v>69</v>
      </c>
      <c r="D1129" t="s">
        <v>73</v>
      </c>
      <c r="E1129" t="s">
        <v>42</v>
      </c>
      <c r="F1129">
        <v>4</v>
      </c>
      <c r="G1129">
        <v>20000000</v>
      </c>
      <c r="H1129">
        <v>2</v>
      </c>
      <c r="I1129" s="37">
        <v>4.5138888888888893E-3</v>
      </c>
      <c r="J1129" t="s">
        <v>18</v>
      </c>
      <c r="K1129" t="s">
        <v>39</v>
      </c>
      <c r="L1129" t="s">
        <v>51</v>
      </c>
      <c r="M1129" t="s">
        <v>76</v>
      </c>
      <c r="N1129" t="s">
        <v>31</v>
      </c>
    </row>
    <row r="1130" spans="1:14" x14ac:dyDescent="0.25">
      <c r="A1130" t="s">
        <v>70</v>
      </c>
      <c r="B1130">
        <v>3</v>
      </c>
      <c r="C1130" t="s">
        <v>72</v>
      </c>
      <c r="D1130" t="s">
        <v>16</v>
      </c>
      <c r="E1130" t="s">
        <v>23</v>
      </c>
      <c r="F1130">
        <v>0</v>
      </c>
      <c r="G1130">
        <v>0</v>
      </c>
      <c r="H1130">
        <v>1</v>
      </c>
      <c r="I1130" s="37">
        <v>4.5138888888888893E-3</v>
      </c>
      <c r="L1130" t="s">
        <v>48</v>
      </c>
      <c r="M1130" t="s">
        <v>76</v>
      </c>
      <c r="N1130" t="s">
        <v>31</v>
      </c>
    </row>
    <row r="1131" spans="1:14" x14ac:dyDescent="0.25">
      <c r="A1131" t="s">
        <v>70</v>
      </c>
      <c r="B1131">
        <v>3</v>
      </c>
      <c r="C1131" t="s">
        <v>72</v>
      </c>
      <c r="D1131" t="s">
        <v>16</v>
      </c>
      <c r="E1131" t="s">
        <v>23</v>
      </c>
      <c r="F1131">
        <v>0</v>
      </c>
      <c r="G1131">
        <v>0</v>
      </c>
      <c r="H1131">
        <v>1</v>
      </c>
      <c r="I1131" s="37">
        <v>4.5138888888888893E-3</v>
      </c>
      <c r="L1131" t="s">
        <v>48</v>
      </c>
      <c r="M1131" t="s">
        <v>76</v>
      </c>
      <c r="N1131" t="s">
        <v>31</v>
      </c>
    </row>
    <row r="1132" spans="1:14" x14ac:dyDescent="0.25">
      <c r="A1132" t="s">
        <v>14</v>
      </c>
      <c r="B1132">
        <v>16</v>
      </c>
      <c r="C1132" t="s">
        <v>44</v>
      </c>
      <c r="D1132" t="s">
        <v>28</v>
      </c>
      <c r="E1132" t="s">
        <v>23</v>
      </c>
      <c r="F1132">
        <v>1</v>
      </c>
      <c r="G1132">
        <v>19000000</v>
      </c>
      <c r="H1132">
        <v>1</v>
      </c>
      <c r="I1132" s="37">
        <v>5.208333333333333E-3</v>
      </c>
      <c r="J1132" t="s">
        <v>46</v>
      </c>
      <c r="K1132" t="s">
        <v>19</v>
      </c>
      <c r="L1132" t="s">
        <v>33</v>
      </c>
      <c r="M1132" t="s">
        <v>76</v>
      </c>
      <c r="N1132" t="s">
        <v>31</v>
      </c>
    </row>
    <row r="1133" spans="1:14" x14ac:dyDescent="0.25">
      <c r="A1133" t="s">
        <v>70</v>
      </c>
      <c r="B1133">
        <v>12</v>
      </c>
      <c r="C1133" t="s">
        <v>22</v>
      </c>
      <c r="D1133" t="s">
        <v>49</v>
      </c>
      <c r="E1133" t="s">
        <v>23</v>
      </c>
      <c r="F1133">
        <v>0</v>
      </c>
      <c r="G1133">
        <v>0</v>
      </c>
      <c r="H1133">
        <v>2</v>
      </c>
      <c r="I1133" s="37">
        <v>5.208333333333333E-3</v>
      </c>
      <c r="L1133" t="s">
        <v>30</v>
      </c>
      <c r="M1133" t="s">
        <v>76</v>
      </c>
      <c r="N1133" t="s">
        <v>31</v>
      </c>
    </row>
    <row r="1134" spans="1:14" x14ac:dyDescent="0.25">
      <c r="A1134" t="s">
        <v>14</v>
      </c>
      <c r="B1134">
        <v>26</v>
      </c>
      <c r="C1134" t="s">
        <v>37</v>
      </c>
      <c r="D1134" t="s">
        <v>32</v>
      </c>
      <c r="E1134" t="s">
        <v>42</v>
      </c>
      <c r="F1134">
        <v>2</v>
      </c>
      <c r="G1134">
        <v>38000000</v>
      </c>
      <c r="H1134">
        <v>5</v>
      </c>
      <c r="I1134" s="37">
        <v>5.5555555555555558E-3</v>
      </c>
      <c r="J1134" t="s">
        <v>46</v>
      </c>
      <c r="K1134" t="s">
        <v>29</v>
      </c>
      <c r="L1134" t="s">
        <v>48</v>
      </c>
      <c r="M1134" t="s">
        <v>76</v>
      </c>
      <c r="N1134" t="s">
        <v>31</v>
      </c>
    </row>
    <row r="1135" spans="1:14" x14ac:dyDescent="0.25">
      <c r="A1135" t="s">
        <v>14</v>
      </c>
      <c r="B1135">
        <v>11</v>
      </c>
      <c r="C1135" t="s">
        <v>27</v>
      </c>
      <c r="D1135" t="s">
        <v>16</v>
      </c>
      <c r="E1135" t="s">
        <v>23</v>
      </c>
      <c r="F1135">
        <v>2</v>
      </c>
      <c r="G1135">
        <v>12000000</v>
      </c>
      <c r="H1135">
        <v>4</v>
      </c>
      <c r="I1135" s="37">
        <v>5.6712962962962958E-3</v>
      </c>
      <c r="J1135" t="s">
        <v>18</v>
      </c>
      <c r="K1135" t="s">
        <v>39</v>
      </c>
      <c r="L1135" t="s">
        <v>30</v>
      </c>
      <c r="M1135" t="s">
        <v>76</v>
      </c>
      <c r="N1135" t="s">
        <v>31</v>
      </c>
    </row>
    <row r="1136" spans="1:14" x14ac:dyDescent="0.25">
      <c r="A1136" t="s">
        <v>14</v>
      </c>
      <c r="B1136">
        <v>12</v>
      </c>
      <c r="C1136" t="s">
        <v>27</v>
      </c>
      <c r="D1136" t="s">
        <v>38</v>
      </c>
      <c r="E1136" t="s">
        <v>17</v>
      </c>
      <c r="F1136">
        <v>3</v>
      </c>
      <c r="G1136">
        <v>15000000</v>
      </c>
      <c r="H1136">
        <v>4</v>
      </c>
      <c r="I1136" s="37">
        <v>5.6712962962962958E-3</v>
      </c>
      <c r="J1136" t="s">
        <v>18</v>
      </c>
      <c r="K1136" t="s">
        <v>24</v>
      </c>
      <c r="L1136" t="s">
        <v>30</v>
      </c>
      <c r="M1136" t="s">
        <v>76</v>
      </c>
      <c r="N1136" t="s">
        <v>31</v>
      </c>
    </row>
    <row r="1137" spans="1:14" x14ac:dyDescent="0.25">
      <c r="A1137" t="s">
        <v>70</v>
      </c>
      <c r="B1137">
        <v>18</v>
      </c>
      <c r="C1137" t="s">
        <v>58</v>
      </c>
      <c r="D1137" t="s">
        <v>16</v>
      </c>
      <c r="E1137" t="s">
        <v>42</v>
      </c>
      <c r="F1137">
        <v>0</v>
      </c>
      <c r="G1137">
        <v>0</v>
      </c>
      <c r="H1137">
        <v>1</v>
      </c>
      <c r="I1137" s="37">
        <v>5.6712962962962958E-3</v>
      </c>
      <c r="L1137" t="s">
        <v>20</v>
      </c>
      <c r="M1137" t="s">
        <v>76</v>
      </c>
      <c r="N1137" t="s">
        <v>31</v>
      </c>
    </row>
    <row r="1138" spans="1:14" x14ac:dyDescent="0.25">
      <c r="A1138" t="s">
        <v>70</v>
      </c>
      <c r="B1138">
        <v>18</v>
      </c>
      <c r="C1138" t="s">
        <v>58</v>
      </c>
      <c r="D1138" t="s">
        <v>16</v>
      </c>
      <c r="E1138" t="s">
        <v>42</v>
      </c>
      <c r="F1138">
        <v>0</v>
      </c>
      <c r="G1138">
        <v>0</v>
      </c>
      <c r="H1138">
        <v>1</v>
      </c>
      <c r="I1138" s="37">
        <v>5.6712962962962958E-3</v>
      </c>
      <c r="L1138" t="s">
        <v>20</v>
      </c>
      <c r="M1138" t="s">
        <v>76</v>
      </c>
      <c r="N1138" t="s">
        <v>31</v>
      </c>
    </row>
    <row r="1139" spans="1:14" x14ac:dyDescent="0.25">
      <c r="A1139" t="s">
        <v>14</v>
      </c>
      <c r="B1139">
        <v>30</v>
      </c>
      <c r="C1139" t="s">
        <v>22</v>
      </c>
      <c r="D1139" t="s">
        <v>28</v>
      </c>
      <c r="E1139" t="s">
        <v>17</v>
      </c>
      <c r="F1139">
        <v>2</v>
      </c>
      <c r="G1139">
        <v>38000000</v>
      </c>
      <c r="H1139">
        <v>2</v>
      </c>
      <c r="I1139" s="37">
        <v>6.0185185185185177E-3</v>
      </c>
      <c r="J1139" t="s">
        <v>46</v>
      </c>
      <c r="K1139" t="s">
        <v>56</v>
      </c>
      <c r="L1139" t="s">
        <v>20</v>
      </c>
      <c r="M1139" t="s">
        <v>76</v>
      </c>
      <c r="N1139" t="s">
        <v>31</v>
      </c>
    </row>
    <row r="1140" spans="1:14" x14ac:dyDescent="0.25">
      <c r="A1140" t="s">
        <v>14</v>
      </c>
      <c r="B1140">
        <v>14</v>
      </c>
      <c r="C1140" t="s">
        <v>44</v>
      </c>
      <c r="D1140" t="s">
        <v>38</v>
      </c>
      <c r="E1140" t="s">
        <v>42</v>
      </c>
      <c r="F1140">
        <v>5</v>
      </c>
      <c r="G1140">
        <v>25000000</v>
      </c>
      <c r="H1140">
        <v>1</v>
      </c>
      <c r="I1140" s="37">
        <v>6.0185185185185177E-3</v>
      </c>
      <c r="J1140" t="s">
        <v>18</v>
      </c>
      <c r="K1140" t="s">
        <v>50</v>
      </c>
      <c r="L1140" t="s">
        <v>30</v>
      </c>
      <c r="M1140" t="s">
        <v>76</v>
      </c>
      <c r="N1140" t="s">
        <v>31</v>
      </c>
    </row>
    <row r="1141" spans="1:14" x14ac:dyDescent="0.25">
      <c r="A1141" t="s">
        <v>14</v>
      </c>
      <c r="B1141">
        <v>30</v>
      </c>
      <c r="C1141" t="s">
        <v>22</v>
      </c>
      <c r="D1141" t="s">
        <v>28</v>
      </c>
      <c r="E1141" t="s">
        <v>17</v>
      </c>
      <c r="F1141">
        <v>2</v>
      </c>
      <c r="G1141">
        <v>38000000</v>
      </c>
      <c r="H1141">
        <v>2</v>
      </c>
      <c r="I1141" s="37">
        <v>6.0185185185185177E-3</v>
      </c>
      <c r="J1141" t="s">
        <v>46</v>
      </c>
      <c r="K1141" t="s">
        <v>56</v>
      </c>
      <c r="L1141" t="s">
        <v>20</v>
      </c>
      <c r="M1141" t="s">
        <v>76</v>
      </c>
      <c r="N1141" t="s">
        <v>31</v>
      </c>
    </row>
    <row r="1142" spans="1:14" x14ac:dyDescent="0.25">
      <c r="A1142" t="s">
        <v>14</v>
      </c>
      <c r="B1142">
        <v>27</v>
      </c>
      <c r="C1142" t="s">
        <v>27</v>
      </c>
      <c r="D1142" t="s">
        <v>32</v>
      </c>
      <c r="E1142" t="s">
        <v>23</v>
      </c>
      <c r="F1142">
        <v>3</v>
      </c>
      <c r="G1142">
        <v>15000000</v>
      </c>
      <c r="H1142">
        <v>4</v>
      </c>
      <c r="I1142" s="37">
        <v>6.2499999999999995E-3</v>
      </c>
      <c r="J1142" t="s">
        <v>18</v>
      </c>
      <c r="K1142" t="s">
        <v>56</v>
      </c>
      <c r="L1142" t="s">
        <v>40</v>
      </c>
      <c r="M1142" t="s">
        <v>76</v>
      </c>
      <c r="N1142" t="s">
        <v>31</v>
      </c>
    </row>
    <row r="1143" spans="1:14" x14ac:dyDescent="0.25">
      <c r="A1143" t="s">
        <v>14</v>
      </c>
      <c r="B1143">
        <v>20</v>
      </c>
      <c r="C1143" t="s">
        <v>44</v>
      </c>
      <c r="D1143" t="s">
        <v>16</v>
      </c>
      <c r="E1143" t="s">
        <v>42</v>
      </c>
      <c r="F1143">
        <v>4</v>
      </c>
      <c r="G1143">
        <v>20000000</v>
      </c>
      <c r="H1143">
        <v>2</v>
      </c>
      <c r="I1143" s="37">
        <v>6.2499999999999995E-3</v>
      </c>
      <c r="J1143" t="s">
        <v>61</v>
      </c>
      <c r="K1143" t="s">
        <v>39</v>
      </c>
      <c r="L1143" t="s">
        <v>51</v>
      </c>
      <c r="M1143" t="s">
        <v>76</v>
      </c>
      <c r="N1143" t="s">
        <v>31</v>
      </c>
    </row>
    <row r="1144" spans="1:14" x14ac:dyDescent="0.25">
      <c r="A1144" t="s">
        <v>70</v>
      </c>
      <c r="B1144">
        <v>14</v>
      </c>
      <c r="C1144" t="s">
        <v>69</v>
      </c>
      <c r="D1144" t="s">
        <v>28</v>
      </c>
      <c r="E1144" t="s">
        <v>42</v>
      </c>
      <c r="F1144">
        <v>0</v>
      </c>
      <c r="G1144">
        <v>0</v>
      </c>
      <c r="H1144">
        <v>4</v>
      </c>
      <c r="I1144" s="37">
        <v>6.3888888888888884E-3</v>
      </c>
      <c r="L1144" t="s">
        <v>51</v>
      </c>
      <c r="M1144" t="s">
        <v>76</v>
      </c>
      <c r="N1144" t="s">
        <v>31</v>
      </c>
    </row>
    <row r="1145" spans="1:14" x14ac:dyDescent="0.25">
      <c r="A1145" t="s">
        <v>14</v>
      </c>
      <c r="B1145">
        <v>13</v>
      </c>
      <c r="C1145" t="s">
        <v>44</v>
      </c>
      <c r="D1145" t="s">
        <v>38</v>
      </c>
      <c r="E1145" t="s">
        <v>23</v>
      </c>
      <c r="F1145">
        <v>4</v>
      </c>
      <c r="G1145">
        <v>20000000</v>
      </c>
      <c r="H1145">
        <v>5</v>
      </c>
      <c r="I1145" s="37">
        <v>6.4236111111111117E-3</v>
      </c>
      <c r="J1145" t="s">
        <v>18</v>
      </c>
      <c r="K1145" t="s">
        <v>24</v>
      </c>
      <c r="L1145" t="s">
        <v>30</v>
      </c>
      <c r="M1145" t="s">
        <v>76</v>
      </c>
      <c r="N1145" t="s">
        <v>31</v>
      </c>
    </row>
    <row r="1146" spans="1:14" x14ac:dyDescent="0.25">
      <c r="A1146" t="s">
        <v>14</v>
      </c>
      <c r="B1146">
        <v>1</v>
      </c>
      <c r="C1146" t="s">
        <v>72</v>
      </c>
      <c r="D1146" t="s">
        <v>28</v>
      </c>
      <c r="E1146" t="s">
        <v>42</v>
      </c>
      <c r="F1146">
        <v>5</v>
      </c>
      <c r="G1146">
        <v>25000000</v>
      </c>
      <c r="H1146">
        <v>1</v>
      </c>
      <c r="I1146" s="37">
        <v>6.6666666666666671E-3</v>
      </c>
      <c r="J1146" t="s">
        <v>18</v>
      </c>
      <c r="K1146" t="s">
        <v>29</v>
      </c>
      <c r="L1146" t="s">
        <v>43</v>
      </c>
      <c r="M1146" t="s">
        <v>76</v>
      </c>
      <c r="N1146" t="s">
        <v>31</v>
      </c>
    </row>
    <row r="1147" spans="1:14" x14ac:dyDescent="0.25">
      <c r="A1147" t="s">
        <v>14</v>
      </c>
      <c r="B1147">
        <v>8</v>
      </c>
      <c r="C1147" t="s">
        <v>37</v>
      </c>
      <c r="D1147" t="s">
        <v>32</v>
      </c>
      <c r="E1147" t="s">
        <v>45</v>
      </c>
      <c r="F1147">
        <v>2</v>
      </c>
      <c r="G1147">
        <v>12000000</v>
      </c>
      <c r="H1147">
        <v>4</v>
      </c>
      <c r="I1147" s="37">
        <v>6.6666666666666671E-3</v>
      </c>
      <c r="J1147" t="s">
        <v>18</v>
      </c>
      <c r="K1147" t="s">
        <v>29</v>
      </c>
      <c r="L1147" t="s">
        <v>51</v>
      </c>
      <c r="M1147" t="s">
        <v>76</v>
      </c>
      <c r="N1147" t="s">
        <v>31</v>
      </c>
    </row>
    <row r="1148" spans="1:14" x14ac:dyDescent="0.25">
      <c r="A1148" t="s">
        <v>14</v>
      </c>
      <c r="B1148">
        <v>1</v>
      </c>
      <c r="C1148" t="s">
        <v>72</v>
      </c>
      <c r="D1148" t="s">
        <v>28</v>
      </c>
      <c r="E1148" t="s">
        <v>42</v>
      </c>
      <c r="F1148">
        <v>5</v>
      </c>
      <c r="G1148">
        <v>25000000</v>
      </c>
      <c r="H1148">
        <v>1</v>
      </c>
      <c r="I1148" s="37">
        <v>6.6666666666666671E-3</v>
      </c>
      <c r="J1148" t="s">
        <v>18</v>
      </c>
      <c r="K1148" t="s">
        <v>29</v>
      </c>
      <c r="L1148" t="s">
        <v>43</v>
      </c>
      <c r="M1148" t="s">
        <v>76</v>
      </c>
      <c r="N1148" t="s">
        <v>31</v>
      </c>
    </row>
    <row r="1149" spans="1:14" x14ac:dyDescent="0.25">
      <c r="A1149" t="s">
        <v>14</v>
      </c>
      <c r="B1149">
        <v>13</v>
      </c>
      <c r="C1149" t="s">
        <v>22</v>
      </c>
      <c r="D1149" t="s">
        <v>16</v>
      </c>
      <c r="E1149" t="s">
        <v>42</v>
      </c>
      <c r="F1149">
        <v>3</v>
      </c>
      <c r="G1149">
        <v>15000000</v>
      </c>
      <c r="H1149">
        <v>1</v>
      </c>
      <c r="I1149" s="37">
        <v>7.0601851851851841E-3</v>
      </c>
      <c r="J1149" t="s">
        <v>18</v>
      </c>
      <c r="K1149" t="s">
        <v>47</v>
      </c>
      <c r="L1149" t="s">
        <v>33</v>
      </c>
      <c r="M1149" t="s">
        <v>76</v>
      </c>
      <c r="N1149" t="s">
        <v>31</v>
      </c>
    </row>
    <row r="1150" spans="1:14" x14ac:dyDescent="0.25">
      <c r="A1150" t="s">
        <v>14</v>
      </c>
      <c r="B1150">
        <v>25</v>
      </c>
      <c r="C1150" t="s">
        <v>37</v>
      </c>
      <c r="D1150" t="s">
        <v>28</v>
      </c>
      <c r="E1150" t="s">
        <v>68</v>
      </c>
      <c r="F1150">
        <v>5</v>
      </c>
      <c r="G1150">
        <v>20000000</v>
      </c>
      <c r="H1150">
        <v>5</v>
      </c>
      <c r="I1150" s="37">
        <v>7.0601851851851841E-3</v>
      </c>
      <c r="J1150" t="s">
        <v>18</v>
      </c>
      <c r="K1150" t="s">
        <v>35</v>
      </c>
      <c r="L1150" t="s">
        <v>43</v>
      </c>
      <c r="M1150" t="s">
        <v>76</v>
      </c>
      <c r="N1150" t="s">
        <v>31</v>
      </c>
    </row>
    <row r="1151" spans="1:14" x14ac:dyDescent="0.25">
      <c r="A1151" t="s">
        <v>14</v>
      </c>
      <c r="B1151">
        <v>13</v>
      </c>
      <c r="C1151" t="s">
        <v>22</v>
      </c>
      <c r="D1151" t="s">
        <v>16</v>
      </c>
      <c r="E1151" t="s">
        <v>42</v>
      </c>
      <c r="F1151">
        <v>3</v>
      </c>
      <c r="G1151">
        <v>15000000</v>
      </c>
      <c r="H1151">
        <v>1</v>
      </c>
      <c r="I1151" s="37">
        <v>7.0601851851851841E-3</v>
      </c>
      <c r="J1151" t="s">
        <v>18</v>
      </c>
      <c r="K1151" t="s">
        <v>47</v>
      </c>
      <c r="L1151" t="s">
        <v>33</v>
      </c>
      <c r="M1151" t="s">
        <v>76</v>
      </c>
      <c r="N1151" t="s">
        <v>31</v>
      </c>
    </row>
    <row r="1152" spans="1:14" x14ac:dyDescent="0.25">
      <c r="A1152" t="s">
        <v>14</v>
      </c>
      <c r="B1152">
        <v>3</v>
      </c>
      <c r="C1152" t="s">
        <v>44</v>
      </c>
      <c r="D1152" t="s">
        <v>32</v>
      </c>
      <c r="E1152" t="s">
        <v>23</v>
      </c>
      <c r="F1152">
        <v>2</v>
      </c>
      <c r="G1152">
        <v>38000000</v>
      </c>
      <c r="H1152">
        <v>2</v>
      </c>
      <c r="I1152" s="37">
        <v>7.8703703703703713E-3</v>
      </c>
      <c r="J1152" t="s">
        <v>46</v>
      </c>
      <c r="K1152" t="s">
        <v>64</v>
      </c>
      <c r="L1152" t="s">
        <v>33</v>
      </c>
      <c r="M1152" t="s">
        <v>76</v>
      </c>
      <c r="N1152" t="s">
        <v>31</v>
      </c>
    </row>
    <row r="1153" spans="1:14" x14ac:dyDescent="0.25">
      <c r="A1153" t="s">
        <v>70</v>
      </c>
      <c r="B1153">
        <v>5</v>
      </c>
      <c r="C1153" t="s">
        <v>37</v>
      </c>
      <c r="D1153" t="s">
        <v>16</v>
      </c>
      <c r="E1153" t="s">
        <v>42</v>
      </c>
      <c r="F1153">
        <v>0</v>
      </c>
      <c r="G1153">
        <v>0</v>
      </c>
      <c r="H1153">
        <v>3</v>
      </c>
      <c r="I1153" s="37">
        <v>7.8703703703703713E-3</v>
      </c>
      <c r="L1153" t="s">
        <v>30</v>
      </c>
      <c r="M1153" t="s">
        <v>76</v>
      </c>
      <c r="N1153" t="s">
        <v>31</v>
      </c>
    </row>
    <row r="1154" spans="1:14" x14ac:dyDescent="0.25">
      <c r="A1154" t="s">
        <v>14</v>
      </c>
      <c r="B1154">
        <v>17</v>
      </c>
      <c r="C1154" t="s">
        <v>55</v>
      </c>
      <c r="D1154" t="s">
        <v>28</v>
      </c>
      <c r="E1154" t="s">
        <v>42</v>
      </c>
      <c r="F1154">
        <v>2</v>
      </c>
      <c r="G1154">
        <v>38000000</v>
      </c>
      <c r="H1154">
        <v>4</v>
      </c>
      <c r="I1154" s="37">
        <v>8.8541666666666664E-3</v>
      </c>
      <c r="J1154" t="s">
        <v>46</v>
      </c>
      <c r="K1154" t="s">
        <v>29</v>
      </c>
      <c r="L1154" t="s">
        <v>33</v>
      </c>
      <c r="M1154" t="s">
        <v>76</v>
      </c>
      <c r="N1154" t="s">
        <v>31</v>
      </c>
    </row>
    <row r="1155" spans="1:14" x14ac:dyDescent="0.25">
      <c r="A1155" t="s">
        <v>14</v>
      </c>
      <c r="B1155">
        <v>17</v>
      </c>
      <c r="C1155" t="s">
        <v>55</v>
      </c>
      <c r="D1155" t="s">
        <v>28</v>
      </c>
      <c r="E1155" t="s">
        <v>42</v>
      </c>
      <c r="F1155">
        <v>2</v>
      </c>
      <c r="G1155">
        <v>38000000</v>
      </c>
      <c r="H1155">
        <v>4</v>
      </c>
      <c r="I1155" s="37">
        <v>8.8541666666666664E-3</v>
      </c>
      <c r="J1155" t="s">
        <v>46</v>
      </c>
      <c r="K1155" t="s">
        <v>29</v>
      </c>
      <c r="L1155" t="s">
        <v>33</v>
      </c>
      <c r="M1155" t="s">
        <v>76</v>
      </c>
      <c r="N1155" t="s">
        <v>31</v>
      </c>
    </row>
    <row r="1156" spans="1:14" x14ac:dyDescent="0.25">
      <c r="A1156" t="s">
        <v>70</v>
      </c>
      <c r="B1156">
        <v>22</v>
      </c>
      <c r="C1156" t="s">
        <v>27</v>
      </c>
      <c r="D1156" t="s">
        <v>38</v>
      </c>
      <c r="E1156" t="s">
        <v>23</v>
      </c>
      <c r="F1156">
        <v>0</v>
      </c>
      <c r="G1156">
        <v>0</v>
      </c>
      <c r="H1156">
        <v>3</v>
      </c>
      <c r="I1156" s="37">
        <v>8.8541666666666664E-3</v>
      </c>
      <c r="L1156" t="s">
        <v>30</v>
      </c>
      <c r="M1156" t="s">
        <v>76</v>
      </c>
      <c r="N1156" t="s">
        <v>31</v>
      </c>
    </row>
    <row r="1157" spans="1:14" x14ac:dyDescent="0.25">
      <c r="A1157" t="s">
        <v>14</v>
      </c>
      <c r="B1157">
        <v>2</v>
      </c>
      <c r="C1157" t="s">
        <v>37</v>
      </c>
      <c r="D1157" t="s">
        <v>38</v>
      </c>
      <c r="E1157" t="s">
        <v>23</v>
      </c>
      <c r="F1157">
        <v>3</v>
      </c>
      <c r="G1157">
        <v>12000000</v>
      </c>
      <c r="H1157">
        <v>1</v>
      </c>
      <c r="I1157" s="37">
        <v>1.3888888888888889E-3</v>
      </c>
      <c r="J1157" t="s">
        <v>18</v>
      </c>
      <c r="K1157" t="s">
        <v>39</v>
      </c>
      <c r="L1157" t="s">
        <v>40</v>
      </c>
      <c r="M1157" t="s">
        <v>78</v>
      </c>
      <c r="N1157" t="s">
        <v>41</v>
      </c>
    </row>
    <row r="1158" spans="1:14" x14ac:dyDescent="0.25">
      <c r="A1158" t="s">
        <v>14</v>
      </c>
      <c r="B1158">
        <v>26</v>
      </c>
      <c r="C1158" t="s">
        <v>44</v>
      </c>
      <c r="D1158" t="s">
        <v>32</v>
      </c>
      <c r="E1158" t="s">
        <v>45</v>
      </c>
      <c r="F1158">
        <v>1</v>
      </c>
      <c r="G1158">
        <v>19000000</v>
      </c>
      <c r="H1158">
        <v>2</v>
      </c>
      <c r="I1158" s="37">
        <v>1.3888888888888889E-3</v>
      </c>
      <c r="J1158" t="s">
        <v>46</v>
      </c>
      <c r="K1158" t="s">
        <v>47</v>
      </c>
      <c r="L1158" t="s">
        <v>33</v>
      </c>
      <c r="M1158" t="s">
        <v>78</v>
      </c>
      <c r="N1158" t="s">
        <v>41</v>
      </c>
    </row>
    <row r="1159" spans="1:14" x14ac:dyDescent="0.25">
      <c r="A1159" t="s">
        <v>14</v>
      </c>
      <c r="B1159">
        <v>3</v>
      </c>
      <c r="C1159" t="s">
        <v>15</v>
      </c>
      <c r="D1159" t="s">
        <v>38</v>
      </c>
      <c r="E1159" t="s">
        <v>42</v>
      </c>
      <c r="F1159">
        <v>4</v>
      </c>
      <c r="G1159">
        <v>15000000</v>
      </c>
      <c r="H1159">
        <v>1</v>
      </c>
      <c r="I1159" s="37">
        <v>1.3888888888888889E-3</v>
      </c>
      <c r="J1159" t="s">
        <v>18</v>
      </c>
      <c r="K1159" t="s">
        <v>56</v>
      </c>
      <c r="L1159" t="s">
        <v>20</v>
      </c>
      <c r="M1159" t="s">
        <v>78</v>
      </c>
      <c r="N1159" t="s">
        <v>41</v>
      </c>
    </row>
    <row r="1160" spans="1:14" x14ac:dyDescent="0.25">
      <c r="A1160" t="s">
        <v>14</v>
      </c>
      <c r="B1160">
        <v>1</v>
      </c>
      <c r="C1160" t="s">
        <v>37</v>
      </c>
      <c r="D1160" t="s">
        <v>16</v>
      </c>
      <c r="E1160" t="s">
        <v>42</v>
      </c>
      <c r="F1160">
        <v>2</v>
      </c>
      <c r="G1160">
        <v>12000000</v>
      </c>
      <c r="H1160">
        <v>6</v>
      </c>
      <c r="I1160" s="37">
        <v>1.3888888888888889E-3</v>
      </c>
      <c r="J1160" t="s">
        <v>18</v>
      </c>
      <c r="K1160" t="s">
        <v>39</v>
      </c>
      <c r="L1160" t="s">
        <v>30</v>
      </c>
      <c r="M1160" t="s">
        <v>78</v>
      </c>
      <c r="N1160" t="s">
        <v>41</v>
      </c>
    </row>
    <row r="1161" spans="1:14" x14ac:dyDescent="0.25">
      <c r="A1161" t="s">
        <v>14</v>
      </c>
      <c r="B1161">
        <v>3</v>
      </c>
      <c r="C1161" t="s">
        <v>15</v>
      </c>
      <c r="D1161" t="s">
        <v>38</v>
      </c>
      <c r="E1161" t="s">
        <v>42</v>
      </c>
      <c r="F1161">
        <v>4</v>
      </c>
      <c r="G1161">
        <v>15000000</v>
      </c>
      <c r="H1161">
        <v>1</v>
      </c>
      <c r="I1161" s="37">
        <v>1.3888888888888889E-3</v>
      </c>
      <c r="J1161" t="s">
        <v>18</v>
      </c>
      <c r="K1161" t="s">
        <v>56</v>
      </c>
      <c r="L1161" t="s">
        <v>20</v>
      </c>
      <c r="M1161" t="s">
        <v>78</v>
      </c>
      <c r="N1161" t="s">
        <v>41</v>
      </c>
    </row>
    <row r="1162" spans="1:14" x14ac:dyDescent="0.25">
      <c r="A1162" t="s">
        <v>70</v>
      </c>
      <c r="B1162">
        <v>10</v>
      </c>
      <c r="C1162" t="s">
        <v>69</v>
      </c>
      <c r="D1162" t="s">
        <v>49</v>
      </c>
      <c r="E1162" t="s">
        <v>17</v>
      </c>
      <c r="F1162">
        <v>0</v>
      </c>
      <c r="G1162">
        <v>0</v>
      </c>
      <c r="H1162">
        <v>1</v>
      </c>
      <c r="I1162" s="37">
        <v>1.3888888888888889E-3</v>
      </c>
      <c r="L1162" t="s">
        <v>48</v>
      </c>
      <c r="M1162" t="s">
        <v>78</v>
      </c>
      <c r="N1162" t="s">
        <v>41</v>
      </c>
    </row>
    <row r="1163" spans="1:14" x14ac:dyDescent="0.25">
      <c r="A1163" t="s">
        <v>14</v>
      </c>
      <c r="B1163">
        <v>1</v>
      </c>
      <c r="C1163" t="s">
        <v>15</v>
      </c>
      <c r="D1163" t="s">
        <v>28</v>
      </c>
      <c r="E1163" t="s">
        <v>42</v>
      </c>
      <c r="F1163">
        <v>5</v>
      </c>
      <c r="G1163">
        <v>25000000</v>
      </c>
      <c r="H1163">
        <v>1</v>
      </c>
      <c r="I1163" s="37">
        <v>1.3888888888888889E-3</v>
      </c>
      <c r="J1163" t="s">
        <v>18</v>
      </c>
      <c r="K1163" t="s">
        <v>39</v>
      </c>
      <c r="L1163" t="s">
        <v>40</v>
      </c>
      <c r="M1163" t="s">
        <v>78</v>
      </c>
      <c r="N1163" t="s">
        <v>41</v>
      </c>
    </row>
    <row r="1164" spans="1:14" x14ac:dyDescent="0.25">
      <c r="A1164" t="s">
        <v>14</v>
      </c>
      <c r="B1164">
        <v>1</v>
      </c>
      <c r="C1164" t="s">
        <v>15</v>
      </c>
      <c r="D1164" t="s">
        <v>28</v>
      </c>
      <c r="E1164" t="s">
        <v>42</v>
      </c>
      <c r="F1164">
        <v>5</v>
      </c>
      <c r="G1164">
        <v>25000000</v>
      </c>
      <c r="H1164">
        <v>1</v>
      </c>
      <c r="I1164" s="37">
        <v>1.3888888888888889E-3</v>
      </c>
      <c r="J1164" t="s">
        <v>18</v>
      </c>
      <c r="K1164" t="s">
        <v>39</v>
      </c>
      <c r="L1164" t="s">
        <v>40</v>
      </c>
      <c r="M1164" t="s">
        <v>78</v>
      </c>
      <c r="N1164" t="s">
        <v>41</v>
      </c>
    </row>
    <row r="1165" spans="1:14" x14ac:dyDescent="0.25">
      <c r="A1165" t="s">
        <v>70</v>
      </c>
      <c r="B1165">
        <v>13</v>
      </c>
      <c r="C1165" t="s">
        <v>44</v>
      </c>
      <c r="D1165" t="s">
        <v>16</v>
      </c>
      <c r="E1165" t="s">
        <v>23</v>
      </c>
      <c r="F1165">
        <v>0</v>
      </c>
      <c r="G1165">
        <v>0</v>
      </c>
      <c r="H1165">
        <v>1</v>
      </c>
      <c r="I1165" s="37">
        <v>1.3888888888888889E-3</v>
      </c>
      <c r="L1165" t="s">
        <v>33</v>
      </c>
      <c r="M1165" t="s">
        <v>78</v>
      </c>
      <c r="N1165" t="s">
        <v>41</v>
      </c>
    </row>
    <row r="1166" spans="1:14" x14ac:dyDescent="0.25">
      <c r="A1166" t="s">
        <v>14</v>
      </c>
      <c r="B1166">
        <v>17</v>
      </c>
      <c r="C1166" t="s">
        <v>44</v>
      </c>
      <c r="D1166" t="s">
        <v>28</v>
      </c>
      <c r="E1166" t="s">
        <v>42</v>
      </c>
      <c r="F1166">
        <v>1</v>
      </c>
      <c r="G1166">
        <v>7000000</v>
      </c>
      <c r="H1166">
        <v>3</v>
      </c>
      <c r="I1166" s="37">
        <v>1.3888888888888889E-3</v>
      </c>
      <c r="J1166" t="s">
        <v>18</v>
      </c>
      <c r="K1166" t="s">
        <v>19</v>
      </c>
      <c r="L1166" t="s">
        <v>43</v>
      </c>
      <c r="M1166" t="s">
        <v>78</v>
      </c>
      <c r="N1166" t="s">
        <v>41</v>
      </c>
    </row>
    <row r="1167" spans="1:14" x14ac:dyDescent="0.25">
      <c r="A1167" t="s">
        <v>70</v>
      </c>
      <c r="B1167">
        <v>5</v>
      </c>
      <c r="C1167" t="s">
        <v>72</v>
      </c>
      <c r="D1167" t="s">
        <v>38</v>
      </c>
      <c r="E1167" t="s">
        <v>42</v>
      </c>
      <c r="F1167">
        <v>0</v>
      </c>
      <c r="G1167">
        <v>0</v>
      </c>
      <c r="H1167">
        <v>1</v>
      </c>
      <c r="I1167" s="37">
        <v>1.3888888888888889E-3</v>
      </c>
      <c r="L1167" t="s">
        <v>33</v>
      </c>
      <c r="M1167" t="s">
        <v>78</v>
      </c>
      <c r="N1167" t="s">
        <v>41</v>
      </c>
    </row>
    <row r="1168" spans="1:14" x14ac:dyDescent="0.25">
      <c r="A1168" t="s">
        <v>70</v>
      </c>
      <c r="B1168">
        <v>14</v>
      </c>
      <c r="C1168" t="s">
        <v>69</v>
      </c>
      <c r="D1168" t="s">
        <v>32</v>
      </c>
      <c r="E1168" t="s">
        <v>42</v>
      </c>
      <c r="F1168">
        <v>0</v>
      </c>
      <c r="G1168">
        <v>0</v>
      </c>
      <c r="H1168">
        <v>1</v>
      </c>
      <c r="I1168" s="37">
        <v>1.3888888888888889E-3</v>
      </c>
      <c r="L1168" t="s">
        <v>25</v>
      </c>
      <c r="M1168" t="s">
        <v>78</v>
      </c>
      <c r="N1168" t="s">
        <v>41</v>
      </c>
    </row>
    <row r="1169" spans="1:14" x14ac:dyDescent="0.25">
      <c r="A1169" t="s">
        <v>70</v>
      </c>
      <c r="B1169">
        <v>5</v>
      </c>
      <c r="C1169" t="s">
        <v>72</v>
      </c>
      <c r="D1169" t="s">
        <v>38</v>
      </c>
      <c r="E1169" t="s">
        <v>42</v>
      </c>
      <c r="F1169">
        <v>0</v>
      </c>
      <c r="G1169">
        <v>0</v>
      </c>
      <c r="H1169">
        <v>1</v>
      </c>
      <c r="I1169" s="37">
        <v>1.3888888888888889E-3</v>
      </c>
      <c r="L1169" t="s">
        <v>33</v>
      </c>
      <c r="M1169" t="s">
        <v>78</v>
      </c>
      <c r="N1169" t="s">
        <v>41</v>
      </c>
    </row>
    <row r="1170" spans="1:14" x14ac:dyDescent="0.25">
      <c r="A1170" t="s">
        <v>14</v>
      </c>
      <c r="B1170">
        <v>22</v>
      </c>
      <c r="C1170" t="s">
        <v>37</v>
      </c>
      <c r="D1170" t="s">
        <v>73</v>
      </c>
      <c r="E1170" t="s">
        <v>23</v>
      </c>
      <c r="F1170">
        <v>2</v>
      </c>
      <c r="G1170">
        <v>12000000</v>
      </c>
      <c r="H1170">
        <v>2</v>
      </c>
      <c r="I1170" s="37">
        <v>1.3888888888888889E-3</v>
      </c>
      <c r="J1170" t="s">
        <v>18</v>
      </c>
      <c r="K1170" t="s">
        <v>56</v>
      </c>
      <c r="L1170" t="s">
        <v>40</v>
      </c>
      <c r="M1170" t="s">
        <v>78</v>
      </c>
      <c r="N1170" t="s">
        <v>41</v>
      </c>
    </row>
    <row r="1171" spans="1:14" x14ac:dyDescent="0.25">
      <c r="A1171" t="s">
        <v>14</v>
      </c>
      <c r="B1171">
        <v>2</v>
      </c>
      <c r="C1171" t="s">
        <v>55</v>
      </c>
      <c r="D1171" t="s">
        <v>32</v>
      </c>
      <c r="E1171" t="s">
        <v>42</v>
      </c>
      <c r="F1171">
        <v>4</v>
      </c>
      <c r="G1171">
        <v>15000000</v>
      </c>
      <c r="H1171">
        <v>3</v>
      </c>
      <c r="I1171" s="37">
        <v>1.3888888888888889E-3</v>
      </c>
      <c r="J1171" t="s">
        <v>18</v>
      </c>
      <c r="K1171" t="s">
        <v>24</v>
      </c>
      <c r="L1171" t="s">
        <v>25</v>
      </c>
      <c r="M1171" t="s">
        <v>78</v>
      </c>
      <c r="N1171" t="s">
        <v>41</v>
      </c>
    </row>
    <row r="1172" spans="1:14" x14ac:dyDescent="0.25">
      <c r="A1172" t="s">
        <v>14</v>
      </c>
      <c r="B1172">
        <v>2</v>
      </c>
      <c r="C1172" t="s">
        <v>55</v>
      </c>
      <c r="D1172" t="s">
        <v>32</v>
      </c>
      <c r="E1172" t="s">
        <v>42</v>
      </c>
      <c r="F1172">
        <v>4</v>
      </c>
      <c r="G1172">
        <v>15000000</v>
      </c>
      <c r="H1172">
        <v>3</v>
      </c>
      <c r="I1172" s="37">
        <v>1.3888888888888889E-3</v>
      </c>
      <c r="J1172" t="s">
        <v>18</v>
      </c>
      <c r="K1172" t="s">
        <v>24</v>
      </c>
      <c r="L1172" t="s">
        <v>25</v>
      </c>
      <c r="M1172" t="s">
        <v>78</v>
      </c>
      <c r="N1172" t="s">
        <v>41</v>
      </c>
    </row>
    <row r="1173" spans="1:14" x14ac:dyDescent="0.25">
      <c r="A1173" t="s">
        <v>14</v>
      </c>
      <c r="B1173">
        <v>30</v>
      </c>
      <c r="C1173" t="s">
        <v>27</v>
      </c>
      <c r="D1173" t="s">
        <v>38</v>
      </c>
      <c r="E1173" t="s">
        <v>42</v>
      </c>
      <c r="F1173">
        <v>4</v>
      </c>
      <c r="G1173">
        <v>20000000</v>
      </c>
      <c r="H1173">
        <v>4</v>
      </c>
      <c r="I1173" s="37">
        <v>1.3888888888888889E-3</v>
      </c>
      <c r="J1173" t="s">
        <v>18</v>
      </c>
      <c r="K1173" t="s">
        <v>19</v>
      </c>
      <c r="L1173" t="s">
        <v>30</v>
      </c>
      <c r="M1173" t="s">
        <v>78</v>
      </c>
      <c r="N1173" t="s">
        <v>41</v>
      </c>
    </row>
    <row r="1174" spans="1:14" x14ac:dyDescent="0.25">
      <c r="A1174" t="s">
        <v>14</v>
      </c>
      <c r="B1174">
        <v>3</v>
      </c>
      <c r="C1174" t="s">
        <v>44</v>
      </c>
      <c r="D1174" t="s">
        <v>28</v>
      </c>
      <c r="E1174" t="s">
        <v>42</v>
      </c>
      <c r="F1174">
        <v>5</v>
      </c>
      <c r="G1174">
        <v>25000000</v>
      </c>
      <c r="H1174">
        <v>3</v>
      </c>
      <c r="I1174" s="37">
        <v>1.3888888888888889E-3</v>
      </c>
      <c r="J1174" t="s">
        <v>18</v>
      </c>
      <c r="K1174" t="s">
        <v>39</v>
      </c>
      <c r="L1174" t="s">
        <v>40</v>
      </c>
      <c r="M1174" t="s">
        <v>78</v>
      </c>
      <c r="N1174" t="s">
        <v>41</v>
      </c>
    </row>
    <row r="1175" spans="1:14" x14ac:dyDescent="0.25">
      <c r="A1175" t="s">
        <v>14</v>
      </c>
      <c r="B1175">
        <v>2</v>
      </c>
      <c r="C1175" t="s">
        <v>69</v>
      </c>
      <c r="D1175" t="s">
        <v>32</v>
      </c>
      <c r="E1175" t="s">
        <v>17</v>
      </c>
      <c r="F1175">
        <v>2</v>
      </c>
      <c r="G1175">
        <v>12000000</v>
      </c>
      <c r="H1175">
        <v>2</v>
      </c>
      <c r="I1175" s="37">
        <v>1.3888888888888889E-3</v>
      </c>
      <c r="J1175" t="s">
        <v>18</v>
      </c>
      <c r="K1175" t="s">
        <v>56</v>
      </c>
      <c r="L1175" t="s">
        <v>20</v>
      </c>
      <c r="M1175" t="s">
        <v>78</v>
      </c>
      <c r="N1175" t="s">
        <v>41</v>
      </c>
    </row>
    <row r="1176" spans="1:14" x14ac:dyDescent="0.25">
      <c r="A1176" t="s">
        <v>70</v>
      </c>
      <c r="B1176">
        <v>28</v>
      </c>
      <c r="C1176" t="s">
        <v>59</v>
      </c>
      <c r="D1176" t="s">
        <v>38</v>
      </c>
      <c r="E1176" t="s">
        <v>17</v>
      </c>
      <c r="F1176">
        <v>0</v>
      </c>
      <c r="G1176">
        <v>0</v>
      </c>
      <c r="H1176">
        <v>1</v>
      </c>
      <c r="I1176" s="37">
        <v>1.3888888888888889E-3</v>
      </c>
      <c r="L1176" t="s">
        <v>48</v>
      </c>
      <c r="M1176" t="s">
        <v>78</v>
      </c>
      <c r="N1176" t="s">
        <v>41</v>
      </c>
    </row>
    <row r="1177" spans="1:14" x14ac:dyDescent="0.25">
      <c r="A1177" t="s">
        <v>70</v>
      </c>
      <c r="B1177">
        <v>28</v>
      </c>
      <c r="C1177" t="s">
        <v>59</v>
      </c>
      <c r="D1177" t="s">
        <v>38</v>
      </c>
      <c r="E1177" t="s">
        <v>17</v>
      </c>
      <c r="F1177">
        <v>0</v>
      </c>
      <c r="G1177">
        <v>0</v>
      </c>
      <c r="H1177">
        <v>1</v>
      </c>
      <c r="I1177" s="37">
        <v>1.3888888888888889E-3</v>
      </c>
      <c r="L1177" t="s">
        <v>48</v>
      </c>
      <c r="M1177" t="s">
        <v>78</v>
      </c>
      <c r="N1177" t="s">
        <v>41</v>
      </c>
    </row>
    <row r="1178" spans="1:14" x14ac:dyDescent="0.25">
      <c r="A1178" t="s">
        <v>14</v>
      </c>
      <c r="B1178">
        <v>8</v>
      </c>
      <c r="C1178" t="s">
        <v>37</v>
      </c>
      <c r="D1178" t="s">
        <v>28</v>
      </c>
      <c r="E1178" t="s">
        <v>23</v>
      </c>
      <c r="F1178">
        <v>1</v>
      </c>
      <c r="G1178">
        <v>7000000</v>
      </c>
      <c r="H1178">
        <v>1</v>
      </c>
      <c r="I1178" s="37">
        <v>1.3888888888888889E-3</v>
      </c>
      <c r="J1178" t="s">
        <v>18</v>
      </c>
      <c r="K1178" t="s">
        <v>56</v>
      </c>
      <c r="L1178" t="s">
        <v>48</v>
      </c>
      <c r="M1178" t="s">
        <v>78</v>
      </c>
      <c r="N1178" t="s">
        <v>41</v>
      </c>
    </row>
    <row r="1179" spans="1:14" x14ac:dyDescent="0.25">
      <c r="A1179" t="s">
        <v>14</v>
      </c>
      <c r="B1179">
        <v>1</v>
      </c>
      <c r="C1179" t="s">
        <v>44</v>
      </c>
      <c r="D1179" t="s">
        <v>28</v>
      </c>
      <c r="E1179" t="s">
        <v>45</v>
      </c>
      <c r="F1179">
        <v>4</v>
      </c>
      <c r="G1179">
        <v>20000000</v>
      </c>
      <c r="H1179">
        <v>1</v>
      </c>
      <c r="I1179" s="37">
        <v>1.3888888888888889E-3</v>
      </c>
      <c r="J1179" t="s">
        <v>18</v>
      </c>
      <c r="K1179" t="s">
        <v>47</v>
      </c>
      <c r="L1179" t="s">
        <v>51</v>
      </c>
      <c r="M1179" t="s">
        <v>78</v>
      </c>
      <c r="N1179" t="s">
        <v>41</v>
      </c>
    </row>
    <row r="1180" spans="1:14" x14ac:dyDescent="0.25">
      <c r="A1180" t="s">
        <v>70</v>
      </c>
      <c r="B1180">
        <v>26</v>
      </c>
      <c r="C1180" t="s">
        <v>37</v>
      </c>
      <c r="D1180" t="s">
        <v>28</v>
      </c>
      <c r="E1180" t="s">
        <v>42</v>
      </c>
      <c r="F1180">
        <v>0</v>
      </c>
      <c r="G1180">
        <v>0</v>
      </c>
      <c r="H1180">
        <v>1</v>
      </c>
      <c r="I1180" s="37">
        <v>1.3888888888888889E-3</v>
      </c>
      <c r="L1180" t="s">
        <v>40</v>
      </c>
      <c r="M1180" t="s">
        <v>78</v>
      </c>
      <c r="N1180" t="s">
        <v>41</v>
      </c>
    </row>
    <row r="1181" spans="1:14" x14ac:dyDescent="0.25">
      <c r="A1181" t="s">
        <v>14</v>
      </c>
      <c r="B1181">
        <v>7</v>
      </c>
      <c r="C1181" t="s">
        <v>59</v>
      </c>
      <c r="D1181" t="s">
        <v>28</v>
      </c>
      <c r="E1181" t="s">
        <v>42</v>
      </c>
      <c r="F1181">
        <v>3</v>
      </c>
      <c r="G1181">
        <v>15000000</v>
      </c>
      <c r="H1181">
        <v>1</v>
      </c>
      <c r="I1181" s="37">
        <v>1.5277777777777779E-3</v>
      </c>
      <c r="J1181" t="s">
        <v>18</v>
      </c>
      <c r="K1181" t="s">
        <v>47</v>
      </c>
      <c r="L1181" t="s">
        <v>43</v>
      </c>
      <c r="M1181" t="s">
        <v>78</v>
      </c>
      <c r="N1181" t="s">
        <v>41</v>
      </c>
    </row>
    <row r="1182" spans="1:14" x14ac:dyDescent="0.25">
      <c r="A1182" t="s">
        <v>14</v>
      </c>
      <c r="B1182">
        <v>20</v>
      </c>
      <c r="C1182" t="s">
        <v>37</v>
      </c>
      <c r="D1182" t="s">
        <v>28</v>
      </c>
      <c r="E1182" t="s">
        <v>42</v>
      </c>
      <c r="F1182">
        <v>2</v>
      </c>
      <c r="G1182">
        <v>38000000</v>
      </c>
      <c r="H1182">
        <v>5</v>
      </c>
      <c r="I1182" s="37">
        <v>1.5277777777777779E-3</v>
      </c>
      <c r="J1182" t="s">
        <v>46</v>
      </c>
      <c r="K1182" t="s">
        <v>19</v>
      </c>
      <c r="L1182" t="s">
        <v>51</v>
      </c>
      <c r="M1182" t="s">
        <v>78</v>
      </c>
      <c r="N1182" t="s">
        <v>41</v>
      </c>
    </row>
    <row r="1183" spans="1:14" x14ac:dyDescent="0.25">
      <c r="A1183" t="s">
        <v>14</v>
      </c>
      <c r="B1183">
        <v>22</v>
      </c>
      <c r="C1183" t="s">
        <v>37</v>
      </c>
      <c r="D1183" t="s">
        <v>49</v>
      </c>
      <c r="E1183" t="s">
        <v>42</v>
      </c>
      <c r="F1183">
        <v>1</v>
      </c>
      <c r="G1183">
        <v>7000000</v>
      </c>
      <c r="H1183">
        <v>1</v>
      </c>
      <c r="I1183" s="37">
        <v>1.5277777777777779E-3</v>
      </c>
      <c r="J1183" t="s">
        <v>18</v>
      </c>
      <c r="K1183" t="s">
        <v>39</v>
      </c>
      <c r="L1183" t="s">
        <v>33</v>
      </c>
      <c r="M1183" t="s">
        <v>78</v>
      </c>
      <c r="N1183" t="s">
        <v>41</v>
      </c>
    </row>
    <row r="1184" spans="1:14" x14ac:dyDescent="0.25">
      <c r="A1184" t="s">
        <v>14</v>
      </c>
      <c r="B1184">
        <v>22</v>
      </c>
      <c r="C1184" t="s">
        <v>44</v>
      </c>
      <c r="D1184" t="s">
        <v>32</v>
      </c>
      <c r="E1184" t="s">
        <v>42</v>
      </c>
      <c r="F1184">
        <v>5</v>
      </c>
      <c r="G1184">
        <v>25000000</v>
      </c>
      <c r="H1184">
        <v>2</v>
      </c>
      <c r="I1184" s="37">
        <v>1.5277777777777779E-3</v>
      </c>
      <c r="J1184" t="s">
        <v>18</v>
      </c>
      <c r="K1184" t="s">
        <v>39</v>
      </c>
      <c r="L1184" t="s">
        <v>43</v>
      </c>
      <c r="M1184" t="s">
        <v>78</v>
      </c>
      <c r="N1184" t="s">
        <v>41</v>
      </c>
    </row>
    <row r="1185" spans="1:14" x14ac:dyDescent="0.25">
      <c r="A1185" t="s">
        <v>14</v>
      </c>
      <c r="B1185">
        <v>11</v>
      </c>
      <c r="C1185" t="s">
        <v>44</v>
      </c>
      <c r="D1185" t="s">
        <v>28</v>
      </c>
      <c r="E1185" t="s">
        <v>42</v>
      </c>
      <c r="F1185">
        <v>3</v>
      </c>
      <c r="G1185">
        <v>15000000</v>
      </c>
      <c r="H1185">
        <v>1</v>
      </c>
      <c r="I1185" s="37">
        <v>1.5277777777777779E-3</v>
      </c>
      <c r="J1185" t="s">
        <v>18</v>
      </c>
      <c r="K1185" t="s">
        <v>50</v>
      </c>
      <c r="L1185" t="s">
        <v>48</v>
      </c>
      <c r="M1185" t="s">
        <v>78</v>
      </c>
      <c r="N1185" t="s">
        <v>41</v>
      </c>
    </row>
    <row r="1186" spans="1:14" x14ac:dyDescent="0.25">
      <c r="A1186" t="s">
        <v>14</v>
      </c>
      <c r="B1186">
        <v>7</v>
      </c>
      <c r="C1186" t="s">
        <v>59</v>
      </c>
      <c r="D1186" t="s">
        <v>28</v>
      </c>
      <c r="E1186" t="s">
        <v>42</v>
      </c>
      <c r="F1186">
        <v>3</v>
      </c>
      <c r="G1186">
        <v>15000000</v>
      </c>
      <c r="H1186">
        <v>1</v>
      </c>
      <c r="I1186" s="37">
        <v>1.5277777777777779E-3</v>
      </c>
      <c r="J1186" t="s">
        <v>18</v>
      </c>
      <c r="K1186" t="s">
        <v>47</v>
      </c>
      <c r="L1186" t="s">
        <v>43</v>
      </c>
      <c r="M1186" t="s">
        <v>78</v>
      </c>
      <c r="N1186" t="s">
        <v>41</v>
      </c>
    </row>
    <row r="1187" spans="1:14" x14ac:dyDescent="0.25">
      <c r="A1187" t="s">
        <v>70</v>
      </c>
      <c r="B1187">
        <v>29</v>
      </c>
      <c r="C1187" t="s">
        <v>37</v>
      </c>
      <c r="D1187" t="s">
        <v>16</v>
      </c>
      <c r="E1187" t="s">
        <v>17</v>
      </c>
      <c r="F1187">
        <v>0</v>
      </c>
      <c r="G1187">
        <v>0</v>
      </c>
      <c r="H1187">
        <v>4</v>
      </c>
      <c r="I1187" s="37">
        <v>1.5277777777777779E-3</v>
      </c>
      <c r="L1187" t="s">
        <v>43</v>
      </c>
      <c r="M1187" t="s">
        <v>78</v>
      </c>
      <c r="N1187" t="s">
        <v>41</v>
      </c>
    </row>
    <row r="1188" spans="1:14" x14ac:dyDescent="0.25">
      <c r="A1188" t="s">
        <v>14</v>
      </c>
      <c r="B1188">
        <v>15</v>
      </c>
      <c r="C1188" t="s">
        <v>55</v>
      </c>
      <c r="D1188" t="s">
        <v>38</v>
      </c>
      <c r="E1188" t="s">
        <v>42</v>
      </c>
      <c r="F1188">
        <v>4</v>
      </c>
      <c r="G1188">
        <v>20000000</v>
      </c>
      <c r="H1188">
        <v>3</v>
      </c>
      <c r="I1188" s="37">
        <v>1.6782407407407406E-3</v>
      </c>
      <c r="J1188" t="s">
        <v>61</v>
      </c>
      <c r="K1188" t="s">
        <v>35</v>
      </c>
      <c r="L1188" t="s">
        <v>51</v>
      </c>
      <c r="M1188" t="s">
        <v>78</v>
      </c>
      <c r="N1188" t="s">
        <v>41</v>
      </c>
    </row>
    <row r="1189" spans="1:14" x14ac:dyDescent="0.25">
      <c r="A1189" t="s">
        <v>14</v>
      </c>
      <c r="B1189">
        <v>20</v>
      </c>
      <c r="C1189" t="s">
        <v>59</v>
      </c>
      <c r="D1189" t="s">
        <v>32</v>
      </c>
      <c r="E1189" t="s">
        <v>45</v>
      </c>
      <c r="F1189">
        <v>3</v>
      </c>
      <c r="G1189">
        <v>15000000</v>
      </c>
      <c r="H1189">
        <v>2</v>
      </c>
      <c r="I1189" s="37">
        <v>1.6782407407407406E-3</v>
      </c>
      <c r="J1189" t="s">
        <v>18</v>
      </c>
      <c r="K1189" t="s">
        <v>39</v>
      </c>
      <c r="L1189" t="s">
        <v>51</v>
      </c>
      <c r="M1189" t="s">
        <v>78</v>
      </c>
      <c r="N1189" t="s">
        <v>41</v>
      </c>
    </row>
    <row r="1190" spans="1:14" x14ac:dyDescent="0.25">
      <c r="A1190" t="s">
        <v>14</v>
      </c>
      <c r="B1190">
        <v>15</v>
      </c>
      <c r="C1190" t="s">
        <v>55</v>
      </c>
      <c r="D1190" t="s">
        <v>38</v>
      </c>
      <c r="E1190" t="s">
        <v>42</v>
      </c>
      <c r="F1190">
        <v>4</v>
      </c>
      <c r="G1190">
        <v>20000000</v>
      </c>
      <c r="H1190">
        <v>3</v>
      </c>
      <c r="I1190" s="37">
        <v>1.6782407407407406E-3</v>
      </c>
      <c r="J1190" t="s">
        <v>61</v>
      </c>
      <c r="K1190" t="s">
        <v>35</v>
      </c>
      <c r="L1190" t="s">
        <v>51</v>
      </c>
      <c r="M1190" t="s">
        <v>78</v>
      </c>
      <c r="N1190" t="s">
        <v>41</v>
      </c>
    </row>
    <row r="1191" spans="1:14" x14ac:dyDescent="0.25">
      <c r="A1191" t="s">
        <v>14</v>
      </c>
      <c r="B1191">
        <v>20</v>
      </c>
      <c r="C1191" t="s">
        <v>59</v>
      </c>
      <c r="D1191" t="s">
        <v>32</v>
      </c>
      <c r="E1191" t="s">
        <v>45</v>
      </c>
      <c r="F1191">
        <v>3</v>
      </c>
      <c r="G1191">
        <v>15000000</v>
      </c>
      <c r="H1191">
        <v>2</v>
      </c>
      <c r="I1191" s="37">
        <v>1.6782407407407406E-3</v>
      </c>
      <c r="J1191" t="s">
        <v>18</v>
      </c>
      <c r="K1191" t="s">
        <v>39</v>
      </c>
      <c r="L1191" t="s">
        <v>51</v>
      </c>
      <c r="M1191" t="s">
        <v>78</v>
      </c>
      <c r="N1191" t="s">
        <v>41</v>
      </c>
    </row>
    <row r="1192" spans="1:14" x14ac:dyDescent="0.25">
      <c r="A1192" t="s">
        <v>70</v>
      </c>
      <c r="B1192">
        <v>27</v>
      </c>
      <c r="C1192" t="s">
        <v>59</v>
      </c>
      <c r="D1192" t="s">
        <v>38</v>
      </c>
      <c r="E1192" t="s">
        <v>42</v>
      </c>
      <c r="F1192">
        <v>0</v>
      </c>
      <c r="G1192">
        <v>0</v>
      </c>
      <c r="H1192">
        <v>3</v>
      </c>
      <c r="I1192" s="37">
        <v>1.736111111111111E-3</v>
      </c>
      <c r="L1192" t="s">
        <v>30</v>
      </c>
      <c r="M1192" t="s">
        <v>78</v>
      </c>
      <c r="N1192" t="s">
        <v>41</v>
      </c>
    </row>
    <row r="1193" spans="1:14" x14ac:dyDescent="0.25">
      <c r="A1193" t="s">
        <v>70</v>
      </c>
      <c r="B1193">
        <v>27</v>
      </c>
      <c r="C1193" t="s">
        <v>59</v>
      </c>
      <c r="D1193" t="s">
        <v>38</v>
      </c>
      <c r="E1193" t="s">
        <v>42</v>
      </c>
      <c r="F1193">
        <v>0</v>
      </c>
      <c r="G1193">
        <v>0</v>
      </c>
      <c r="H1193">
        <v>3</v>
      </c>
      <c r="I1193" s="37">
        <v>1.736111111111111E-3</v>
      </c>
      <c r="L1193" t="s">
        <v>30</v>
      </c>
      <c r="M1193" t="s">
        <v>78</v>
      </c>
      <c r="N1193" t="s">
        <v>41</v>
      </c>
    </row>
    <row r="1194" spans="1:14" x14ac:dyDescent="0.25">
      <c r="A1194" t="s">
        <v>14</v>
      </c>
      <c r="B1194">
        <v>27</v>
      </c>
      <c r="C1194" t="s">
        <v>37</v>
      </c>
      <c r="D1194" t="s">
        <v>32</v>
      </c>
      <c r="E1194" t="s">
        <v>42</v>
      </c>
      <c r="F1194">
        <v>1</v>
      </c>
      <c r="G1194">
        <v>19000000</v>
      </c>
      <c r="H1194">
        <v>1</v>
      </c>
      <c r="I1194" s="37">
        <v>1.9675925925925928E-3</v>
      </c>
      <c r="J1194" t="s">
        <v>46</v>
      </c>
      <c r="K1194" t="s">
        <v>39</v>
      </c>
      <c r="L1194" t="s">
        <v>33</v>
      </c>
      <c r="M1194" t="s">
        <v>78</v>
      </c>
      <c r="N1194" t="s">
        <v>41</v>
      </c>
    </row>
    <row r="1195" spans="1:14" x14ac:dyDescent="0.25">
      <c r="A1195" t="s">
        <v>14</v>
      </c>
      <c r="B1195">
        <v>21</v>
      </c>
      <c r="C1195" t="s">
        <v>37</v>
      </c>
      <c r="D1195" t="s">
        <v>73</v>
      </c>
      <c r="E1195" t="s">
        <v>42</v>
      </c>
      <c r="F1195">
        <v>2</v>
      </c>
      <c r="G1195">
        <v>12000000</v>
      </c>
      <c r="H1195">
        <v>4</v>
      </c>
      <c r="I1195" s="37">
        <v>2.0833333333333333E-3</v>
      </c>
      <c r="J1195" t="s">
        <v>18</v>
      </c>
      <c r="K1195" t="s">
        <v>56</v>
      </c>
      <c r="L1195" t="s">
        <v>43</v>
      </c>
      <c r="M1195" t="s">
        <v>78</v>
      </c>
      <c r="N1195" t="s">
        <v>41</v>
      </c>
    </row>
    <row r="1196" spans="1:14" x14ac:dyDescent="0.25">
      <c r="A1196" t="s">
        <v>70</v>
      </c>
      <c r="B1196">
        <v>7</v>
      </c>
      <c r="C1196" t="s">
        <v>69</v>
      </c>
      <c r="D1196" t="s">
        <v>16</v>
      </c>
      <c r="E1196" t="s">
        <v>17</v>
      </c>
      <c r="F1196">
        <v>0</v>
      </c>
      <c r="G1196">
        <v>0</v>
      </c>
      <c r="H1196">
        <v>1</v>
      </c>
      <c r="I1196" s="37">
        <v>2.2222222222222222E-3</v>
      </c>
      <c r="L1196" t="s">
        <v>33</v>
      </c>
      <c r="M1196" t="s">
        <v>78</v>
      </c>
      <c r="N1196" t="s">
        <v>41</v>
      </c>
    </row>
    <row r="1197" spans="1:14" x14ac:dyDescent="0.25">
      <c r="A1197" t="s">
        <v>14</v>
      </c>
      <c r="B1197">
        <v>1</v>
      </c>
      <c r="C1197" t="s">
        <v>44</v>
      </c>
      <c r="D1197" t="s">
        <v>28</v>
      </c>
      <c r="E1197" t="s">
        <v>23</v>
      </c>
      <c r="F1197">
        <v>2</v>
      </c>
      <c r="G1197">
        <v>38000000</v>
      </c>
      <c r="H1197">
        <v>4</v>
      </c>
      <c r="I1197" s="37">
        <v>2.2453703703703702E-3</v>
      </c>
      <c r="J1197" t="s">
        <v>46</v>
      </c>
      <c r="K1197" t="s">
        <v>19</v>
      </c>
      <c r="L1197" t="s">
        <v>30</v>
      </c>
      <c r="M1197" t="s">
        <v>78</v>
      </c>
      <c r="N1197" t="s">
        <v>41</v>
      </c>
    </row>
    <row r="1198" spans="1:14" x14ac:dyDescent="0.25">
      <c r="A1198" t="s">
        <v>14</v>
      </c>
      <c r="B1198">
        <v>1</v>
      </c>
      <c r="C1198" t="s">
        <v>55</v>
      </c>
      <c r="D1198" t="s">
        <v>49</v>
      </c>
      <c r="E1198" t="s">
        <v>23</v>
      </c>
      <c r="F1198">
        <v>1</v>
      </c>
      <c r="G1198">
        <v>7000000</v>
      </c>
      <c r="H1198">
        <v>3</v>
      </c>
      <c r="I1198" s="37">
        <v>2.4305555555555556E-3</v>
      </c>
      <c r="J1198" t="s">
        <v>18</v>
      </c>
      <c r="K1198" t="s">
        <v>50</v>
      </c>
      <c r="L1198" t="s">
        <v>48</v>
      </c>
      <c r="M1198" t="s">
        <v>78</v>
      </c>
      <c r="N1198" t="s">
        <v>41</v>
      </c>
    </row>
    <row r="1199" spans="1:14" x14ac:dyDescent="0.25">
      <c r="A1199" t="s">
        <v>14</v>
      </c>
      <c r="B1199">
        <v>30</v>
      </c>
      <c r="C1199" t="s">
        <v>27</v>
      </c>
      <c r="D1199" t="s">
        <v>16</v>
      </c>
      <c r="E1199" t="s">
        <v>23</v>
      </c>
      <c r="F1199">
        <v>5</v>
      </c>
      <c r="G1199">
        <v>25000000</v>
      </c>
      <c r="H1199">
        <v>3</v>
      </c>
      <c r="I1199" s="37">
        <v>2.4305555555555556E-3</v>
      </c>
      <c r="J1199" t="s">
        <v>18</v>
      </c>
      <c r="K1199" t="s">
        <v>19</v>
      </c>
      <c r="L1199" t="s">
        <v>33</v>
      </c>
      <c r="M1199" t="s">
        <v>78</v>
      </c>
      <c r="N1199" t="s">
        <v>41</v>
      </c>
    </row>
    <row r="1200" spans="1:14" x14ac:dyDescent="0.25">
      <c r="A1200" t="s">
        <v>14</v>
      </c>
      <c r="B1200">
        <v>1</v>
      </c>
      <c r="C1200" t="s">
        <v>55</v>
      </c>
      <c r="D1200" t="s">
        <v>49</v>
      </c>
      <c r="E1200" t="s">
        <v>23</v>
      </c>
      <c r="F1200">
        <v>1</v>
      </c>
      <c r="G1200">
        <v>7000000</v>
      </c>
      <c r="H1200">
        <v>3</v>
      </c>
      <c r="I1200" s="37">
        <v>2.4305555555555556E-3</v>
      </c>
      <c r="J1200" t="s">
        <v>18</v>
      </c>
      <c r="K1200" t="s">
        <v>50</v>
      </c>
      <c r="L1200" t="s">
        <v>48</v>
      </c>
      <c r="M1200" t="s">
        <v>78</v>
      </c>
      <c r="N1200" t="s">
        <v>41</v>
      </c>
    </row>
    <row r="1201" spans="1:14" x14ac:dyDescent="0.25">
      <c r="A1201" t="s">
        <v>14</v>
      </c>
      <c r="B1201">
        <v>26</v>
      </c>
      <c r="C1201" t="s">
        <v>37</v>
      </c>
      <c r="D1201" t="s">
        <v>28</v>
      </c>
      <c r="E1201" t="s">
        <v>42</v>
      </c>
      <c r="F1201">
        <v>5</v>
      </c>
      <c r="G1201">
        <v>20000000</v>
      </c>
      <c r="H1201">
        <v>2</v>
      </c>
      <c r="I1201" s="37">
        <v>3.2407407407407406E-3</v>
      </c>
      <c r="J1201" t="s">
        <v>18</v>
      </c>
      <c r="K1201" t="s">
        <v>19</v>
      </c>
      <c r="L1201" t="s">
        <v>30</v>
      </c>
      <c r="M1201" t="s">
        <v>78</v>
      </c>
      <c r="N1201" t="s">
        <v>41</v>
      </c>
    </row>
    <row r="1202" spans="1:14" x14ac:dyDescent="0.25">
      <c r="A1202" t="s">
        <v>14</v>
      </c>
      <c r="B1202">
        <v>11</v>
      </c>
      <c r="C1202" t="s">
        <v>37</v>
      </c>
      <c r="D1202" t="s">
        <v>38</v>
      </c>
      <c r="E1202" t="s">
        <v>42</v>
      </c>
      <c r="F1202">
        <v>3</v>
      </c>
      <c r="G1202">
        <v>15000000</v>
      </c>
      <c r="H1202">
        <v>1</v>
      </c>
      <c r="I1202" s="37">
        <v>3.2407407407407406E-3</v>
      </c>
      <c r="J1202" t="s">
        <v>18</v>
      </c>
      <c r="K1202" t="s">
        <v>35</v>
      </c>
      <c r="L1202" t="s">
        <v>48</v>
      </c>
      <c r="M1202" t="s">
        <v>78</v>
      </c>
      <c r="N1202" t="s">
        <v>41</v>
      </c>
    </row>
    <row r="1203" spans="1:14" x14ac:dyDescent="0.25">
      <c r="A1203" t="s">
        <v>70</v>
      </c>
      <c r="B1203">
        <v>14</v>
      </c>
      <c r="C1203" t="s">
        <v>22</v>
      </c>
      <c r="D1203" t="s">
        <v>28</v>
      </c>
      <c r="E1203" t="s">
        <v>42</v>
      </c>
      <c r="F1203">
        <v>0</v>
      </c>
      <c r="G1203">
        <v>0</v>
      </c>
      <c r="H1203">
        <v>4</v>
      </c>
      <c r="I1203" s="37">
        <v>3.2407407407407406E-3</v>
      </c>
      <c r="L1203" t="s">
        <v>43</v>
      </c>
      <c r="M1203" t="s">
        <v>78</v>
      </c>
      <c r="N1203" t="s">
        <v>41</v>
      </c>
    </row>
    <row r="1204" spans="1:14" x14ac:dyDescent="0.25">
      <c r="A1204" t="s">
        <v>14</v>
      </c>
      <c r="B1204">
        <v>8</v>
      </c>
      <c r="C1204" t="s">
        <v>37</v>
      </c>
      <c r="D1204" t="s">
        <v>49</v>
      </c>
      <c r="E1204" t="s">
        <v>23</v>
      </c>
      <c r="F1204">
        <v>3</v>
      </c>
      <c r="G1204">
        <v>15000000</v>
      </c>
      <c r="H1204">
        <v>3</v>
      </c>
      <c r="I1204" s="37">
        <v>3.3333333333333335E-3</v>
      </c>
      <c r="J1204" t="s">
        <v>18</v>
      </c>
      <c r="K1204" t="s">
        <v>19</v>
      </c>
      <c r="L1204" t="s">
        <v>40</v>
      </c>
      <c r="M1204" t="s">
        <v>78</v>
      </c>
      <c r="N1204" t="s">
        <v>41</v>
      </c>
    </row>
    <row r="1205" spans="1:14" x14ac:dyDescent="0.25">
      <c r="A1205" t="s">
        <v>14</v>
      </c>
      <c r="B1205">
        <v>23</v>
      </c>
      <c r="C1205" t="s">
        <v>37</v>
      </c>
      <c r="D1205" t="s">
        <v>16</v>
      </c>
      <c r="E1205" t="s">
        <v>17</v>
      </c>
      <c r="F1205">
        <v>1</v>
      </c>
      <c r="G1205">
        <v>19000000</v>
      </c>
      <c r="H1205">
        <v>2</v>
      </c>
      <c r="I1205" s="37">
        <v>3.6111111111111114E-3</v>
      </c>
      <c r="J1205" t="s">
        <v>46</v>
      </c>
      <c r="K1205" t="s">
        <v>56</v>
      </c>
      <c r="L1205" t="s">
        <v>20</v>
      </c>
      <c r="M1205" t="s">
        <v>78</v>
      </c>
      <c r="N1205" t="s">
        <v>41</v>
      </c>
    </row>
    <row r="1206" spans="1:14" x14ac:dyDescent="0.25">
      <c r="A1206" t="s">
        <v>14</v>
      </c>
      <c r="B1206">
        <v>30</v>
      </c>
      <c r="C1206" t="s">
        <v>37</v>
      </c>
      <c r="D1206" t="s">
        <v>16</v>
      </c>
      <c r="E1206" t="s">
        <v>23</v>
      </c>
      <c r="F1206">
        <v>3</v>
      </c>
      <c r="G1206">
        <v>12000000</v>
      </c>
      <c r="H1206">
        <v>1</v>
      </c>
      <c r="I1206" s="37">
        <v>3.6111111111111114E-3</v>
      </c>
      <c r="J1206" t="s">
        <v>18</v>
      </c>
      <c r="K1206" t="s">
        <v>19</v>
      </c>
      <c r="L1206" t="s">
        <v>48</v>
      </c>
      <c r="M1206" t="s">
        <v>78</v>
      </c>
      <c r="N1206" t="s">
        <v>41</v>
      </c>
    </row>
    <row r="1207" spans="1:14" x14ac:dyDescent="0.25">
      <c r="A1207" t="s">
        <v>14</v>
      </c>
      <c r="B1207">
        <v>11</v>
      </c>
      <c r="C1207" t="s">
        <v>37</v>
      </c>
      <c r="D1207" t="s">
        <v>32</v>
      </c>
      <c r="E1207" t="s">
        <v>42</v>
      </c>
      <c r="F1207">
        <v>2</v>
      </c>
      <c r="G1207">
        <v>38000000</v>
      </c>
      <c r="H1207">
        <v>3</v>
      </c>
      <c r="I1207" s="37">
        <v>3.6342592592592594E-3</v>
      </c>
      <c r="J1207" t="s">
        <v>46</v>
      </c>
      <c r="K1207" t="s">
        <v>39</v>
      </c>
      <c r="L1207" t="s">
        <v>43</v>
      </c>
      <c r="M1207" t="s">
        <v>78</v>
      </c>
      <c r="N1207" t="s">
        <v>41</v>
      </c>
    </row>
    <row r="1208" spans="1:14" x14ac:dyDescent="0.25">
      <c r="A1208" t="s">
        <v>70</v>
      </c>
      <c r="B1208">
        <v>25</v>
      </c>
      <c r="C1208" t="s">
        <v>37</v>
      </c>
      <c r="D1208" t="s">
        <v>49</v>
      </c>
      <c r="E1208" t="s">
        <v>23</v>
      </c>
      <c r="F1208">
        <v>0</v>
      </c>
      <c r="G1208">
        <v>0</v>
      </c>
      <c r="H1208">
        <v>1</v>
      </c>
      <c r="I1208" s="37">
        <v>3.6342592592592594E-3</v>
      </c>
      <c r="L1208" t="s">
        <v>51</v>
      </c>
      <c r="M1208" t="s">
        <v>78</v>
      </c>
      <c r="N1208" t="s">
        <v>41</v>
      </c>
    </row>
    <row r="1209" spans="1:14" x14ac:dyDescent="0.25">
      <c r="A1209" t="s">
        <v>14</v>
      </c>
      <c r="B1209">
        <v>19</v>
      </c>
      <c r="C1209" t="s">
        <v>44</v>
      </c>
      <c r="D1209" t="s">
        <v>49</v>
      </c>
      <c r="E1209" t="s">
        <v>23</v>
      </c>
      <c r="F1209">
        <v>3</v>
      </c>
      <c r="G1209">
        <v>15000000</v>
      </c>
      <c r="H1209">
        <v>3</v>
      </c>
      <c r="I1209" s="37">
        <v>3.645833333333333E-3</v>
      </c>
      <c r="J1209" t="s">
        <v>18</v>
      </c>
      <c r="K1209" t="s">
        <v>29</v>
      </c>
      <c r="L1209" t="s">
        <v>30</v>
      </c>
      <c r="M1209" t="s">
        <v>78</v>
      </c>
      <c r="N1209" t="s">
        <v>41</v>
      </c>
    </row>
    <row r="1210" spans="1:14" x14ac:dyDescent="0.25">
      <c r="A1210" t="s">
        <v>70</v>
      </c>
      <c r="B1210">
        <v>5</v>
      </c>
      <c r="C1210" t="s">
        <v>37</v>
      </c>
      <c r="D1210" t="s">
        <v>32</v>
      </c>
      <c r="E1210" t="s">
        <v>17</v>
      </c>
      <c r="F1210">
        <v>0</v>
      </c>
      <c r="G1210">
        <v>0</v>
      </c>
      <c r="H1210">
        <v>5</v>
      </c>
      <c r="I1210" s="37">
        <v>3.645833333333333E-3</v>
      </c>
      <c r="L1210" t="s">
        <v>48</v>
      </c>
      <c r="M1210" t="s">
        <v>78</v>
      </c>
      <c r="N1210" t="s">
        <v>41</v>
      </c>
    </row>
    <row r="1211" spans="1:14" x14ac:dyDescent="0.25">
      <c r="A1211" t="s">
        <v>70</v>
      </c>
      <c r="B1211">
        <v>15</v>
      </c>
      <c r="C1211" t="s">
        <v>69</v>
      </c>
      <c r="D1211" t="s">
        <v>28</v>
      </c>
      <c r="E1211" t="s">
        <v>42</v>
      </c>
      <c r="F1211">
        <v>0</v>
      </c>
      <c r="G1211">
        <v>0</v>
      </c>
      <c r="H1211">
        <v>1</v>
      </c>
      <c r="I1211" s="37">
        <v>4.340277777777778E-3</v>
      </c>
      <c r="L1211" t="s">
        <v>51</v>
      </c>
      <c r="M1211" t="s">
        <v>78</v>
      </c>
      <c r="N1211" t="s">
        <v>41</v>
      </c>
    </row>
    <row r="1212" spans="1:14" x14ac:dyDescent="0.25">
      <c r="A1212" t="s">
        <v>14</v>
      </c>
      <c r="B1212">
        <v>16</v>
      </c>
      <c r="C1212" t="s">
        <v>22</v>
      </c>
      <c r="D1212" t="s">
        <v>73</v>
      </c>
      <c r="E1212" t="s">
        <v>23</v>
      </c>
      <c r="F1212">
        <v>5</v>
      </c>
      <c r="G1212">
        <v>20000000</v>
      </c>
      <c r="H1212">
        <v>3</v>
      </c>
      <c r="I1212" s="37">
        <v>4.5138888888888893E-3</v>
      </c>
      <c r="J1212" t="s">
        <v>18</v>
      </c>
      <c r="K1212" t="s">
        <v>50</v>
      </c>
      <c r="L1212" t="s">
        <v>51</v>
      </c>
      <c r="M1212" t="s">
        <v>78</v>
      </c>
      <c r="N1212" t="s">
        <v>41</v>
      </c>
    </row>
    <row r="1213" spans="1:14" x14ac:dyDescent="0.25">
      <c r="A1213" t="s">
        <v>14</v>
      </c>
      <c r="B1213">
        <v>30</v>
      </c>
      <c r="C1213" t="s">
        <v>27</v>
      </c>
      <c r="D1213" t="s">
        <v>49</v>
      </c>
      <c r="E1213" t="s">
        <v>42</v>
      </c>
      <c r="F1213">
        <v>2</v>
      </c>
      <c r="G1213">
        <v>12000000</v>
      </c>
      <c r="H1213">
        <v>4</v>
      </c>
      <c r="I1213" s="37">
        <v>4.5138888888888893E-3</v>
      </c>
      <c r="J1213" t="s">
        <v>18</v>
      </c>
      <c r="K1213" t="s">
        <v>29</v>
      </c>
      <c r="L1213" t="s">
        <v>30</v>
      </c>
      <c r="M1213" t="s">
        <v>78</v>
      </c>
      <c r="N1213" t="s">
        <v>41</v>
      </c>
    </row>
    <row r="1214" spans="1:14" x14ac:dyDescent="0.25">
      <c r="A1214" t="s">
        <v>14</v>
      </c>
      <c r="B1214">
        <v>17</v>
      </c>
      <c r="C1214" t="s">
        <v>69</v>
      </c>
      <c r="D1214" t="s">
        <v>16</v>
      </c>
      <c r="E1214" t="s">
        <v>42</v>
      </c>
      <c r="F1214">
        <v>3</v>
      </c>
      <c r="G1214">
        <v>11000000</v>
      </c>
      <c r="H1214">
        <v>4</v>
      </c>
      <c r="I1214" s="37">
        <v>4.5138888888888893E-3</v>
      </c>
      <c r="J1214" t="s">
        <v>18</v>
      </c>
      <c r="K1214" t="s">
        <v>47</v>
      </c>
      <c r="L1214" t="s">
        <v>43</v>
      </c>
      <c r="M1214" t="s">
        <v>78</v>
      </c>
      <c r="N1214" t="s">
        <v>41</v>
      </c>
    </row>
    <row r="1215" spans="1:14" x14ac:dyDescent="0.25">
      <c r="A1215" t="s">
        <v>70</v>
      </c>
      <c r="B1215">
        <v>23</v>
      </c>
      <c r="C1215" t="s">
        <v>27</v>
      </c>
      <c r="D1215" t="s">
        <v>38</v>
      </c>
      <c r="E1215" t="s">
        <v>23</v>
      </c>
      <c r="F1215">
        <v>0</v>
      </c>
      <c r="G1215">
        <v>0</v>
      </c>
      <c r="H1215">
        <v>3</v>
      </c>
      <c r="I1215" s="37">
        <v>4.5138888888888893E-3</v>
      </c>
      <c r="L1215" t="s">
        <v>51</v>
      </c>
      <c r="M1215" t="s">
        <v>78</v>
      </c>
      <c r="N1215" t="s">
        <v>41</v>
      </c>
    </row>
    <row r="1216" spans="1:14" x14ac:dyDescent="0.25">
      <c r="A1216" t="s">
        <v>14</v>
      </c>
      <c r="B1216">
        <v>28</v>
      </c>
      <c r="C1216" t="s">
        <v>22</v>
      </c>
      <c r="D1216" t="s">
        <v>32</v>
      </c>
      <c r="E1216" t="s">
        <v>42</v>
      </c>
      <c r="F1216">
        <v>2</v>
      </c>
      <c r="G1216">
        <v>38000000</v>
      </c>
      <c r="H1216">
        <v>5</v>
      </c>
      <c r="I1216" s="37">
        <v>5.0231481481481481E-3</v>
      </c>
      <c r="J1216" t="s">
        <v>46</v>
      </c>
      <c r="K1216" t="s">
        <v>56</v>
      </c>
      <c r="L1216" t="s">
        <v>51</v>
      </c>
      <c r="M1216" t="s">
        <v>78</v>
      </c>
      <c r="N1216" t="s">
        <v>41</v>
      </c>
    </row>
    <row r="1217" spans="1:14" x14ac:dyDescent="0.25">
      <c r="A1217" t="s">
        <v>14</v>
      </c>
      <c r="B1217">
        <v>20</v>
      </c>
      <c r="C1217" t="s">
        <v>27</v>
      </c>
      <c r="D1217" t="s">
        <v>32</v>
      </c>
      <c r="E1217" t="s">
        <v>17</v>
      </c>
      <c r="F1217">
        <v>2</v>
      </c>
      <c r="G1217">
        <v>12000000</v>
      </c>
      <c r="H1217">
        <v>2</v>
      </c>
      <c r="I1217" s="37">
        <v>5.0231481481481481E-3</v>
      </c>
      <c r="J1217" t="s">
        <v>18</v>
      </c>
      <c r="K1217" t="s">
        <v>19</v>
      </c>
      <c r="L1217" t="s">
        <v>43</v>
      </c>
      <c r="M1217" t="s">
        <v>78</v>
      </c>
      <c r="N1217" t="s">
        <v>41</v>
      </c>
    </row>
    <row r="1218" spans="1:14" x14ac:dyDescent="0.25">
      <c r="A1218" t="s">
        <v>14</v>
      </c>
      <c r="B1218">
        <v>3</v>
      </c>
      <c r="C1218" t="s">
        <v>44</v>
      </c>
      <c r="D1218" t="s">
        <v>32</v>
      </c>
      <c r="E1218" t="s">
        <v>17</v>
      </c>
      <c r="F1218">
        <v>4</v>
      </c>
      <c r="G1218">
        <v>15000000</v>
      </c>
      <c r="H1218">
        <v>3</v>
      </c>
      <c r="I1218" s="37">
        <v>5.0231481481481481E-3</v>
      </c>
      <c r="J1218" t="s">
        <v>18</v>
      </c>
      <c r="K1218" t="s">
        <v>64</v>
      </c>
      <c r="L1218" t="s">
        <v>51</v>
      </c>
      <c r="M1218" t="s">
        <v>78</v>
      </c>
      <c r="N1218" t="s">
        <v>41</v>
      </c>
    </row>
    <row r="1219" spans="1:14" x14ac:dyDescent="0.25">
      <c r="A1219" t="s">
        <v>14</v>
      </c>
      <c r="B1219">
        <v>28</v>
      </c>
      <c r="C1219" t="s">
        <v>22</v>
      </c>
      <c r="D1219" t="s">
        <v>32</v>
      </c>
      <c r="E1219" t="s">
        <v>42</v>
      </c>
      <c r="F1219">
        <v>2</v>
      </c>
      <c r="G1219">
        <v>38000000</v>
      </c>
      <c r="H1219">
        <v>5</v>
      </c>
      <c r="I1219" s="37">
        <v>5.0231481481481481E-3</v>
      </c>
      <c r="J1219" t="s">
        <v>46</v>
      </c>
      <c r="K1219" t="s">
        <v>56</v>
      </c>
      <c r="L1219" t="s">
        <v>51</v>
      </c>
      <c r="M1219" t="s">
        <v>78</v>
      </c>
      <c r="N1219" t="s">
        <v>41</v>
      </c>
    </row>
    <row r="1220" spans="1:14" x14ac:dyDescent="0.25">
      <c r="A1220" t="s">
        <v>14</v>
      </c>
      <c r="B1220">
        <v>12</v>
      </c>
      <c r="C1220" t="s">
        <v>44</v>
      </c>
      <c r="D1220" t="s">
        <v>16</v>
      </c>
      <c r="E1220" t="s">
        <v>45</v>
      </c>
      <c r="F1220">
        <v>4</v>
      </c>
      <c r="G1220">
        <v>15000000</v>
      </c>
      <c r="H1220">
        <v>2</v>
      </c>
      <c r="I1220" s="37">
        <v>5.208333333333333E-3</v>
      </c>
      <c r="J1220" t="s">
        <v>18</v>
      </c>
      <c r="K1220" t="s">
        <v>19</v>
      </c>
      <c r="L1220" t="s">
        <v>48</v>
      </c>
      <c r="M1220" t="s">
        <v>78</v>
      </c>
      <c r="N1220" t="s">
        <v>41</v>
      </c>
    </row>
    <row r="1221" spans="1:14" x14ac:dyDescent="0.25">
      <c r="A1221" t="s">
        <v>70</v>
      </c>
      <c r="B1221">
        <v>26</v>
      </c>
      <c r="C1221" t="s">
        <v>37</v>
      </c>
      <c r="D1221" t="s">
        <v>38</v>
      </c>
      <c r="E1221" t="s">
        <v>17</v>
      </c>
      <c r="F1221">
        <v>0</v>
      </c>
      <c r="G1221">
        <v>0</v>
      </c>
      <c r="H1221">
        <v>3</v>
      </c>
      <c r="I1221" s="37">
        <v>5.208333333333333E-3</v>
      </c>
      <c r="L1221" t="s">
        <v>30</v>
      </c>
      <c r="M1221" t="s">
        <v>78</v>
      </c>
      <c r="N1221" t="s">
        <v>41</v>
      </c>
    </row>
    <row r="1222" spans="1:14" x14ac:dyDescent="0.25">
      <c r="A1222" t="s">
        <v>14</v>
      </c>
      <c r="B1222">
        <v>16</v>
      </c>
      <c r="C1222" t="s">
        <v>57</v>
      </c>
      <c r="D1222" t="s">
        <v>38</v>
      </c>
      <c r="E1222" t="s">
        <v>23</v>
      </c>
      <c r="F1222">
        <v>3</v>
      </c>
      <c r="G1222">
        <v>11000000</v>
      </c>
      <c r="H1222">
        <v>3</v>
      </c>
      <c r="I1222" s="37">
        <v>5.5555555555555558E-3</v>
      </c>
      <c r="J1222" t="s">
        <v>18</v>
      </c>
      <c r="K1222" t="s">
        <v>24</v>
      </c>
      <c r="L1222" t="s">
        <v>30</v>
      </c>
      <c r="M1222" t="s">
        <v>78</v>
      </c>
      <c r="N1222" t="s">
        <v>41</v>
      </c>
    </row>
    <row r="1223" spans="1:14" x14ac:dyDescent="0.25">
      <c r="A1223" t="s">
        <v>14</v>
      </c>
      <c r="B1223">
        <v>13</v>
      </c>
      <c r="C1223" t="s">
        <v>27</v>
      </c>
      <c r="D1223" t="s">
        <v>73</v>
      </c>
      <c r="E1223" t="s">
        <v>23</v>
      </c>
      <c r="F1223">
        <v>2</v>
      </c>
      <c r="G1223">
        <v>10000000</v>
      </c>
      <c r="H1223">
        <v>2</v>
      </c>
      <c r="I1223" s="37">
        <v>5.5555555555555558E-3</v>
      </c>
      <c r="J1223" t="s">
        <v>18</v>
      </c>
      <c r="K1223" t="s">
        <v>19</v>
      </c>
      <c r="L1223" t="s">
        <v>33</v>
      </c>
      <c r="M1223" t="s">
        <v>78</v>
      </c>
      <c r="N1223" t="s">
        <v>41</v>
      </c>
    </row>
    <row r="1224" spans="1:14" x14ac:dyDescent="0.25">
      <c r="A1224" t="s">
        <v>14</v>
      </c>
      <c r="B1224">
        <v>16</v>
      </c>
      <c r="C1224" t="s">
        <v>57</v>
      </c>
      <c r="D1224" t="s">
        <v>38</v>
      </c>
      <c r="E1224" t="s">
        <v>23</v>
      </c>
      <c r="F1224">
        <v>3</v>
      </c>
      <c r="G1224">
        <v>11000000</v>
      </c>
      <c r="H1224">
        <v>3</v>
      </c>
      <c r="I1224" s="37">
        <v>5.5555555555555558E-3</v>
      </c>
      <c r="J1224" t="s">
        <v>18</v>
      </c>
      <c r="K1224" t="s">
        <v>24</v>
      </c>
      <c r="L1224" t="s">
        <v>30</v>
      </c>
      <c r="M1224" t="s">
        <v>78</v>
      </c>
      <c r="N1224" t="s">
        <v>41</v>
      </c>
    </row>
    <row r="1225" spans="1:14" x14ac:dyDescent="0.25">
      <c r="A1225" t="s">
        <v>14</v>
      </c>
      <c r="B1225">
        <v>27</v>
      </c>
      <c r="C1225" t="s">
        <v>37</v>
      </c>
      <c r="D1225" t="s">
        <v>32</v>
      </c>
      <c r="E1225" t="s">
        <v>45</v>
      </c>
      <c r="F1225">
        <v>1</v>
      </c>
      <c r="G1225">
        <v>19000000</v>
      </c>
      <c r="H1225">
        <v>1</v>
      </c>
      <c r="I1225" s="37">
        <v>5.6712962962962958E-3</v>
      </c>
      <c r="J1225" t="s">
        <v>46</v>
      </c>
      <c r="K1225" t="s">
        <v>19</v>
      </c>
      <c r="L1225" t="s">
        <v>33</v>
      </c>
      <c r="M1225" t="s">
        <v>78</v>
      </c>
      <c r="N1225" t="s">
        <v>41</v>
      </c>
    </row>
    <row r="1226" spans="1:14" x14ac:dyDescent="0.25">
      <c r="A1226" t="s">
        <v>14</v>
      </c>
      <c r="B1226">
        <v>23</v>
      </c>
      <c r="C1226" t="s">
        <v>69</v>
      </c>
      <c r="D1226" t="s">
        <v>38</v>
      </c>
      <c r="E1226" t="s">
        <v>42</v>
      </c>
      <c r="F1226">
        <v>5</v>
      </c>
      <c r="G1226">
        <v>21000000</v>
      </c>
      <c r="H1226">
        <v>1</v>
      </c>
      <c r="I1226" s="37">
        <v>5.6712962962962958E-3</v>
      </c>
      <c r="J1226" t="s">
        <v>18</v>
      </c>
      <c r="K1226" t="s">
        <v>64</v>
      </c>
      <c r="L1226" t="s">
        <v>25</v>
      </c>
      <c r="M1226" t="s">
        <v>78</v>
      </c>
      <c r="N1226" t="s">
        <v>41</v>
      </c>
    </row>
    <row r="1227" spans="1:14" x14ac:dyDescent="0.25">
      <c r="A1227" t="s">
        <v>14</v>
      </c>
      <c r="B1227">
        <v>23</v>
      </c>
      <c r="C1227" t="s">
        <v>44</v>
      </c>
      <c r="D1227" t="s">
        <v>28</v>
      </c>
      <c r="E1227" t="s">
        <v>23</v>
      </c>
      <c r="F1227">
        <v>2</v>
      </c>
      <c r="G1227">
        <v>12000000</v>
      </c>
      <c r="H1227">
        <v>1</v>
      </c>
      <c r="I1227" s="37">
        <v>5.7870370370370376E-3</v>
      </c>
      <c r="J1227" t="s">
        <v>18</v>
      </c>
      <c r="K1227" t="s">
        <v>35</v>
      </c>
      <c r="L1227" t="s">
        <v>25</v>
      </c>
      <c r="M1227" t="s">
        <v>78</v>
      </c>
      <c r="N1227" t="s">
        <v>41</v>
      </c>
    </row>
    <row r="1228" spans="1:14" x14ac:dyDescent="0.25">
      <c r="A1228" t="s">
        <v>14</v>
      </c>
      <c r="B1228">
        <v>29</v>
      </c>
      <c r="C1228" t="s">
        <v>37</v>
      </c>
      <c r="D1228" t="s">
        <v>38</v>
      </c>
      <c r="E1228" t="s">
        <v>42</v>
      </c>
      <c r="F1228">
        <v>2</v>
      </c>
      <c r="G1228">
        <v>12000000</v>
      </c>
      <c r="H1228">
        <v>2</v>
      </c>
      <c r="I1228" s="37">
        <v>6.0185185185185177E-3</v>
      </c>
      <c r="J1228" t="s">
        <v>18</v>
      </c>
      <c r="K1228" t="s">
        <v>35</v>
      </c>
      <c r="L1228" t="s">
        <v>30</v>
      </c>
      <c r="M1228" t="s">
        <v>78</v>
      </c>
      <c r="N1228" t="s">
        <v>41</v>
      </c>
    </row>
    <row r="1229" spans="1:14" x14ac:dyDescent="0.25">
      <c r="A1229" t="s">
        <v>14</v>
      </c>
      <c r="B1229">
        <v>13</v>
      </c>
      <c r="C1229" t="s">
        <v>69</v>
      </c>
      <c r="D1229" t="s">
        <v>32</v>
      </c>
      <c r="E1229" t="s">
        <v>42</v>
      </c>
      <c r="F1229">
        <v>1</v>
      </c>
      <c r="G1229">
        <v>19000000</v>
      </c>
      <c r="H1229">
        <v>2</v>
      </c>
      <c r="I1229" s="37">
        <v>6.0185185185185177E-3</v>
      </c>
      <c r="J1229" t="s">
        <v>46</v>
      </c>
      <c r="K1229" t="s">
        <v>19</v>
      </c>
      <c r="L1229" t="s">
        <v>51</v>
      </c>
      <c r="M1229" t="s">
        <v>78</v>
      </c>
      <c r="N1229" t="s">
        <v>41</v>
      </c>
    </row>
    <row r="1230" spans="1:14" x14ac:dyDescent="0.25">
      <c r="A1230" t="s">
        <v>70</v>
      </c>
      <c r="B1230">
        <v>30</v>
      </c>
      <c r="C1230" t="s">
        <v>27</v>
      </c>
      <c r="D1230" t="s">
        <v>38</v>
      </c>
      <c r="E1230" t="s">
        <v>23</v>
      </c>
      <c r="F1230">
        <v>0</v>
      </c>
      <c r="G1230">
        <v>0</v>
      </c>
      <c r="H1230">
        <v>2</v>
      </c>
      <c r="I1230" s="37">
        <v>6.0185185185185177E-3</v>
      </c>
      <c r="L1230" t="s">
        <v>51</v>
      </c>
      <c r="M1230" t="s">
        <v>78</v>
      </c>
      <c r="N1230" t="s">
        <v>41</v>
      </c>
    </row>
    <row r="1231" spans="1:14" x14ac:dyDescent="0.25">
      <c r="A1231" t="s">
        <v>14</v>
      </c>
      <c r="B1231">
        <v>25</v>
      </c>
      <c r="C1231" t="s">
        <v>44</v>
      </c>
      <c r="D1231" t="s">
        <v>16</v>
      </c>
      <c r="E1231" t="s">
        <v>42</v>
      </c>
      <c r="F1231">
        <v>3</v>
      </c>
      <c r="G1231">
        <v>15000000</v>
      </c>
      <c r="H1231">
        <v>3</v>
      </c>
      <c r="I1231" s="37">
        <v>6.3888888888888884E-3</v>
      </c>
      <c r="J1231" t="s">
        <v>18</v>
      </c>
      <c r="K1231" t="s">
        <v>19</v>
      </c>
      <c r="L1231" t="s">
        <v>30</v>
      </c>
      <c r="M1231" t="s">
        <v>78</v>
      </c>
      <c r="N1231" t="s">
        <v>41</v>
      </c>
    </row>
    <row r="1232" spans="1:14" x14ac:dyDescent="0.25">
      <c r="A1232" t="s">
        <v>14</v>
      </c>
      <c r="B1232">
        <v>11</v>
      </c>
      <c r="C1232" t="s">
        <v>57</v>
      </c>
      <c r="D1232" t="s">
        <v>16</v>
      </c>
      <c r="E1232" t="s">
        <v>42</v>
      </c>
      <c r="F1232">
        <v>5</v>
      </c>
      <c r="G1232">
        <v>25000000</v>
      </c>
      <c r="H1232">
        <v>1</v>
      </c>
      <c r="I1232" s="37">
        <v>6.4236111111111117E-3</v>
      </c>
      <c r="J1232" t="s">
        <v>18</v>
      </c>
      <c r="K1232" t="s">
        <v>29</v>
      </c>
      <c r="L1232" t="s">
        <v>51</v>
      </c>
      <c r="M1232" t="s">
        <v>78</v>
      </c>
      <c r="N1232" t="s">
        <v>41</v>
      </c>
    </row>
    <row r="1233" spans="1:14" x14ac:dyDescent="0.25">
      <c r="A1233" t="s">
        <v>14</v>
      </c>
      <c r="B1233">
        <v>11</v>
      </c>
      <c r="C1233" t="s">
        <v>57</v>
      </c>
      <c r="D1233" t="s">
        <v>16</v>
      </c>
      <c r="E1233" t="s">
        <v>42</v>
      </c>
      <c r="F1233">
        <v>5</v>
      </c>
      <c r="G1233">
        <v>25000000</v>
      </c>
      <c r="H1233">
        <v>1</v>
      </c>
      <c r="I1233" s="37">
        <v>6.4236111111111117E-3</v>
      </c>
      <c r="J1233" t="s">
        <v>18</v>
      </c>
      <c r="K1233" t="s">
        <v>29</v>
      </c>
      <c r="L1233" t="s">
        <v>51</v>
      </c>
      <c r="M1233" t="s">
        <v>78</v>
      </c>
      <c r="N1233" t="s">
        <v>41</v>
      </c>
    </row>
    <row r="1234" spans="1:14" x14ac:dyDescent="0.25">
      <c r="A1234" t="s">
        <v>14</v>
      </c>
      <c r="B1234">
        <v>28</v>
      </c>
      <c r="C1234" t="s">
        <v>37</v>
      </c>
      <c r="D1234" t="s">
        <v>49</v>
      </c>
      <c r="E1234" t="s">
        <v>17</v>
      </c>
      <c r="F1234">
        <v>3</v>
      </c>
      <c r="G1234">
        <v>15000000</v>
      </c>
      <c r="H1234">
        <v>1</v>
      </c>
      <c r="I1234" s="37">
        <v>6.6666666666666671E-3</v>
      </c>
      <c r="J1234" t="s">
        <v>18</v>
      </c>
      <c r="K1234" t="s">
        <v>24</v>
      </c>
      <c r="L1234" t="s">
        <v>33</v>
      </c>
      <c r="M1234" t="s">
        <v>78</v>
      </c>
      <c r="N1234" t="s">
        <v>41</v>
      </c>
    </row>
    <row r="1235" spans="1:14" x14ac:dyDescent="0.25">
      <c r="A1235" t="s">
        <v>14</v>
      </c>
      <c r="B1235">
        <v>22</v>
      </c>
      <c r="C1235" t="s">
        <v>44</v>
      </c>
      <c r="D1235" t="s">
        <v>32</v>
      </c>
      <c r="E1235" t="s">
        <v>17</v>
      </c>
      <c r="F1235">
        <v>4</v>
      </c>
      <c r="G1235">
        <v>20000000</v>
      </c>
      <c r="H1235">
        <v>4</v>
      </c>
      <c r="I1235" s="37">
        <v>6.6666666666666671E-3</v>
      </c>
      <c r="J1235" t="s">
        <v>18</v>
      </c>
      <c r="K1235" t="s">
        <v>19</v>
      </c>
      <c r="L1235" t="s">
        <v>40</v>
      </c>
      <c r="M1235" t="s">
        <v>78</v>
      </c>
      <c r="N1235" t="s">
        <v>41</v>
      </c>
    </row>
    <row r="1236" spans="1:14" x14ac:dyDescent="0.25">
      <c r="A1236" t="s">
        <v>70</v>
      </c>
      <c r="B1236">
        <v>11</v>
      </c>
      <c r="C1236" t="s">
        <v>44</v>
      </c>
      <c r="D1236" t="s">
        <v>16</v>
      </c>
      <c r="E1236" t="s">
        <v>17</v>
      </c>
      <c r="F1236">
        <v>0</v>
      </c>
      <c r="G1236">
        <v>0</v>
      </c>
      <c r="H1236">
        <v>3</v>
      </c>
      <c r="I1236" s="37">
        <v>6.6666666666666671E-3</v>
      </c>
      <c r="L1236" t="s">
        <v>40</v>
      </c>
      <c r="M1236" t="s">
        <v>78</v>
      </c>
      <c r="N1236" t="s">
        <v>41</v>
      </c>
    </row>
    <row r="1237" spans="1:14" x14ac:dyDescent="0.25">
      <c r="A1237" t="s">
        <v>14</v>
      </c>
      <c r="B1237">
        <v>11</v>
      </c>
      <c r="C1237" t="s">
        <v>22</v>
      </c>
      <c r="D1237" t="s">
        <v>49</v>
      </c>
      <c r="E1237" t="s">
        <v>17</v>
      </c>
      <c r="F1237">
        <v>1</v>
      </c>
      <c r="G1237">
        <v>7000000</v>
      </c>
      <c r="H1237">
        <v>3</v>
      </c>
      <c r="I1237" s="37">
        <v>7.0601851851851841E-3</v>
      </c>
      <c r="J1237" t="s">
        <v>18</v>
      </c>
      <c r="K1237" t="s">
        <v>56</v>
      </c>
      <c r="L1237" t="s">
        <v>20</v>
      </c>
      <c r="M1237" t="s">
        <v>78</v>
      </c>
      <c r="N1237" t="s">
        <v>41</v>
      </c>
    </row>
    <row r="1238" spans="1:14" x14ac:dyDescent="0.25">
      <c r="A1238" t="s">
        <v>70</v>
      </c>
      <c r="B1238">
        <v>11</v>
      </c>
      <c r="C1238" t="s">
        <v>44</v>
      </c>
      <c r="D1238" t="s">
        <v>32</v>
      </c>
      <c r="E1238" t="s">
        <v>68</v>
      </c>
      <c r="F1238">
        <v>0</v>
      </c>
      <c r="G1238">
        <v>0</v>
      </c>
      <c r="H1238">
        <v>2</v>
      </c>
      <c r="I1238" s="37">
        <v>7.0601851851851841E-3</v>
      </c>
      <c r="L1238" t="s">
        <v>48</v>
      </c>
      <c r="M1238" t="s">
        <v>78</v>
      </c>
      <c r="N1238" t="s">
        <v>41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2B9C3-6271-4D7E-847F-7B4C83EADDB5}">
  <sheetPr>
    <tabColor rgb="FF00B0F0"/>
  </sheetPr>
  <dimension ref="C3:H12"/>
  <sheetViews>
    <sheetView workbookViewId="0">
      <selection activeCell="D11" sqref="D11"/>
    </sheetView>
  </sheetViews>
  <sheetFormatPr defaultRowHeight="15.75" x14ac:dyDescent="0.25"/>
  <cols>
    <col min="3" max="3" width="13.625" bestFit="1" customWidth="1"/>
  </cols>
  <sheetData>
    <row r="3" spans="3:8" x14ac:dyDescent="0.25">
      <c r="C3" t="s">
        <v>79</v>
      </c>
      <c r="H3" t="s">
        <v>88</v>
      </c>
    </row>
    <row r="5" spans="3:8" x14ac:dyDescent="0.25">
      <c r="C5" t="s">
        <v>80</v>
      </c>
      <c r="D5" s="8" t="s">
        <v>81</v>
      </c>
      <c r="E5" s="11"/>
      <c r="H5" t="s">
        <v>89</v>
      </c>
    </row>
    <row r="6" spans="3:8" x14ac:dyDescent="0.25">
      <c r="C6" t="s">
        <v>82</v>
      </c>
      <c r="D6" s="9" t="s">
        <v>83</v>
      </c>
      <c r="E6" s="11"/>
      <c r="H6" t="s">
        <v>90</v>
      </c>
    </row>
    <row r="7" spans="3:8" x14ac:dyDescent="0.25">
      <c r="C7" t="s">
        <v>84</v>
      </c>
      <c r="D7" s="10" t="s">
        <v>85</v>
      </c>
    </row>
    <row r="8" spans="3:8" x14ac:dyDescent="0.25">
      <c r="C8" t="s">
        <v>86</v>
      </c>
      <c r="D8" s="12" t="s">
        <v>87</v>
      </c>
    </row>
    <row r="9" spans="3:8" x14ac:dyDescent="0.25">
      <c r="C9" t="s">
        <v>91</v>
      </c>
      <c r="D9" s="13" t="s">
        <v>92</v>
      </c>
    </row>
    <row r="10" spans="3:8" x14ac:dyDescent="0.25">
      <c r="C10" t="s">
        <v>93</v>
      </c>
      <c r="D10" s="14" t="s">
        <v>94</v>
      </c>
      <c r="G10" s="7"/>
    </row>
    <row r="11" spans="3:8" x14ac:dyDescent="0.25">
      <c r="C11" t="s">
        <v>95</v>
      </c>
      <c r="D11" s="15" t="s">
        <v>96</v>
      </c>
    </row>
    <row r="12" spans="3:8" x14ac:dyDescent="0.25">
      <c r="C12" t="s">
        <v>97</v>
      </c>
      <c r="D12" s="16" t="s">
        <v>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sheetPr>
    <tabColor rgb="FFFFFF00"/>
  </sheetPr>
  <dimension ref="A1:O1240"/>
  <sheetViews>
    <sheetView showGridLines="0" showRowColHeaders="0" zoomScale="85" zoomScaleNormal="85" workbookViewId="0"/>
  </sheetViews>
  <sheetFormatPr defaultColWidth="10.625" defaultRowHeight="21" customHeight="1" x14ac:dyDescent="0.25"/>
  <cols>
    <col min="1" max="1" width="6" style="27" customWidth="1"/>
    <col min="2" max="2" width="13.25" style="17" customWidth="1"/>
    <col min="3" max="3" width="6" style="17" customWidth="1"/>
    <col min="4" max="4" width="8.375" style="17" customWidth="1"/>
    <col min="5" max="5" width="20.75" style="17" customWidth="1"/>
    <col min="6" max="6" width="16.125" style="17" customWidth="1"/>
    <col min="7" max="7" width="18.25" style="17" customWidth="1"/>
    <col min="8" max="8" width="22.375" style="17" bestFit="1" customWidth="1"/>
    <col min="9" max="9" width="22.625" style="17" customWidth="1"/>
    <col min="10" max="10" width="21.5" style="17" customWidth="1"/>
    <col min="11" max="11" width="17.125" style="17" customWidth="1"/>
    <col min="12" max="12" width="16.625" style="17" customWidth="1"/>
    <col min="13" max="14" width="12" style="17" customWidth="1"/>
    <col min="15" max="15" width="12.375" style="17" customWidth="1"/>
    <col min="16" max="16384" width="10.625" style="17"/>
  </cols>
  <sheetData>
    <row r="1" spans="1:15" ht="33" customHeight="1" x14ac:dyDescent="0.25"/>
    <row r="2" spans="1:15" s="18" customFormat="1" ht="36.950000000000003" customHeight="1" x14ac:dyDescent="0.25">
      <c r="A2" s="28"/>
      <c r="B2" s="19" t="s">
        <v>0</v>
      </c>
      <c r="C2" s="20" t="s">
        <v>1</v>
      </c>
      <c r="D2" s="19" t="s">
        <v>2</v>
      </c>
      <c r="E2" s="19" t="s">
        <v>3</v>
      </c>
      <c r="F2" s="19" t="s">
        <v>4</v>
      </c>
      <c r="G2" s="19" t="s">
        <v>5</v>
      </c>
      <c r="H2" s="19" t="s">
        <v>6</v>
      </c>
      <c r="I2" s="19" t="s">
        <v>7</v>
      </c>
      <c r="J2" s="19" t="s">
        <v>8</v>
      </c>
      <c r="K2" s="19" t="s">
        <v>9</v>
      </c>
      <c r="L2" s="19" t="s">
        <v>10</v>
      </c>
      <c r="M2" s="19" t="s">
        <v>11</v>
      </c>
      <c r="N2" s="19" t="s">
        <v>12</v>
      </c>
      <c r="O2" s="19" t="s">
        <v>13</v>
      </c>
    </row>
    <row r="3" spans="1:15" ht="21" customHeight="1" x14ac:dyDescent="0.25">
      <c r="B3" s="2" t="s">
        <v>14</v>
      </c>
      <c r="C3" s="3">
        <v>1</v>
      </c>
      <c r="D3" s="4" t="s">
        <v>15</v>
      </c>
      <c r="E3" s="2" t="s">
        <v>16</v>
      </c>
      <c r="F3" s="2" t="s">
        <v>17</v>
      </c>
      <c r="G3" s="5">
        <v>1</v>
      </c>
      <c r="H3" s="1">
        <v>7000000</v>
      </c>
      <c r="I3" s="2">
        <v>3</v>
      </c>
      <c r="J3" s="6">
        <v>1.3888888888888889E-3</v>
      </c>
      <c r="K3" s="2" t="s">
        <v>18</v>
      </c>
      <c r="L3" s="2" t="s">
        <v>19</v>
      </c>
      <c r="M3" s="2" t="s">
        <v>20</v>
      </c>
      <c r="N3" s="2" t="s">
        <v>78</v>
      </c>
      <c r="O3" s="2" t="s">
        <v>21</v>
      </c>
    </row>
    <row r="4" spans="1:15" ht="21" customHeight="1" x14ac:dyDescent="0.25">
      <c r="B4" s="21" t="s">
        <v>14</v>
      </c>
      <c r="C4" s="22">
        <v>10</v>
      </c>
      <c r="D4" s="23" t="s">
        <v>22</v>
      </c>
      <c r="E4" s="21" t="s">
        <v>16</v>
      </c>
      <c r="F4" s="21" t="s">
        <v>23</v>
      </c>
      <c r="G4" s="24">
        <v>3</v>
      </c>
      <c r="H4" s="25">
        <v>11000000</v>
      </c>
      <c r="I4" s="21">
        <v>1</v>
      </c>
      <c r="J4" s="26">
        <v>1.3888888888888889E-3</v>
      </c>
      <c r="K4" s="21" t="s">
        <v>18</v>
      </c>
      <c r="L4" s="21" t="s">
        <v>24</v>
      </c>
      <c r="M4" s="21" t="s">
        <v>25</v>
      </c>
      <c r="N4" s="21" t="s">
        <v>76</v>
      </c>
      <c r="O4" s="21" t="s">
        <v>26</v>
      </c>
    </row>
    <row r="5" spans="1:15" ht="21" customHeight="1" x14ac:dyDescent="0.25">
      <c r="B5" s="2" t="s">
        <v>14</v>
      </c>
      <c r="C5" s="3">
        <v>20</v>
      </c>
      <c r="D5" s="4" t="s">
        <v>27</v>
      </c>
      <c r="E5" s="2" t="s">
        <v>28</v>
      </c>
      <c r="F5" s="2" t="s">
        <v>17</v>
      </c>
      <c r="G5" s="5">
        <v>2</v>
      </c>
      <c r="H5" s="1">
        <v>12000000</v>
      </c>
      <c r="I5" s="2">
        <v>3</v>
      </c>
      <c r="J5" s="6">
        <v>1.3888888888888889E-3</v>
      </c>
      <c r="K5" s="2" t="s">
        <v>18</v>
      </c>
      <c r="L5" s="2" t="s">
        <v>29</v>
      </c>
      <c r="M5" s="2" t="s">
        <v>30</v>
      </c>
      <c r="N5" s="2" t="s">
        <v>76</v>
      </c>
      <c r="O5" s="2" t="s">
        <v>31</v>
      </c>
    </row>
    <row r="6" spans="1:15" ht="21" customHeight="1" x14ac:dyDescent="0.25">
      <c r="B6" s="21" t="s">
        <v>14</v>
      </c>
      <c r="C6" s="22">
        <v>23</v>
      </c>
      <c r="D6" s="23" t="s">
        <v>27</v>
      </c>
      <c r="E6" s="21" t="s">
        <v>32</v>
      </c>
      <c r="F6" s="21" t="s">
        <v>17</v>
      </c>
      <c r="G6" s="24">
        <v>4</v>
      </c>
      <c r="H6" s="25">
        <v>15000000</v>
      </c>
      <c r="I6" s="21">
        <v>1</v>
      </c>
      <c r="J6" s="26">
        <v>1.3888888888888889E-3</v>
      </c>
      <c r="K6" s="21" t="s">
        <v>18</v>
      </c>
      <c r="L6" s="21" t="s">
        <v>29</v>
      </c>
      <c r="M6" s="21" t="s">
        <v>33</v>
      </c>
      <c r="N6" s="21" t="s">
        <v>77</v>
      </c>
      <c r="O6" s="21" t="s">
        <v>34</v>
      </c>
    </row>
    <row r="7" spans="1:15" ht="21" customHeight="1" x14ac:dyDescent="0.25">
      <c r="B7" s="2" t="s">
        <v>14</v>
      </c>
      <c r="C7" s="3">
        <v>11</v>
      </c>
      <c r="D7" s="4" t="s">
        <v>27</v>
      </c>
      <c r="E7" s="2" t="s">
        <v>16</v>
      </c>
      <c r="F7" s="2" t="s">
        <v>17</v>
      </c>
      <c r="G7" s="5">
        <v>5</v>
      </c>
      <c r="H7" s="1">
        <v>25000000</v>
      </c>
      <c r="I7" s="2">
        <v>2</v>
      </c>
      <c r="J7" s="6">
        <v>1.3888888888888889E-3</v>
      </c>
      <c r="K7" s="2" t="s">
        <v>18</v>
      </c>
      <c r="L7" s="2" t="s">
        <v>35</v>
      </c>
      <c r="M7" s="2" t="s">
        <v>25</v>
      </c>
      <c r="N7" s="2" t="s">
        <v>66</v>
      </c>
      <c r="O7" s="2" t="s">
        <v>36</v>
      </c>
    </row>
    <row r="8" spans="1:15" ht="21" customHeight="1" x14ac:dyDescent="0.25">
      <c r="B8" s="21" t="s">
        <v>14</v>
      </c>
      <c r="C8" s="22">
        <v>2</v>
      </c>
      <c r="D8" s="23" t="s">
        <v>37</v>
      </c>
      <c r="E8" s="21" t="s">
        <v>38</v>
      </c>
      <c r="F8" s="21" t="s">
        <v>23</v>
      </c>
      <c r="G8" s="24">
        <v>3</v>
      </c>
      <c r="H8" s="25">
        <v>12000000</v>
      </c>
      <c r="I8" s="21">
        <v>1</v>
      </c>
      <c r="J8" s="26">
        <v>1.3888888888888889E-3</v>
      </c>
      <c r="K8" s="21" t="s">
        <v>18</v>
      </c>
      <c r="L8" s="21" t="s">
        <v>39</v>
      </c>
      <c r="M8" s="21" t="s">
        <v>40</v>
      </c>
      <c r="N8" s="21" t="s">
        <v>78</v>
      </c>
      <c r="O8" s="21" t="s">
        <v>41</v>
      </c>
    </row>
    <row r="9" spans="1:15" ht="21" customHeight="1" x14ac:dyDescent="0.25">
      <c r="B9" s="2" t="s">
        <v>14</v>
      </c>
      <c r="C9" s="3">
        <v>6</v>
      </c>
      <c r="D9" s="4" t="s">
        <v>37</v>
      </c>
      <c r="E9" s="2" t="s">
        <v>38</v>
      </c>
      <c r="F9" s="2" t="s">
        <v>42</v>
      </c>
      <c r="G9" s="5">
        <v>5</v>
      </c>
      <c r="H9" s="1">
        <v>20000000</v>
      </c>
      <c r="I9" s="2">
        <v>2</v>
      </c>
      <c r="J9" s="6">
        <v>1.3888888888888889E-3</v>
      </c>
      <c r="K9" s="2" t="s">
        <v>18</v>
      </c>
      <c r="L9" s="2" t="s">
        <v>19</v>
      </c>
      <c r="M9" s="2" t="s">
        <v>43</v>
      </c>
      <c r="N9" s="2" t="s">
        <v>66</v>
      </c>
      <c r="O9" s="2" t="s">
        <v>36</v>
      </c>
    </row>
    <row r="10" spans="1:15" ht="21" customHeight="1" x14ac:dyDescent="0.25">
      <c r="B10" s="21" t="s">
        <v>14</v>
      </c>
      <c r="C10" s="22">
        <v>26</v>
      </c>
      <c r="D10" s="23" t="s">
        <v>44</v>
      </c>
      <c r="E10" s="21" t="s">
        <v>32</v>
      </c>
      <c r="F10" s="21" t="s">
        <v>45</v>
      </c>
      <c r="G10" s="24">
        <v>1</v>
      </c>
      <c r="H10" s="25">
        <v>19000000</v>
      </c>
      <c r="I10" s="21">
        <v>2</v>
      </c>
      <c r="J10" s="26">
        <v>1.3888888888888889E-3</v>
      </c>
      <c r="K10" s="21" t="s">
        <v>46</v>
      </c>
      <c r="L10" s="21" t="s">
        <v>47</v>
      </c>
      <c r="M10" s="21" t="s">
        <v>33</v>
      </c>
      <c r="N10" s="21" t="s">
        <v>78</v>
      </c>
      <c r="O10" s="21" t="s">
        <v>41</v>
      </c>
    </row>
    <row r="11" spans="1:15" ht="21" customHeight="1" x14ac:dyDescent="0.25">
      <c r="B11" s="2" t="s">
        <v>14</v>
      </c>
      <c r="C11" s="3">
        <v>15</v>
      </c>
      <c r="D11" s="4" t="s">
        <v>44</v>
      </c>
      <c r="E11" s="2" t="s">
        <v>38</v>
      </c>
      <c r="F11" s="2" t="s">
        <v>42</v>
      </c>
      <c r="G11" s="5">
        <v>2</v>
      </c>
      <c r="H11" s="1">
        <v>38000000</v>
      </c>
      <c r="I11" s="2">
        <v>2</v>
      </c>
      <c r="J11" s="6">
        <v>1.3888888888888889E-3</v>
      </c>
      <c r="K11" s="2" t="s">
        <v>46</v>
      </c>
      <c r="L11" s="2" t="s">
        <v>39</v>
      </c>
      <c r="M11" s="2" t="s">
        <v>48</v>
      </c>
      <c r="N11" s="2" t="s">
        <v>76</v>
      </c>
      <c r="O11" s="2" t="s">
        <v>26</v>
      </c>
    </row>
    <row r="12" spans="1:15" ht="21" customHeight="1" x14ac:dyDescent="0.25">
      <c r="B12" s="21" t="s">
        <v>14</v>
      </c>
      <c r="C12" s="22">
        <v>17</v>
      </c>
      <c r="D12" s="23" t="s">
        <v>44</v>
      </c>
      <c r="E12" s="21" t="s">
        <v>49</v>
      </c>
      <c r="F12" s="21" t="s">
        <v>23</v>
      </c>
      <c r="G12" s="24">
        <v>2</v>
      </c>
      <c r="H12" s="25">
        <v>12000000</v>
      </c>
      <c r="I12" s="21">
        <v>2</v>
      </c>
      <c r="J12" s="26">
        <v>1.3888888888888889E-3</v>
      </c>
      <c r="K12" s="21" t="s">
        <v>18</v>
      </c>
      <c r="L12" s="21" t="s">
        <v>50</v>
      </c>
      <c r="M12" s="21" t="s">
        <v>51</v>
      </c>
      <c r="N12" s="21" t="s">
        <v>76</v>
      </c>
      <c r="O12" s="21" t="s">
        <v>52</v>
      </c>
    </row>
    <row r="13" spans="1:15" ht="21" customHeight="1" x14ac:dyDescent="0.25">
      <c r="B13" s="2" t="s">
        <v>14</v>
      </c>
      <c r="C13" s="3">
        <v>1</v>
      </c>
      <c r="D13" s="4" t="s">
        <v>15</v>
      </c>
      <c r="E13" s="2" t="s">
        <v>16</v>
      </c>
      <c r="F13" s="2" t="s">
        <v>17</v>
      </c>
      <c r="G13" s="5">
        <v>1</v>
      </c>
      <c r="H13" s="1">
        <v>7000000</v>
      </c>
      <c r="I13" s="2">
        <v>3</v>
      </c>
      <c r="J13" s="6">
        <v>1.3888888888888889E-3</v>
      </c>
      <c r="K13" s="2" t="s">
        <v>18</v>
      </c>
      <c r="L13" s="2" t="s">
        <v>19</v>
      </c>
      <c r="M13" s="2" t="s">
        <v>20</v>
      </c>
      <c r="N13" s="2" t="s">
        <v>78</v>
      </c>
      <c r="O13" s="2" t="s">
        <v>21</v>
      </c>
    </row>
    <row r="14" spans="1:15" ht="21" customHeight="1" x14ac:dyDescent="0.25">
      <c r="B14" s="21" t="s">
        <v>14</v>
      </c>
      <c r="C14" s="22">
        <v>2</v>
      </c>
      <c r="D14" s="23" t="s">
        <v>37</v>
      </c>
      <c r="E14" s="21" t="s">
        <v>38</v>
      </c>
      <c r="F14" s="21" t="s">
        <v>23</v>
      </c>
      <c r="G14" s="24">
        <v>3</v>
      </c>
      <c r="H14" s="25">
        <v>12000000</v>
      </c>
      <c r="I14" s="21">
        <v>1</v>
      </c>
      <c r="J14" s="26">
        <v>1.3888888888888889E-3</v>
      </c>
      <c r="K14" s="21" t="s">
        <v>18</v>
      </c>
      <c r="L14" s="21" t="s">
        <v>39</v>
      </c>
      <c r="M14" s="21" t="s">
        <v>40</v>
      </c>
      <c r="N14" s="21" t="s">
        <v>78</v>
      </c>
      <c r="O14" s="21" t="s">
        <v>26</v>
      </c>
    </row>
    <row r="15" spans="1:15" ht="21" customHeight="1" x14ac:dyDescent="0.25">
      <c r="B15" s="2" t="s">
        <v>14</v>
      </c>
      <c r="C15" s="3">
        <v>6</v>
      </c>
      <c r="D15" s="4" t="s">
        <v>37</v>
      </c>
      <c r="E15" s="2" t="s">
        <v>38</v>
      </c>
      <c r="F15" s="2" t="s">
        <v>42</v>
      </c>
      <c r="G15" s="5">
        <v>5</v>
      </c>
      <c r="H15" s="1">
        <v>20000000</v>
      </c>
      <c r="I15" s="2">
        <v>2</v>
      </c>
      <c r="J15" s="6">
        <v>1.3888888888888889E-3</v>
      </c>
      <c r="K15" s="2" t="s">
        <v>18</v>
      </c>
      <c r="L15" s="2" t="s">
        <v>19</v>
      </c>
      <c r="M15" s="2" t="s">
        <v>43</v>
      </c>
      <c r="N15" s="2" t="s">
        <v>66</v>
      </c>
      <c r="O15" s="2" t="s">
        <v>53</v>
      </c>
    </row>
    <row r="16" spans="1:15" ht="21" customHeight="1" x14ac:dyDescent="0.25">
      <c r="B16" s="21" t="s">
        <v>14</v>
      </c>
      <c r="C16" s="22">
        <v>26</v>
      </c>
      <c r="D16" s="23" t="s">
        <v>44</v>
      </c>
      <c r="E16" s="21" t="s">
        <v>32</v>
      </c>
      <c r="F16" s="21" t="s">
        <v>45</v>
      </c>
      <c r="G16" s="24">
        <v>1</v>
      </c>
      <c r="H16" s="25">
        <v>19000000</v>
      </c>
      <c r="I16" s="21">
        <v>2</v>
      </c>
      <c r="J16" s="26">
        <v>1.3888888888888889E-3</v>
      </c>
      <c r="K16" s="21" t="s">
        <v>46</v>
      </c>
      <c r="L16" s="21" t="s">
        <v>47</v>
      </c>
      <c r="M16" s="21" t="s">
        <v>33</v>
      </c>
      <c r="N16" s="21" t="s">
        <v>78</v>
      </c>
      <c r="O16" s="21" t="s">
        <v>54</v>
      </c>
    </row>
    <row r="17" spans="2:15" ht="21" customHeight="1" x14ac:dyDescent="0.25">
      <c r="B17" s="2" t="s">
        <v>14</v>
      </c>
      <c r="C17" s="3">
        <v>2</v>
      </c>
      <c r="D17" s="4" t="s">
        <v>37</v>
      </c>
      <c r="E17" s="2" t="s">
        <v>38</v>
      </c>
      <c r="F17" s="2" t="s">
        <v>23</v>
      </c>
      <c r="G17" s="5">
        <v>3</v>
      </c>
      <c r="H17" s="1">
        <v>12000000</v>
      </c>
      <c r="I17" s="2">
        <v>1</v>
      </c>
      <c r="J17" s="6">
        <v>1.3888888888888889E-3</v>
      </c>
      <c r="K17" s="2" t="s">
        <v>18</v>
      </c>
      <c r="L17" s="2" t="s">
        <v>39</v>
      </c>
      <c r="M17" s="2" t="s">
        <v>40</v>
      </c>
      <c r="N17" s="2" t="s">
        <v>78</v>
      </c>
      <c r="O17" s="2" t="s">
        <v>31</v>
      </c>
    </row>
    <row r="18" spans="2:15" ht="21" customHeight="1" x14ac:dyDescent="0.25">
      <c r="B18" s="21" t="s">
        <v>14</v>
      </c>
      <c r="C18" s="22">
        <v>6</v>
      </c>
      <c r="D18" s="23" t="s">
        <v>37</v>
      </c>
      <c r="E18" s="21" t="s">
        <v>38</v>
      </c>
      <c r="F18" s="21" t="s">
        <v>42</v>
      </c>
      <c r="G18" s="24">
        <v>5</v>
      </c>
      <c r="H18" s="25">
        <v>20000000</v>
      </c>
      <c r="I18" s="21">
        <v>2</v>
      </c>
      <c r="J18" s="26">
        <v>1.3888888888888889E-3</v>
      </c>
      <c r="K18" s="21" t="s">
        <v>18</v>
      </c>
      <c r="L18" s="21" t="s">
        <v>19</v>
      </c>
      <c r="M18" s="21" t="s">
        <v>43</v>
      </c>
      <c r="N18" s="21" t="s">
        <v>66</v>
      </c>
      <c r="O18" s="21" t="s">
        <v>53</v>
      </c>
    </row>
    <row r="19" spans="2:15" ht="21" customHeight="1" x14ac:dyDescent="0.25">
      <c r="B19" s="2" t="s">
        <v>14</v>
      </c>
      <c r="C19" s="3">
        <v>26</v>
      </c>
      <c r="D19" s="4" t="s">
        <v>44</v>
      </c>
      <c r="E19" s="2" t="s">
        <v>32</v>
      </c>
      <c r="F19" s="2" t="s">
        <v>45</v>
      </c>
      <c r="G19" s="5">
        <v>1</v>
      </c>
      <c r="H19" s="1">
        <v>19000000</v>
      </c>
      <c r="I19" s="2">
        <v>2</v>
      </c>
      <c r="J19" s="6">
        <v>1.3888888888888889E-3</v>
      </c>
      <c r="K19" s="2" t="s">
        <v>46</v>
      </c>
      <c r="L19" s="2" t="s">
        <v>47</v>
      </c>
      <c r="M19" s="2" t="s">
        <v>33</v>
      </c>
      <c r="N19" s="2" t="s">
        <v>78</v>
      </c>
      <c r="O19" s="2" t="s">
        <v>54</v>
      </c>
    </row>
    <row r="20" spans="2:15" ht="21" customHeight="1" x14ac:dyDescent="0.25">
      <c r="B20" s="21" t="s">
        <v>14</v>
      </c>
      <c r="C20" s="22">
        <v>12</v>
      </c>
      <c r="D20" s="23" t="s">
        <v>55</v>
      </c>
      <c r="E20" s="21" t="s">
        <v>16</v>
      </c>
      <c r="F20" s="21" t="s">
        <v>42</v>
      </c>
      <c r="G20" s="24">
        <v>3</v>
      </c>
      <c r="H20" s="25">
        <v>11000000</v>
      </c>
      <c r="I20" s="21">
        <v>1</v>
      </c>
      <c r="J20" s="26">
        <v>1.3888888888888889E-3</v>
      </c>
      <c r="K20" s="21" t="s">
        <v>18</v>
      </c>
      <c r="L20" s="21" t="s">
        <v>56</v>
      </c>
      <c r="M20" s="21" t="s">
        <v>51</v>
      </c>
      <c r="N20" s="21" t="s">
        <v>76</v>
      </c>
      <c r="O20" s="21" t="s">
        <v>52</v>
      </c>
    </row>
    <row r="21" spans="2:15" ht="21" customHeight="1" x14ac:dyDescent="0.25">
      <c r="B21" s="2" t="s">
        <v>14</v>
      </c>
      <c r="C21" s="3">
        <v>11</v>
      </c>
      <c r="D21" s="4" t="s">
        <v>57</v>
      </c>
      <c r="E21" s="2" t="s">
        <v>28</v>
      </c>
      <c r="F21" s="2" t="s">
        <v>23</v>
      </c>
      <c r="G21" s="5">
        <v>5</v>
      </c>
      <c r="H21" s="1">
        <v>25000000</v>
      </c>
      <c r="I21" s="2">
        <v>1</v>
      </c>
      <c r="J21" s="6">
        <v>1.3888888888888889E-3</v>
      </c>
      <c r="K21" s="2" t="s">
        <v>18</v>
      </c>
      <c r="L21" s="2" t="s">
        <v>29</v>
      </c>
      <c r="M21" s="2" t="s">
        <v>43</v>
      </c>
      <c r="N21" s="2" t="s">
        <v>76</v>
      </c>
      <c r="O21" s="2" t="s">
        <v>31</v>
      </c>
    </row>
    <row r="22" spans="2:15" ht="21" customHeight="1" x14ac:dyDescent="0.25">
      <c r="B22" s="21" t="s">
        <v>14</v>
      </c>
      <c r="C22" s="22">
        <v>11</v>
      </c>
      <c r="D22" s="23" t="s">
        <v>58</v>
      </c>
      <c r="E22" s="21" t="s">
        <v>32</v>
      </c>
      <c r="F22" s="21" t="s">
        <v>42</v>
      </c>
      <c r="G22" s="24">
        <v>2</v>
      </c>
      <c r="H22" s="25">
        <v>38000000</v>
      </c>
      <c r="I22" s="21">
        <v>2</v>
      </c>
      <c r="J22" s="26">
        <v>1.3888888888888889E-3</v>
      </c>
      <c r="K22" s="21" t="s">
        <v>46</v>
      </c>
      <c r="L22" s="21" t="s">
        <v>56</v>
      </c>
      <c r="M22" s="21" t="s">
        <v>43</v>
      </c>
      <c r="N22" s="21" t="s">
        <v>78</v>
      </c>
      <c r="O22" s="21" t="s">
        <v>53</v>
      </c>
    </row>
    <row r="23" spans="2:15" ht="21" customHeight="1" x14ac:dyDescent="0.25">
      <c r="B23" s="2" t="s">
        <v>14</v>
      </c>
      <c r="C23" s="3">
        <v>3</v>
      </c>
      <c r="D23" s="4" t="s">
        <v>15</v>
      </c>
      <c r="E23" s="2" t="s">
        <v>38</v>
      </c>
      <c r="F23" s="2" t="s">
        <v>42</v>
      </c>
      <c r="G23" s="5">
        <v>4</v>
      </c>
      <c r="H23" s="1">
        <v>15000000</v>
      </c>
      <c r="I23" s="2">
        <v>1</v>
      </c>
      <c r="J23" s="6">
        <v>1.3888888888888889E-3</v>
      </c>
      <c r="K23" s="2" t="s">
        <v>18</v>
      </c>
      <c r="L23" s="2" t="s">
        <v>56</v>
      </c>
      <c r="M23" s="2" t="s">
        <v>20</v>
      </c>
      <c r="N23" s="2" t="s">
        <v>78</v>
      </c>
      <c r="O23" s="2" t="s">
        <v>41</v>
      </c>
    </row>
    <row r="24" spans="2:15" ht="21" customHeight="1" x14ac:dyDescent="0.25">
      <c r="B24" s="21" t="s">
        <v>14</v>
      </c>
      <c r="C24" s="22">
        <v>11</v>
      </c>
      <c r="D24" s="23" t="s">
        <v>59</v>
      </c>
      <c r="E24" s="21" t="s">
        <v>16</v>
      </c>
      <c r="F24" s="21" t="s">
        <v>23</v>
      </c>
      <c r="G24" s="24">
        <v>1</v>
      </c>
      <c r="H24" s="25">
        <v>19000000</v>
      </c>
      <c r="I24" s="21">
        <v>1</v>
      </c>
      <c r="J24" s="26">
        <v>1.3888888888888889E-3</v>
      </c>
      <c r="K24" s="21" t="s">
        <v>46</v>
      </c>
      <c r="L24" s="21" t="s">
        <v>19</v>
      </c>
      <c r="M24" s="21" t="s">
        <v>25</v>
      </c>
      <c r="N24" s="21" t="s">
        <v>77</v>
      </c>
      <c r="O24" s="21" t="s">
        <v>54</v>
      </c>
    </row>
    <row r="25" spans="2:15" ht="21" customHeight="1" x14ac:dyDescent="0.25">
      <c r="B25" s="2" t="s">
        <v>14</v>
      </c>
      <c r="C25" s="3">
        <v>10</v>
      </c>
      <c r="D25" s="4" t="s">
        <v>59</v>
      </c>
      <c r="E25" s="2" t="s">
        <v>38</v>
      </c>
      <c r="F25" s="2" t="s">
        <v>17</v>
      </c>
      <c r="G25" s="5">
        <v>4</v>
      </c>
      <c r="H25" s="1">
        <v>20000000</v>
      </c>
      <c r="I25" s="2">
        <v>3</v>
      </c>
      <c r="J25" s="6">
        <v>1.3888888888888889E-3</v>
      </c>
      <c r="K25" s="2" t="s">
        <v>18</v>
      </c>
      <c r="L25" s="2" t="s">
        <v>47</v>
      </c>
      <c r="M25" s="2" t="s">
        <v>33</v>
      </c>
      <c r="N25" s="2" t="s">
        <v>77</v>
      </c>
      <c r="O25" s="2" t="s">
        <v>54</v>
      </c>
    </row>
    <row r="26" spans="2:15" ht="21" customHeight="1" x14ac:dyDescent="0.25">
      <c r="B26" s="21" t="s">
        <v>14</v>
      </c>
      <c r="C26" s="22">
        <v>5</v>
      </c>
      <c r="D26" s="23" t="s">
        <v>59</v>
      </c>
      <c r="E26" s="21" t="s">
        <v>38</v>
      </c>
      <c r="F26" s="21" t="s">
        <v>23</v>
      </c>
      <c r="G26" s="24">
        <v>1</v>
      </c>
      <c r="H26" s="25">
        <v>7000000</v>
      </c>
      <c r="I26" s="21">
        <v>2</v>
      </c>
      <c r="J26" s="26">
        <v>1.3888888888888889E-3</v>
      </c>
      <c r="K26" s="21" t="s">
        <v>18</v>
      </c>
      <c r="L26" s="21" t="s">
        <v>56</v>
      </c>
      <c r="M26" s="21" t="s">
        <v>48</v>
      </c>
      <c r="N26" s="21" t="s">
        <v>76</v>
      </c>
      <c r="O26" s="21" t="s">
        <v>52</v>
      </c>
    </row>
    <row r="27" spans="2:15" ht="21" customHeight="1" x14ac:dyDescent="0.25">
      <c r="B27" s="2" t="s">
        <v>14</v>
      </c>
      <c r="C27" s="3">
        <v>12</v>
      </c>
      <c r="D27" s="4" t="s">
        <v>60</v>
      </c>
      <c r="E27" s="2" t="s">
        <v>28</v>
      </c>
      <c r="F27" s="2" t="s">
        <v>23</v>
      </c>
      <c r="G27" s="5">
        <v>2</v>
      </c>
      <c r="H27" s="1">
        <v>38000000</v>
      </c>
      <c r="I27" s="2">
        <v>3</v>
      </c>
      <c r="J27" s="6">
        <v>1.3888888888888889E-3</v>
      </c>
      <c r="K27" s="2" t="s">
        <v>46</v>
      </c>
      <c r="L27" s="2" t="s">
        <v>39</v>
      </c>
      <c r="M27" s="2" t="s">
        <v>40</v>
      </c>
      <c r="N27" s="2" t="s">
        <v>78</v>
      </c>
      <c r="O27" s="2" t="s">
        <v>53</v>
      </c>
    </row>
    <row r="28" spans="2:15" ht="21" customHeight="1" x14ac:dyDescent="0.25">
      <c r="B28" s="21" t="s">
        <v>14</v>
      </c>
      <c r="C28" s="22">
        <v>26</v>
      </c>
      <c r="D28" s="23" t="s">
        <v>22</v>
      </c>
      <c r="E28" s="21" t="s">
        <v>16</v>
      </c>
      <c r="F28" s="21" t="s">
        <v>42</v>
      </c>
      <c r="G28" s="24">
        <v>4</v>
      </c>
      <c r="H28" s="25">
        <v>20000000</v>
      </c>
      <c r="I28" s="21">
        <v>3</v>
      </c>
      <c r="J28" s="26">
        <v>1.3888888888888889E-3</v>
      </c>
      <c r="K28" s="21" t="s">
        <v>61</v>
      </c>
      <c r="L28" s="21" t="s">
        <v>19</v>
      </c>
      <c r="M28" s="21" t="s">
        <v>20</v>
      </c>
      <c r="N28" s="21" t="s">
        <v>66</v>
      </c>
      <c r="O28" s="21" t="s">
        <v>36</v>
      </c>
    </row>
    <row r="29" spans="2:15" ht="21" customHeight="1" x14ac:dyDescent="0.25">
      <c r="B29" s="2" t="s">
        <v>14</v>
      </c>
      <c r="C29" s="3">
        <v>25</v>
      </c>
      <c r="D29" s="4" t="s">
        <v>27</v>
      </c>
      <c r="E29" s="2" t="s">
        <v>16</v>
      </c>
      <c r="F29" s="2" t="s">
        <v>17</v>
      </c>
      <c r="G29" s="5">
        <v>3</v>
      </c>
      <c r="H29" s="1">
        <v>15000000</v>
      </c>
      <c r="I29" s="2">
        <v>3</v>
      </c>
      <c r="J29" s="6">
        <v>1.3888888888888889E-3</v>
      </c>
      <c r="K29" s="2" t="s">
        <v>18</v>
      </c>
      <c r="L29" s="2" t="s">
        <v>56</v>
      </c>
      <c r="M29" s="2" t="s">
        <v>30</v>
      </c>
      <c r="N29" s="2" t="s">
        <v>76</v>
      </c>
      <c r="O29" s="2" t="s">
        <v>52</v>
      </c>
    </row>
    <row r="30" spans="2:15" ht="21" customHeight="1" x14ac:dyDescent="0.25">
      <c r="B30" s="21" t="s">
        <v>14</v>
      </c>
      <c r="C30" s="22">
        <v>11</v>
      </c>
      <c r="D30" s="23" t="s">
        <v>27</v>
      </c>
      <c r="E30" s="21" t="s">
        <v>16</v>
      </c>
      <c r="F30" s="21" t="s">
        <v>42</v>
      </c>
      <c r="G30" s="24">
        <v>3</v>
      </c>
      <c r="H30" s="25">
        <v>12000000</v>
      </c>
      <c r="I30" s="21">
        <v>4</v>
      </c>
      <c r="J30" s="26">
        <v>1.3888888888888889E-3</v>
      </c>
      <c r="K30" s="21" t="s">
        <v>18</v>
      </c>
      <c r="L30" s="21" t="s">
        <v>24</v>
      </c>
      <c r="M30" s="21" t="s">
        <v>20</v>
      </c>
      <c r="N30" s="21" t="s">
        <v>66</v>
      </c>
      <c r="O30" s="21" t="s">
        <v>36</v>
      </c>
    </row>
    <row r="31" spans="2:15" ht="21" customHeight="1" x14ac:dyDescent="0.25">
      <c r="B31" s="2" t="s">
        <v>14</v>
      </c>
      <c r="C31" s="3">
        <v>18</v>
      </c>
      <c r="D31" s="4" t="s">
        <v>27</v>
      </c>
      <c r="E31" s="2" t="s">
        <v>16</v>
      </c>
      <c r="F31" s="2" t="s">
        <v>23</v>
      </c>
      <c r="G31" s="5">
        <v>4</v>
      </c>
      <c r="H31" s="1">
        <v>15000000</v>
      </c>
      <c r="I31" s="2">
        <v>2</v>
      </c>
      <c r="J31" s="6">
        <v>1.3888888888888889E-3</v>
      </c>
      <c r="K31" s="2" t="s">
        <v>18</v>
      </c>
      <c r="L31" s="2" t="s">
        <v>39</v>
      </c>
      <c r="M31" s="2" t="s">
        <v>48</v>
      </c>
      <c r="N31" s="2" t="s">
        <v>78</v>
      </c>
      <c r="O31" s="2" t="s">
        <v>62</v>
      </c>
    </row>
    <row r="32" spans="2:15" ht="21" customHeight="1" x14ac:dyDescent="0.25">
      <c r="B32" s="21" t="s">
        <v>14</v>
      </c>
      <c r="C32" s="22">
        <v>1</v>
      </c>
      <c r="D32" s="23" t="s">
        <v>37</v>
      </c>
      <c r="E32" s="21" t="s">
        <v>32</v>
      </c>
      <c r="F32" s="21" t="s">
        <v>42</v>
      </c>
      <c r="G32" s="24">
        <v>3</v>
      </c>
      <c r="H32" s="25">
        <v>15000000</v>
      </c>
      <c r="I32" s="21">
        <v>3</v>
      </c>
      <c r="J32" s="26">
        <v>1.3888888888888889E-3</v>
      </c>
      <c r="K32" s="21" t="s">
        <v>18</v>
      </c>
      <c r="L32" s="21" t="s">
        <v>39</v>
      </c>
      <c r="M32" s="21" t="s">
        <v>30</v>
      </c>
      <c r="N32" s="21" t="s">
        <v>76</v>
      </c>
      <c r="O32" s="21" t="s">
        <v>52</v>
      </c>
    </row>
    <row r="33" spans="2:15" ht="21" customHeight="1" x14ac:dyDescent="0.25">
      <c r="B33" s="2" t="s">
        <v>14</v>
      </c>
      <c r="C33" s="3">
        <v>1</v>
      </c>
      <c r="D33" s="4" t="s">
        <v>37</v>
      </c>
      <c r="E33" s="2" t="s">
        <v>16</v>
      </c>
      <c r="F33" s="2" t="s">
        <v>42</v>
      </c>
      <c r="G33" s="5">
        <v>2</v>
      </c>
      <c r="H33" s="1">
        <v>12000000</v>
      </c>
      <c r="I33" s="2">
        <v>6</v>
      </c>
      <c r="J33" s="6">
        <v>1.3888888888888889E-3</v>
      </c>
      <c r="K33" s="2" t="s">
        <v>18</v>
      </c>
      <c r="L33" s="2" t="s">
        <v>39</v>
      </c>
      <c r="M33" s="2" t="s">
        <v>30</v>
      </c>
      <c r="N33" s="2" t="s">
        <v>78</v>
      </c>
      <c r="O33" s="2" t="s">
        <v>41</v>
      </c>
    </row>
    <row r="34" spans="2:15" ht="21" customHeight="1" x14ac:dyDescent="0.25">
      <c r="B34" s="21" t="s">
        <v>14</v>
      </c>
      <c r="C34" s="22">
        <v>8</v>
      </c>
      <c r="D34" s="23" t="s">
        <v>37</v>
      </c>
      <c r="E34" s="21" t="s">
        <v>16</v>
      </c>
      <c r="F34" s="21" t="s">
        <v>42</v>
      </c>
      <c r="G34" s="24">
        <v>3</v>
      </c>
      <c r="H34" s="25">
        <v>15000000</v>
      </c>
      <c r="I34" s="21">
        <v>3</v>
      </c>
      <c r="J34" s="26">
        <v>1.3888888888888889E-3</v>
      </c>
      <c r="K34" s="21" t="s">
        <v>18</v>
      </c>
      <c r="L34" s="21" t="s">
        <v>35</v>
      </c>
      <c r="M34" s="21" t="s">
        <v>20</v>
      </c>
      <c r="N34" s="21" t="s">
        <v>78</v>
      </c>
      <c r="O34" s="21" t="s">
        <v>62</v>
      </c>
    </row>
    <row r="35" spans="2:15" ht="21" customHeight="1" x14ac:dyDescent="0.25">
      <c r="B35" s="2" t="s">
        <v>14</v>
      </c>
      <c r="C35" s="3">
        <v>20</v>
      </c>
      <c r="D35" s="4" t="s">
        <v>37</v>
      </c>
      <c r="E35" s="2" t="s">
        <v>28</v>
      </c>
      <c r="F35" s="2" t="s">
        <v>23</v>
      </c>
      <c r="G35" s="5">
        <v>5</v>
      </c>
      <c r="H35" s="1">
        <v>25000000</v>
      </c>
      <c r="I35" s="2">
        <v>4</v>
      </c>
      <c r="J35" s="6">
        <v>1.3888888888888889E-3</v>
      </c>
      <c r="K35" s="2" t="s">
        <v>18</v>
      </c>
      <c r="L35" s="2" t="s">
        <v>35</v>
      </c>
      <c r="M35" s="2" t="s">
        <v>30</v>
      </c>
      <c r="N35" s="2" t="s">
        <v>78</v>
      </c>
      <c r="O35" s="2" t="s">
        <v>63</v>
      </c>
    </row>
    <row r="36" spans="2:15" ht="21" customHeight="1" x14ac:dyDescent="0.25">
      <c r="B36" s="21" t="s">
        <v>14</v>
      </c>
      <c r="C36" s="22">
        <v>20</v>
      </c>
      <c r="D36" s="23" t="s">
        <v>37</v>
      </c>
      <c r="E36" s="21" t="s">
        <v>49</v>
      </c>
      <c r="F36" s="21" t="s">
        <v>17</v>
      </c>
      <c r="G36" s="24">
        <v>2</v>
      </c>
      <c r="H36" s="25">
        <v>12000000</v>
      </c>
      <c r="I36" s="21">
        <v>4</v>
      </c>
      <c r="J36" s="26">
        <v>1.3888888888888889E-3</v>
      </c>
      <c r="K36" s="21" t="s">
        <v>18</v>
      </c>
      <c r="L36" s="21" t="s">
        <v>64</v>
      </c>
      <c r="M36" s="21" t="s">
        <v>33</v>
      </c>
      <c r="N36" s="21" t="s">
        <v>77</v>
      </c>
      <c r="O36" s="21" t="s">
        <v>65</v>
      </c>
    </row>
    <row r="37" spans="2:15" ht="21" customHeight="1" x14ac:dyDescent="0.25">
      <c r="B37" s="2" t="s">
        <v>14</v>
      </c>
      <c r="C37" s="3">
        <v>1</v>
      </c>
      <c r="D37" s="4" t="s">
        <v>37</v>
      </c>
      <c r="E37" s="2" t="s">
        <v>28</v>
      </c>
      <c r="F37" s="2" t="s">
        <v>23</v>
      </c>
      <c r="G37" s="5">
        <v>3</v>
      </c>
      <c r="H37" s="1">
        <v>15000000</v>
      </c>
      <c r="I37" s="2">
        <v>5</v>
      </c>
      <c r="J37" s="6">
        <v>1.3888888888888889E-3</v>
      </c>
      <c r="K37" s="2" t="s">
        <v>18</v>
      </c>
      <c r="L37" s="2" t="s">
        <v>29</v>
      </c>
      <c r="M37" s="2" t="s">
        <v>40</v>
      </c>
      <c r="N37" s="2" t="s">
        <v>77</v>
      </c>
      <c r="O37" s="2" t="s">
        <v>54</v>
      </c>
    </row>
    <row r="38" spans="2:15" ht="21" customHeight="1" x14ac:dyDescent="0.25">
      <c r="B38" s="21" t="s">
        <v>14</v>
      </c>
      <c r="C38" s="22">
        <v>20</v>
      </c>
      <c r="D38" s="23" t="s">
        <v>37</v>
      </c>
      <c r="E38" s="21" t="s">
        <v>28</v>
      </c>
      <c r="F38" s="21" t="s">
        <v>42</v>
      </c>
      <c r="G38" s="24">
        <v>2</v>
      </c>
      <c r="H38" s="25">
        <v>10000000</v>
      </c>
      <c r="I38" s="21">
        <v>1</v>
      </c>
      <c r="J38" s="26">
        <v>1.3888888888888889E-3</v>
      </c>
      <c r="K38" s="21" t="s">
        <v>18</v>
      </c>
      <c r="L38" s="21" t="s">
        <v>64</v>
      </c>
      <c r="M38" s="21" t="s">
        <v>43</v>
      </c>
      <c r="N38" s="21" t="s">
        <v>78</v>
      </c>
      <c r="O38" s="21" t="s">
        <v>66</v>
      </c>
    </row>
    <row r="39" spans="2:15" ht="21" customHeight="1" x14ac:dyDescent="0.25">
      <c r="B39" s="2" t="s">
        <v>14</v>
      </c>
      <c r="C39" s="3">
        <v>1</v>
      </c>
      <c r="D39" s="4" t="s">
        <v>37</v>
      </c>
      <c r="E39" s="2" t="s">
        <v>28</v>
      </c>
      <c r="F39" s="2" t="s">
        <v>17</v>
      </c>
      <c r="G39" s="5">
        <v>3</v>
      </c>
      <c r="H39" s="1">
        <v>12000000</v>
      </c>
      <c r="I39" s="2">
        <v>2</v>
      </c>
      <c r="J39" s="6">
        <v>1.3888888888888889E-3</v>
      </c>
      <c r="K39" s="2" t="s">
        <v>18</v>
      </c>
      <c r="L39" s="2" t="s">
        <v>35</v>
      </c>
      <c r="M39" s="2" t="s">
        <v>25</v>
      </c>
      <c r="N39" s="2" t="s">
        <v>78</v>
      </c>
      <c r="O39" s="2" t="s">
        <v>53</v>
      </c>
    </row>
    <row r="40" spans="2:15" ht="21" customHeight="1" x14ac:dyDescent="0.25">
      <c r="B40" s="21" t="s">
        <v>14</v>
      </c>
      <c r="C40" s="22">
        <v>4</v>
      </c>
      <c r="D40" s="23" t="s">
        <v>37</v>
      </c>
      <c r="E40" s="21" t="s">
        <v>16</v>
      </c>
      <c r="F40" s="21" t="s">
        <v>23</v>
      </c>
      <c r="G40" s="24">
        <v>3</v>
      </c>
      <c r="H40" s="25">
        <v>11000000</v>
      </c>
      <c r="I40" s="21">
        <v>6</v>
      </c>
      <c r="J40" s="26">
        <v>1.3888888888888889E-3</v>
      </c>
      <c r="K40" s="21" t="s">
        <v>18</v>
      </c>
      <c r="L40" s="21" t="s">
        <v>39</v>
      </c>
      <c r="M40" s="21" t="s">
        <v>48</v>
      </c>
      <c r="N40" s="21" t="s">
        <v>76</v>
      </c>
      <c r="O40" s="21" t="s">
        <v>31</v>
      </c>
    </row>
    <row r="41" spans="2:15" ht="21" customHeight="1" x14ac:dyDescent="0.25">
      <c r="B41" s="2" t="s">
        <v>14</v>
      </c>
      <c r="C41" s="3">
        <v>3</v>
      </c>
      <c r="D41" s="4" t="s">
        <v>44</v>
      </c>
      <c r="E41" s="2" t="s">
        <v>32</v>
      </c>
      <c r="F41" s="2" t="s">
        <v>17</v>
      </c>
      <c r="G41" s="5">
        <v>1</v>
      </c>
      <c r="H41" s="1">
        <v>19000000</v>
      </c>
      <c r="I41" s="2">
        <v>3</v>
      </c>
      <c r="J41" s="6">
        <v>1.3888888888888889E-3</v>
      </c>
      <c r="K41" s="2" t="s">
        <v>46</v>
      </c>
      <c r="L41" s="2" t="s">
        <v>64</v>
      </c>
      <c r="M41" s="2" t="s">
        <v>48</v>
      </c>
      <c r="N41" s="2" t="s">
        <v>78</v>
      </c>
      <c r="O41" s="2" t="s">
        <v>53</v>
      </c>
    </row>
    <row r="42" spans="2:15" ht="21" customHeight="1" x14ac:dyDescent="0.25">
      <c r="B42" s="21" t="s">
        <v>14</v>
      </c>
      <c r="C42" s="22">
        <v>22</v>
      </c>
      <c r="D42" s="23" t="s">
        <v>44</v>
      </c>
      <c r="E42" s="21" t="s">
        <v>32</v>
      </c>
      <c r="F42" s="21" t="s">
        <v>17</v>
      </c>
      <c r="G42" s="24">
        <v>1</v>
      </c>
      <c r="H42" s="25">
        <v>19000000</v>
      </c>
      <c r="I42" s="21">
        <v>1</v>
      </c>
      <c r="J42" s="26">
        <v>1.3888888888888889E-3</v>
      </c>
      <c r="K42" s="21" t="s">
        <v>46</v>
      </c>
      <c r="L42" s="21" t="s">
        <v>24</v>
      </c>
      <c r="M42" s="21" t="s">
        <v>51</v>
      </c>
      <c r="N42" s="21" t="s">
        <v>66</v>
      </c>
      <c r="O42" s="21" t="s">
        <v>67</v>
      </c>
    </row>
    <row r="43" spans="2:15" ht="21" customHeight="1" x14ac:dyDescent="0.25">
      <c r="B43" s="2" t="s">
        <v>14</v>
      </c>
      <c r="C43" s="3">
        <v>13</v>
      </c>
      <c r="D43" s="4" t="s">
        <v>44</v>
      </c>
      <c r="E43" s="2" t="s">
        <v>49</v>
      </c>
      <c r="F43" s="2" t="s">
        <v>68</v>
      </c>
      <c r="G43" s="5">
        <v>4</v>
      </c>
      <c r="H43" s="1">
        <v>20000000</v>
      </c>
      <c r="I43" s="2">
        <v>3</v>
      </c>
      <c r="J43" s="6">
        <v>1.3888888888888889E-3</v>
      </c>
      <c r="K43" s="2" t="s">
        <v>61</v>
      </c>
      <c r="L43" s="2" t="s">
        <v>19</v>
      </c>
      <c r="M43" s="2" t="s">
        <v>30</v>
      </c>
      <c r="N43" s="2" t="s">
        <v>77</v>
      </c>
      <c r="O43" s="2" t="s">
        <v>54</v>
      </c>
    </row>
    <row r="44" spans="2:15" ht="21" customHeight="1" x14ac:dyDescent="0.25">
      <c r="B44" s="21" t="s">
        <v>14</v>
      </c>
      <c r="C44" s="22">
        <v>17</v>
      </c>
      <c r="D44" s="23" t="s">
        <v>44</v>
      </c>
      <c r="E44" s="21" t="s">
        <v>49</v>
      </c>
      <c r="F44" s="21" t="s">
        <v>42</v>
      </c>
      <c r="G44" s="24">
        <v>1</v>
      </c>
      <c r="H44" s="25">
        <v>7000000</v>
      </c>
      <c r="I44" s="21">
        <v>1</v>
      </c>
      <c r="J44" s="26">
        <v>1.3888888888888889E-3</v>
      </c>
      <c r="K44" s="21" t="s">
        <v>18</v>
      </c>
      <c r="L44" s="21" t="s">
        <v>19</v>
      </c>
      <c r="M44" s="21" t="s">
        <v>33</v>
      </c>
      <c r="N44" s="21" t="s">
        <v>78</v>
      </c>
      <c r="O44" s="21" t="s">
        <v>53</v>
      </c>
    </row>
    <row r="45" spans="2:15" ht="21" customHeight="1" x14ac:dyDescent="0.25">
      <c r="B45" s="2" t="s">
        <v>14</v>
      </c>
      <c r="C45" s="3">
        <v>30</v>
      </c>
      <c r="D45" s="4" t="s">
        <v>44</v>
      </c>
      <c r="E45" s="2" t="s">
        <v>49</v>
      </c>
      <c r="F45" s="2" t="s">
        <v>23</v>
      </c>
      <c r="G45" s="5">
        <v>2</v>
      </c>
      <c r="H45" s="1">
        <v>10000000</v>
      </c>
      <c r="I45" s="2">
        <v>1</v>
      </c>
      <c r="J45" s="6">
        <v>1.3888888888888889E-3</v>
      </c>
      <c r="K45" s="2" t="s">
        <v>18</v>
      </c>
      <c r="L45" s="2" t="s">
        <v>29</v>
      </c>
      <c r="M45" s="2" t="s">
        <v>33</v>
      </c>
      <c r="N45" s="2" t="s">
        <v>77</v>
      </c>
      <c r="O45" s="2" t="s">
        <v>65</v>
      </c>
    </row>
    <row r="46" spans="2:15" ht="21" customHeight="1" x14ac:dyDescent="0.25">
      <c r="B46" s="21" t="s">
        <v>14</v>
      </c>
      <c r="C46" s="22">
        <v>29</v>
      </c>
      <c r="D46" s="23" t="s">
        <v>44</v>
      </c>
      <c r="E46" s="21" t="s">
        <v>32</v>
      </c>
      <c r="F46" s="21" t="s">
        <v>42</v>
      </c>
      <c r="G46" s="24">
        <v>3</v>
      </c>
      <c r="H46" s="25">
        <v>15000000</v>
      </c>
      <c r="I46" s="21">
        <v>1</v>
      </c>
      <c r="J46" s="26">
        <v>1.3888888888888889E-3</v>
      </c>
      <c r="K46" s="21" t="s">
        <v>18</v>
      </c>
      <c r="L46" s="21" t="s">
        <v>19</v>
      </c>
      <c r="M46" s="21" t="s">
        <v>25</v>
      </c>
      <c r="N46" s="21" t="s">
        <v>76</v>
      </c>
      <c r="O46" s="21" t="s">
        <v>26</v>
      </c>
    </row>
    <row r="47" spans="2:15" ht="21" customHeight="1" x14ac:dyDescent="0.25">
      <c r="B47" s="2" t="s">
        <v>14</v>
      </c>
      <c r="C47" s="3">
        <v>6</v>
      </c>
      <c r="D47" s="4" t="s">
        <v>44</v>
      </c>
      <c r="E47" s="2" t="s">
        <v>49</v>
      </c>
      <c r="F47" s="2" t="s">
        <v>68</v>
      </c>
      <c r="G47" s="5">
        <v>1</v>
      </c>
      <c r="H47" s="1">
        <v>7000000</v>
      </c>
      <c r="I47" s="2">
        <v>3</v>
      </c>
      <c r="J47" s="6">
        <v>1.3888888888888889E-3</v>
      </c>
      <c r="K47" s="2" t="s">
        <v>18</v>
      </c>
      <c r="L47" s="2" t="s">
        <v>64</v>
      </c>
      <c r="M47" s="2" t="s">
        <v>51</v>
      </c>
      <c r="N47" s="2" t="s">
        <v>66</v>
      </c>
      <c r="O47" s="2" t="s">
        <v>67</v>
      </c>
    </row>
    <row r="48" spans="2:15" ht="21" customHeight="1" x14ac:dyDescent="0.25">
      <c r="B48" s="21" t="s">
        <v>14</v>
      </c>
      <c r="C48" s="22">
        <v>22</v>
      </c>
      <c r="D48" s="23" t="s">
        <v>69</v>
      </c>
      <c r="E48" s="21" t="s">
        <v>28</v>
      </c>
      <c r="F48" s="21" t="s">
        <v>17</v>
      </c>
      <c r="G48" s="24">
        <v>5</v>
      </c>
      <c r="H48" s="25">
        <v>25000000</v>
      </c>
      <c r="I48" s="21">
        <v>6</v>
      </c>
      <c r="J48" s="26">
        <v>1.3888888888888889E-3</v>
      </c>
      <c r="K48" s="21" t="s">
        <v>18</v>
      </c>
      <c r="L48" s="21" t="s">
        <v>56</v>
      </c>
      <c r="M48" s="21" t="s">
        <v>43</v>
      </c>
      <c r="N48" s="21" t="s">
        <v>66</v>
      </c>
      <c r="O48" s="21" t="s">
        <v>36</v>
      </c>
    </row>
    <row r="49" spans="2:15" ht="21" customHeight="1" x14ac:dyDescent="0.25">
      <c r="B49" s="2" t="s">
        <v>14</v>
      </c>
      <c r="C49" s="3">
        <v>3</v>
      </c>
      <c r="D49" s="4" t="s">
        <v>69</v>
      </c>
      <c r="E49" s="2" t="s">
        <v>32</v>
      </c>
      <c r="F49" s="2" t="s">
        <v>23</v>
      </c>
      <c r="G49" s="5">
        <v>5</v>
      </c>
      <c r="H49" s="1">
        <v>20000000</v>
      </c>
      <c r="I49" s="2">
        <v>4</v>
      </c>
      <c r="J49" s="6">
        <v>1.3888888888888889E-3</v>
      </c>
      <c r="K49" s="2" t="s">
        <v>18</v>
      </c>
      <c r="L49" s="2" t="s">
        <v>39</v>
      </c>
      <c r="M49" s="2" t="s">
        <v>51</v>
      </c>
      <c r="N49" s="2" t="s">
        <v>76</v>
      </c>
      <c r="O49" s="2" t="s">
        <v>52</v>
      </c>
    </row>
    <row r="50" spans="2:15" ht="21" customHeight="1" x14ac:dyDescent="0.25">
      <c r="B50" s="21" t="s">
        <v>14</v>
      </c>
      <c r="C50" s="22">
        <v>12</v>
      </c>
      <c r="D50" s="23" t="s">
        <v>55</v>
      </c>
      <c r="E50" s="21" t="s">
        <v>16</v>
      </c>
      <c r="F50" s="21" t="s">
        <v>42</v>
      </c>
      <c r="G50" s="24">
        <v>3</v>
      </c>
      <c r="H50" s="25">
        <v>11000000</v>
      </c>
      <c r="I50" s="21">
        <v>1</v>
      </c>
      <c r="J50" s="26">
        <v>1.3888888888888889E-3</v>
      </c>
      <c r="K50" s="21" t="s">
        <v>18</v>
      </c>
      <c r="L50" s="21" t="s">
        <v>56</v>
      </c>
      <c r="M50" s="21" t="s">
        <v>51</v>
      </c>
      <c r="N50" s="21" t="s">
        <v>76</v>
      </c>
      <c r="O50" s="21" t="s">
        <v>52</v>
      </c>
    </row>
    <row r="51" spans="2:15" ht="21" customHeight="1" x14ac:dyDescent="0.25">
      <c r="B51" s="2" t="s">
        <v>14</v>
      </c>
      <c r="C51" s="3">
        <v>11</v>
      </c>
      <c r="D51" s="4" t="s">
        <v>57</v>
      </c>
      <c r="E51" s="2" t="s">
        <v>28</v>
      </c>
      <c r="F51" s="2" t="s">
        <v>23</v>
      </c>
      <c r="G51" s="5">
        <v>5</v>
      </c>
      <c r="H51" s="1">
        <v>25000000</v>
      </c>
      <c r="I51" s="2">
        <v>1</v>
      </c>
      <c r="J51" s="6">
        <v>1.3888888888888889E-3</v>
      </c>
      <c r="K51" s="2" t="s">
        <v>18</v>
      </c>
      <c r="L51" s="2" t="s">
        <v>29</v>
      </c>
      <c r="M51" s="2" t="s">
        <v>43</v>
      </c>
      <c r="N51" s="2" t="s">
        <v>76</v>
      </c>
      <c r="O51" s="2" t="s">
        <v>31</v>
      </c>
    </row>
    <row r="52" spans="2:15" ht="21" customHeight="1" x14ac:dyDescent="0.25">
      <c r="B52" s="21" t="s">
        <v>14</v>
      </c>
      <c r="C52" s="22">
        <v>11</v>
      </c>
      <c r="D52" s="23" t="s">
        <v>58</v>
      </c>
      <c r="E52" s="21" t="s">
        <v>32</v>
      </c>
      <c r="F52" s="21" t="s">
        <v>42</v>
      </c>
      <c r="G52" s="24">
        <v>2</v>
      </c>
      <c r="H52" s="25">
        <v>38000000</v>
      </c>
      <c r="I52" s="21">
        <v>2</v>
      </c>
      <c r="J52" s="26">
        <v>1.3888888888888889E-3</v>
      </c>
      <c r="K52" s="21" t="s">
        <v>46</v>
      </c>
      <c r="L52" s="21" t="s">
        <v>56</v>
      </c>
      <c r="M52" s="21" t="s">
        <v>43</v>
      </c>
      <c r="N52" s="21" t="s">
        <v>78</v>
      </c>
      <c r="O52" s="21" t="s">
        <v>53</v>
      </c>
    </row>
    <row r="53" spans="2:15" ht="21" customHeight="1" x14ac:dyDescent="0.25">
      <c r="B53" s="2" t="s">
        <v>14</v>
      </c>
      <c r="C53" s="3">
        <v>3</v>
      </c>
      <c r="D53" s="4" t="s">
        <v>15</v>
      </c>
      <c r="E53" s="2" t="s">
        <v>38</v>
      </c>
      <c r="F53" s="2" t="s">
        <v>42</v>
      </c>
      <c r="G53" s="5">
        <v>4</v>
      </c>
      <c r="H53" s="1">
        <v>15000000</v>
      </c>
      <c r="I53" s="2">
        <v>1</v>
      </c>
      <c r="J53" s="6">
        <v>1.3888888888888889E-3</v>
      </c>
      <c r="K53" s="2" t="s">
        <v>18</v>
      </c>
      <c r="L53" s="2" t="s">
        <v>56</v>
      </c>
      <c r="M53" s="2" t="s">
        <v>20</v>
      </c>
      <c r="N53" s="2" t="s">
        <v>78</v>
      </c>
      <c r="O53" s="2" t="s">
        <v>41</v>
      </c>
    </row>
    <row r="54" spans="2:15" ht="21" customHeight="1" x14ac:dyDescent="0.25">
      <c r="B54" s="21" t="s">
        <v>14</v>
      </c>
      <c r="C54" s="22">
        <v>11</v>
      </c>
      <c r="D54" s="23" t="s">
        <v>59</v>
      </c>
      <c r="E54" s="21" t="s">
        <v>16</v>
      </c>
      <c r="F54" s="21" t="s">
        <v>23</v>
      </c>
      <c r="G54" s="24">
        <v>1</v>
      </c>
      <c r="H54" s="25">
        <v>19000000</v>
      </c>
      <c r="I54" s="21">
        <v>1</v>
      </c>
      <c r="J54" s="26">
        <v>1.3888888888888889E-3</v>
      </c>
      <c r="K54" s="21" t="s">
        <v>46</v>
      </c>
      <c r="L54" s="21" t="s">
        <v>19</v>
      </c>
      <c r="M54" s="21" t="s">
        <v>25</v>
      </c>
      <c r="N54" s="21" t="s">
        <v>77</v>
      </c>
      <c r="O54" s="21" t="s">
        <v>54</v>
      </c>
    </row>
    <row r="55" spans="2:15" ht="21" customHeight="1" x14ac:dyDescent="0.25">
      <c r="B55" s="2" t="s">
        <v>14</v>
      </c>
      <c r="C55" s="3">
        <v>10</v>
      </c>
      <c r="D55" s="4" t="s">
        <v>59</v>
      </c>
      <c r="E55" s="2" t="s">
        <v>38</v>
      </c>
      <c r="F55" s="2" t="s">
        <v>17</v>
      </c>
      <c r="G55" s="5">
        <v>4</v>
      </c>
      <c r="H55" s="1">
        <v>20000000</v>
      </c>
      <c r="I55" s="2">
        <v>3</v>
      </c>
      <c r="J55" s="6">
        <v>1.3888888888888889E-3</v>
      </c>
      <c r="K55" s="2" t="s">
        <v>18</v>
      </c>
      <c r="L55" s="2" t="s">
        <v>47</v>
      </c>
      <c r="M55" s="2" t="s">
        <v>33</v>
      </c>
      <c r="N55" s="2" t="s">
        <v>77</v>
      </c>
      <c r="O55" s="2" t="s">
        <v>54</v>
      </c>
    </row>
    <row r="56" spans="2:15" ht="21" customHeight="1" x14ac:dyDescent="0.25">
      <c r="B56" s="21" t="s">
        <v>14</v>
      </c>
      <c r="C56" s="22">
        <v>5</v>
      </c>
      <c r="D56" s="23" t="s">
        <v>59</v>
      </c>
      <c r="E56" s="21" t="s">
        <v>38</v>
      </c>
      <c r="F56" s="21" t="s">
        <v>23</v>
      </c>
      <c r="G56" s="24">
        <v>1</v>
      </c>
      <c r="H56" s="25">
        <v>7000000</v>
      </c>
      <c r="I56" s="21">
        <v>2</v>
      </c>
      <c r="J56" s="26">
        <v>1.3888888888888889E-3</v>
      </c>
      <c r="K56" s="21" t="s">
        <v>18</v>
      </c>
      <c r="L56" s="21" t="s">
        <v>56</v>
      </c>
      <c r="M56" s="21" t="s">
        <v>48</v>
      </c>
      <c r="N56" s="21" t="s">
        <v>76</v>
      </c>
      <c r="O56" s="21" t="s">
        <v>52</v>
      </c>
    </row>
    <row r="57" spans="2:15" ht="21" customHeight="1" x14ac:dyDescent="0.25">
      <c r="B57" s="2" t="s">
        <v>14</v>
      </c>
      <c r="C57" s="3">
        <v>12</v>
      </c>
      <c r="D57" s="4" t="s">
        <v>60</v>
      </c>
      <c r="E57" s="2" t="s">
        <v>28</v>
      </c>
      <c r="F57" s="2" t="s">
        <v>23</v>
      </c>
      <c r="G57" s="5">
        <v>2</v>
      </c>
      <c r="H57" s="1">
        <v>38000000</v>
      </c>
      <c r="I57" s="2">
        <v>3</v>
      </c>
      <c r="J57" s="6">
        <v>1.3888888888888889E-3</v>
      </c>
      <c r="K57" s="2" t="s">
        <v>46</v>
      </c>
      <c r="L57" s="2" t="s">
        <v>39</v>
      </c>
      <c r="M57" s="2" t="s">
        <v>40</v>
      </c>
      <c r="N57" s="2" t="s">
        <v>78</v>
      </c>
      <c r="O57" s="2" t="s">
        <v>53</v>
      </c>
    </row>
    <row r="58" spans="2:15" ht="21" customHeight="1" x14ac:dyDescent="0.25">
      <c r="B58" s="21" t="s">
        <v>14</v>
      </c>
      <c r="C58" s="22">
        <v>26</v>
      </c>
      <c r="D58" s="23" t="s">
        <v>22</v>
      </c>
      <c r="E58" s="21" t="s">
        <v>16</v>
      </c>
      <c r="F58" s="21" t="s">
        <v>42</v>
      </c>
      <c r="G58" s="24">
        <v>4</v>
      </c>
      <c r="H58" s="25">
        <v>20000000</v>
      </c>
      <c r="I58" s="21">
        <v>3</v>
      </c>
      <c r="J58" s="26">
        <v>1.3888888888888889E-3</v>
      </c>
      <c r="K58" s="21" t="s">
        <v>61</v>
      </c>
      <c r="L58" s="21" t="s">
        <v>19</v>
      </c>
      <c r="M58" s="21" t="s">
        <v>20</v>
      </c>
      <c r="N58" s="21" t="s">
        <v>66</v>
      </c>
      <c r="O58" s="21" t="s">
        <v>36</v>
      </c>
    </row>
    <row r="59" spans="2:15" ht="21" customHeight="1" x14ac:dyDescent="0.25">
      <c r="B59" s="2" t="s">
        <v>70</v>
      </c>
      <c r="C59" s="3">
        <v>11</v>
      </c>
      <c r="D59" s="4" t="s">
        <v>58</v>
      </c>
      <c r="E59" s="2" t="s">
        <v>32</v>
      </c>
      <c r="F59" s="2" t="s">
        <v>17</v>
      </c>
      <c r="G59" s="5">
        <v>0</v>
      </c>
      <c r="H59" s="1">
        <v>0</v>
      </c>
      <c r="I59" s="2">
        <v>1</v>
      </c>
      <c r="J59" s="6">
        <v>1.3888888888888889E-3</v>
      </c>
      <c r="K59" s="2"/>
      <c r="L59" s="2"/>
      <c r="M59" s="2" t="s">
        <v>30</v>
      </c>
      <c r="N59" s="2" t="s">
        <v>78</v>
      </c>
      <c r="O59" s="2" t="s">
        <v>62</v>
      </c>
    </row>
    <row r="60" spans="2:15" ht="21" customHeight="1" x14ac:dyDescent="0.25">
      <c r="B60" s="21" t="s">
        <v>70</v>
      </c>
      <c r="C60" s="22">
        <v>14</v>
      </c>
      <c r="D60" s="23" t="s">
        <v>15</v>
      </c>
      <c r="E60" s="21" t="s">
        <v>16</v>
      </c>
      <c r="F60" s="21" t="s">
        <v>23</v>
      </c>
      <c r="G60" s="24">
        <v>0</v>
      </c>
      <c r="H60" s="25">
        <v>0</v>
      </c>
      <c r="I60" s="21">
        <v>5</v>
      </c>
      <c r="J60" s="26">
        <v>1.3888888888888889E-3</v>
      </c>
      <c r="K60" s="21"/>
      <c r="L60" s="21"/>
      <c r="M60" s="21" t="s">
        <v>33</v>
      </c>
      <c r="N60" s="21" t="s">
        <v>76</v>
      </c>
      <c r="O60" s="21" t="s">
        <v>52</v>
      </c>
    </row>
    <row r="61" spans="2:15" ht="21" customHeight="1" x14ac:dyDescent="0.25">
      <c r="B61" s="2" t="s">
        <v>70</v>
      </c>
      <c r="C61" s="3">
        <v>1</v>
      </c>
      <c r="D61" s="4" t="s">
        <v>59</v>
      </c>
      <c r="E61" s="2" t="s">
        <v>16</v>
      </c>
      <c r="F61" s="2" t="s">
        <v>23</v>
      </c>
      <c r="G61" s="5">
        <v>0</v>
      </c>
      <c r="H61" s="1">
        <v>0</v>
      </c>
      <c r="I61" s="2">
        <v>1</v>
      </c>
      <c r="J61" s="6">
        <v>1.3888888888888889E-3</v>
      </c>
      <c r="K61" s="2"/>
      <c r="L61" s="2"/>
      <c r="M61" s="2" t="s">
        <v>20</v>
      </c>
      <c r="N61" s="2" t="s">
        <v>77</v>
      </c>
      <c r="O61" s="2" t="s">
        <v>54</v>
      </c>
    </row>
    <row r="62" spans="2:15" ht="21" customHeight="1" x14ac:dyDescent="0.25">
      <c r="B62" s="21" t="s">
        <v>70</v>
      </c>
      <c r="C62" s="22">
        <v>12</v>
      </c>
      <c r="D62" s="23" t="s">
        <v>60</v>
      </c>
      <c r="E62" s="21" t="s">
        <v>28</v>
      </c>
      <c r="F62" s="21" t="s">
        <v>17</v>
      </c>
      <c r="G62" s="24">
        <v>0</v>
      </c>
      <c r="H62" s="25">
        <v>0</v>
      </c>
      <c r="I62" s="21">
        <v>2</v>
      </c>
      <c r="J62" s="26">
        <v>1.3888888888888889E-3</v>
      </c>
      <c r="K62" s="21"/>
      <c r="L62" s="21"/>
      <c r="M62" s="21" t="s">
        <v>33</v>
      </c>
      <c r="N62" s="21" t="s">
        <v>76</v>
      </c>
      <c r="O62" s="21" t="s">
        <v>26</v>
      </c>
    </row>
    <row r="63" spans="2:15" ht="21" customHeight="1" x14ac:dyDescent="0.25">
      <c r="B63" s="2" t="s">
        <v>70</v>
      </c>
      <c r="C63" s="3">
        <v>7</v>
      </c>
      <c r="D63" s="4" t="s">
        <v>37</v>
      </c>
      <c r="E63" s="2" t="s">
        <v>49</v>
      </c>
      <c r="F63" s="2" t="s">
        <v>23</v>
      </c>
      <c r="G63" s="5">
        <v>0</v>
      </c>
      <c r="H63" s="1">
        <v>0</v>
      </c>
      <c r="I63" s="2">
        <v>6</v>
      </c>
      <c r="J63" s="6">
        <v>1.3888888888888889E-3</v>
      </c>
      <c r="K63" s="2"/>
      <c r="L63" s="2"/>
      <c r="M63" s="2" t="s">
        <v>43</v>
      </c>
      <c r="N63" s="2" t="s">
        <v>66</v>
      </c>
      <c r="O63" s="2" t="s">
        <v>67</v>
      </c>
    </row>
    <row r="64" spans="2:15" ht="21" customHeight="1" x14ac:dyDescent="0.25">
      <c r="B64" s="21" t="s">
        <v>70</v>
      </c>
      <c r="C64" s="22">
        <v>5</v>
      </c>
      <c r="D64" s="23" t="s">
        <v>37</v>
      </c>
      <c r="E64" s="21" t="s">
        <v>32</v>
      </c>
      <c r="F64" s="21" t="s">
        <v>42</v>
      </c>
      <c r="G64" s="24">
        <v>0</v>
      </c>
      <c r="H64" s="25">
        <v>0</v>
      </c>
      <c r="I64" s="21">
        <v>4</v>
      </c>
      <c r="J64" s="26">
        <v>1.3888888888888889E-3</v>
      </c>
      <c r="K64" s="21"/>
      <c r="L64" s="21"/>
      <c r="M64" s="21" t="s">
        <v>51</v>
      </c>
      <c r="N64" s="21" t="s">
        <v>76</v>
      </c>
      <c r="O64" s="21" t="s">
        <v>26</v>
      </c>
    </row>
    <row r="65" spans="2:15" ht="21" customHeight="1" x14ac:dyDescent="0.25">
      <c r="B65" s="2" t="s">
        <v>70</v>
      </c>
      <c r="C65" s="3">
        <v>23</v>
      </c>
      <c r="D65" s="4" t="s">
        <v>44</v>
      </c>
      <c r="E65" s="2" t="s">
        <v>16</v>
      </c>
      <c r="F65" s="2" t="s">
        <v>23</v>
      </c>
      <c r="G65" s="5">
        <v>0</v>
      </c>
      <c r="H65" s="1">
        <v>0</v>
      </c>
      <c r="I65" s="2">
        <v>3</v>
      </c>
      <c r="J65" s="6">
        <v>1.3888888888888889E-3</v>
      </c>
      <c r="K65" s="2"/>
      <c r="L65" s="2"/>
      <c r="M65" s="2" t="s">
        <v>20</v>
      </c>
      <c r="N65" s="2" t="s">
        <v>66</v>
      </c>
      <c r="O65" s="2" t="s">
        <v>36</v>
      </c>
    </row>
    <row r="66" spans="2:15" ht="21" customHeight="1" x14ac:dyDescent="0.25">
      <c r="B66" s="21" t="s">
        <v>70</v>
      </c>
      <c r="C66" s="22">
        <v>19</v>
      </c>
      <c r="D66" s="23" t="s">
        <v>44</v>
      </c>
      <c r="E66" s="21" t="s">
        <v>32</v>
      </c>
      <c r="F66" s="21" t="s">
        <v>23</v>
      </c>
      <c r="G66" s="24">
        <v>0</v>
      </c>
      <c r="H66" s="25">
        <v>0</v>
      </c>
      <c r="I66" s="21">
        <v>1</v>
      </c>
      <c r="J66" s="26">
        <v>1.3888888888888889E-3</v>
      </c>
      <c r="K66" s="21"/>
      <c r="L66" s="21"/>
      <c r="M66" s="21" t="s">
        <v>48</v>
      </c>
      <c r="N66" s="21" t="s">
        <v>78</v>
      </c>
      <c r="O66" s="21" t="s">
        <v>63</v>
      </c>
    </row>
    <row r="67" spans="2:15" ht="21" customHeight="1" x14ac:dyDescent="0.25">
      <c r="B67" s="2" t="s">
        <v>70</v>
      </c>
      <c r="C67" s="3">
        <v>10</v>
      </c>
      <c r="D67" s="4" t="s">
        <v>69</v>
      </c>
      <c r="E67" s="2" t="s">
        <v>49</v>
      </c>
      <c r="F67" s="2" t="s">
        <v>17</v>
      </c>
      <c r="G67" s="5">
        <v>0</v>
      </c>
      <c r="H67" s="1">
        <v>0</v>
      </c>
      <c r="I67" s="2">
        <v>1</v>
      </c>
      <c r="J67" s="6">
        <v>1.3888888888888889E-3</v>
      </c>
      <c r="K67" s="2"/>
      <c r="L67" s="2"/>
      <c r="M67" s="2" t="s">
        <v>48</v>
      </c>
      <c r="N67" s="2" t="s">
        <v>78</v>
      </c>
      <c r="O67" s="2" t="s">
        <v>41</v>
      </c>
    </row>
    <row r="68" spans="2:15" ht="21" customHeight="1" x14ac:dyDescent="0.25">
      <c r="B68" s="21" t="s">
        <v>70</v>
      </c>
      <c r="C68" s="22">
        <v>11</v>
      </c>
      <c r="D68" s="23" t="s">
        <v>58</v>
      </c>
      <c r="E68" s="21" t="s">
        <v>32</v>
      </c>
      <c r="F68" s="21" t="s">
        <v>17</v>
      </c>
      <c r="G68" s="24">
        <v>0</v>
      </c>
      <c r="H68" s="25">
        <v>0</v>
      </c>
      <c r="I68" s="21">
        <v>1</v>
      </c>
      <c r="J68" s="26">
        <v>1.3888888888888889E-3</v>
      </c>
      <c r="K68" s="21"/>
      <c r="L68" s="21"/>
      <c r="M68" s="21" t="s">
        <v>30</v>
      </c>
      <c r="N68" s="21" t="s">
        <v>78</v>
      </c>
      <c r="O68" s="21" t="s">
        <v>62</v>
      </c>
    </row>
    <row r="69" spans="2:15" ht="21" customHeight="1" x14ac:dyDescent="0.25">
      <c r="B69" s="2" t="s">
        <v>70</v>
      </c>
      <c r="C69" s="3">
        <v>14</v>
      </c>
      <c r="D69" s="4" t="s">
        <v>15</v>
      </c>
      <c r="E69" s="2" t="s">
        <v>16</v>
      </c>
      <c r="F69" s="2" t="s">
        <v>23</v>
      </c>
      <c r="G69" s="5">
        <v>0</v>
      </c>
      <c r="H69" s="1">
        <v>0</v>
      </c>
      <c r="I69" s="2">
        <v>5</v>
      </c>
      <c r="J69" s="6">
        <v>1.3888888888888889E-3</v>
      </c>
      <c r="K69" s="2"/>
      <c r="L69" s="2"/>
      <c r="M69" s="2" t="s">
        <v>33</v>
      </c>
      <c r="N69" s="2" t="s">
        <v>76</v>
      </c>
      <c r="O69" s="2" t="s">
        <v>52</v>
      </c>
    </row>
    <row r="70" spans="2:15" ht="21" customHeight="1" x14ac:dyDescent="0.25">
      <c r="B70" s="21" t="s">
        <v>70</v>
      </c>
      <c r="C70" s="22">
        <v>1</v>
      </c>
      <c r="D70" s="23" t="s">
        <v>59</v>
      </c>
      <c r="E70" s="21" t="s">
        <v>16</v>
      </c>
      <c r="F70" s="21" t="s">
        <v>23</v>
      </c>
      <c r="G70" s="24">
        <v>0</v>
      </c>
      <c r="H70" s="25">
        <v>0</v>
      </c>
      <c r="I70" s="21">
        <v>1</v>
      </c>
      <c r="J70" s="26">
        <v>1.3888888888888889E-3</v>
      </c>
      <c r="K70" s="21"/>
      <c r="L70" s="21"/>
      <c r="M70" s="21" t="s">
        <v>20</v>
      </c>
      <c r="N70" s="21" t="s">
        <v>77</v>
      </c>
      <c r="O70" s="21" t="s">
        <v>54</v>
      </c>
    </row>
    <row r="71" spans="2:15" ht="21" customHeight="1" x14ac:dyDescent="0.25">
      <c r="B71" s="2" t="s">
        <v>70</v>
      </c>
      <c r="C71" s="3">
        <v>12</v>
      </c>
      <c r="D71" s="4" t="s">
        <v>60</v>
      </c>
      <c r="E71" s="2" t="s">
        <v>28</v>
      </c>
      <c r="F71" s="2" t="s">
        <v>17</v>
      </c>
      <c r="G71" s="5">
        <v>0</v>
      </c>
      <c r="H71" s="1">
        <v>0</v>
      </c>
      <c r="I71" s="2">
        <v>2</v>
      </c>
      <c r="J71" s="6">
        <v>1.3888888888888889E-3</v>
      </c>
      <c r="K71" s="2"/>
      <c r="L71" s="2"/>
      <c r="M71" s="2" t="s">
        <v>33</v>
      </c>
      <c r="N71" s="2" t="s">
        <v>76</v>
      </c>
      <c r="O71" s="2" t="s">
        <v>26</v>
      </c>
    </row>
    <row r="72" spans="2:15" ht="21" customHeight="1" x14ac:dyDescent="0.25">
      <c r="B72" s="21" t="s">
        <v>14</v>
      </c>
      <c r="C72" s="22">
        <v>1</v>
      </c>
      <c r="D72" s="23" t="s">
        <v>59</v>
      </c>
      <c r="E72" s="21" t="s">
        <v>32</v>
      </c>
      <c r="F72" s="21" t="s">
        <v>23</v>
      </c>
      <c r="G72" s="24">
        <v>5</v>
      </c>
      <c r="H72" s="25">
        <v>25000000</v>
      </c>
      <c r="I72" s="21">
        <v>1</v>
      </c>
      <c r="J72" s="26">
        <v>1.3888888888888889E-3</v>
      </c>
      <c r="K72" s="21" t="s">
        <v>18</v>
      </c>
      <c r="L72" s="21" t="s">
        <v>47</v>
      </c>
      <c r="M72" s="21" t="s">
        <v>30</v>
      </c>
      <c r="N72" s="21" t="s">
        <v>66</v>
      </c>
      <c r="O72" s="21" t="s">
        <v>67</v>
      </c>
    </row>
    <row r="73" spans="2:15" ht="21" customHeight="1" x14ac:dyDescent="0.25">
      <c r="B73" s="2" t="s">
        <v>14</v>
      </c>
      <c r="C73" s="3">
        <v>12</v>
      </c>
      <c r="D73" s="4" t="s">
        <v>60</v>
      </c>
      <c r="E73" s="2" t="s">
        <v>16</v>
      </c>
      <c r="F73" s="2" t="s">
        <v>42</v>
      </c>
      <c r="G73" s="5">
        <v>2</v>
      </c>
      <c r="H73" s="1">
        <v>12000000</v>
      </c>
      <c r="I73" s="2">
        <v>2</v>
      </c>
      <c r="J73" s="6">
        <v>1.3888888888888889E-3</v>
      </c>
      <c r="K73" s="2" t="s">
        <v>18</v>
      </c>
      <c r="L73" s="2" t="s">
        <v>19</v>
      </c>
      <c r="M73" s="2" t="s">
        <v>30</v>
      </c>
      <c r="N73" s="2" t="s">
        <v>76</v>
      </c>
      <c r="O73" s="2" t="s">
        <v>26</v>
      </c>
    </row>
    <row r="74" spans="2:15" ht="21" customHeight="1" x14ac:dyDescent="0.25">
      <c r="B74" s="21" t="s">
        <v>14</v>
      </c>
      <c r="C74" s="22">
        <v>12</v>
      </c>
      <c r="D74" s="23" t="s">
        <v>60</v>
      </c>
      <c r="E74" s="21" t="s">
        <v>16</v>
      </c>
      <c r="F74" s="21" t="s">
        <v>42</v>
      </c>
      <c r="G74" s="24">
        <v>3</v>
      </c>
      <c r="H74" s="25">
        <v>15000000</v>
      </c>
      <c r="I74" s="21">
        <v>5</v>
      </c>
      <c r="J74" s="26">
        <v>1.3888888888888889E-3</v>
      </c>
      <c r="K74" s="21" t="s">
        <v>18</v>
      </c>
      <c r="L74" s="21" t="s">
        <v>39</v>
      </c>
      <c r="M74" s="21" t="s">
        <v>48</v>
      </c>
      <c r="N74" s="21" t="s">
        <v>78</v>
      </c>
      <c r="O74" s="21" t="s">
        <v>63</v>
      </c>
    </row>
    <row r="75" spans="2:15" ht="21" customHeight="1" x14ac:dyDescent="0.25">
      <c r="B75" s="2" t="s">
        <v>14</v>
      </c>
      <c r="C75" s="3">
        <v>10</v>
      </c>
      <c r="D75" s="4" t="s">
        <v>22</v>
      </c>
      <c r="E75" s="2" t="s">
        <v>16</v>
      </c>
      <c r="F75" s="2" t="s">
        <v>68</v>
      </c>
      <c r="G75" s="5">
        <v>2</v>
      </c>
      <c r="H75" s="1">
        <v>12000000</v>
      </c>
      <c r="I75" s="2">
        <v>4</v>
      </c>
      <c r="J75" s="6">
        <v>1.3888888888888889E-3</v>
      </c>
      <c r="K75" s="2" t="s">
        <v>18</v>
      </c>
      <c r="L75" s="2" t="s">
        <v>50</v>
      </c>
      <c r="M75" s="2" t="s">
        <v>33</v>
      </c>
      <c r="N75" s="2" t="s">
        <v>76</v>
      </c>
      <c r="O75" s="2" t="s">
        <v>31</v>
      </c>
    </row>
    <row r="76" spans="2:15" ht="21" customHeight="1" x14ac:dyDescent="0.25">
      <c r="B76" s="21" t="s">
        <v>14</v>
      </c>
      <c r="C76" s="22">
        <v>23</v>
      </c>
      <c r="D76" s="23" t="s">
        <v>27</v>
      </c>
      <c r="E76" s="21" t="s">
        <v>16</v>
      </c>
      <c r="F76" s="21" t="s">
        <v>42</v>
      </c>
      <c r="G76" s="24">
        <v>5</v>
      </c>
      <c r="H76" s="25">
        <v>20000000</v>
      </c>
      <c r="I76" s="21">
        <v>1</v>
      </c>
      <c r="J76" s="26">
        <v>1.3888888888888889E-3</v>
      </c>
      <c r="K76" s="21" t="s">
        <v>18</v>
      </c>
      <c r="L76" s="21" t="s">
        <v>47</v>
      </c>
      <c r="M76" s="21" t="s">
        <v>30</v>
      </c>
      <c r="N76" s="21" t="s">
        <v>77</v>
      </c>
      <c r="O76" s="21" t="s">
        <v>65</v>
      </c>
    </row>
    <row r="77" spans="2:15" ht="21" customHeight="1" x14ac:dyDescent="0.25">
      <c r="B77" s="2" t="s">
        <v>14</v>
      </c>
      <c r="C77" s="3">
        <v>8</v>
      </c>
      <c r="D77" s="4" t="s">
        <v>27</v>
      </c>
      <c r="E77" s="2" t="s">
        <v>32</v>
      </c>
      <c r="F77" s="2" t="s">
        <v>17</v>
      </c>
      <c r="G77" s="5">
        <v>5</v>
      </c>
      <c r="H77" s="1">
        <v>21000000</v>
      </c>
      <c r="I77" s="2">
        <v>4</v>
      </c>
      <c r="J77" s="6">
        <v>1.3888888888888889E-3</v>
      </c>
      <c r="K77" s="2" t="s">
        <v>18</v>
      </c>
      <c r="L77" s="2" t="s">
        <v>19</v>
      </c>
      <c r="M77" s="2" t="s">
        <v>43</v>
      </c>
      <c r="N77" s="2" t="s">
        <v>78</v>
      </c>
      <c r="O77" s="2" t="s">
        <v>66</v>
      </c>
    </row>
    <row r="78" spans="2:15" ht="21" customHeight="1" x14ac:dyDescent="0.25">
      <c r="B78" s="21" t="s">
        <v>14</v>
      </c>
      <c r="C78" s="22">
        <v>22</v>
      </c>
      <c r="D78" s="23" t="s">
        <v>27</v>
      </c>
      <c r="E78" s="21" t="s">
        <v>16</v>
      </c>
      <c r="F78" s="21" t="s">
        <v>42</v>
      </c>
      <c r="G78" s="24">
        <v>4</v>
      </c>
      <c r="H78" s="25">
        <v>15000000</v>
      </c>
      <c r="I78" s="21">
        <v>3</v>
      </c>
      <c r="J78" s="26">
        <v>1.3888888888888889E-3</v>
      </c>
      <c r="K78" s="21" t="s">
        <v>18</v>
      </c>
      <c r="L78" s="21" t="s">
        <v>39</v>
      </c>
      <c r="M78" s="21" t="s">
        <v>43</v>
      </c>
      <c r="N78" s="21" t="s">
        <v>76</v>
      </c>
      <c r="O78" s="21" t="s">
        <v>31</v>
      </c>
    </row>
    <row r="79" spans="2:15" ht="21" customHeight="1" x14ac:dyDescent="0.25">
      <c r="B79" s="2" t="s">
        <v>14</v>
      </c>
      <c r="C79" s="3">
        <v>30</v>
      </c>
      <c r="D79" s="4" t="s">
        <v>27</v>
      </c>
      <c r="E79" s="2" t="s">
        <v>16</v>
      </c>
      <c r="F79" s="2" t="s">
        <v>45</v>
      </c>
      <c r="G79" s="5">
        <v>2</v>
      </c>
      <c r="H79" s="1">
        <v>12000000</v>
      </c>
      <c r="I79" s="2">
        <v>3</v>
      </c>
      <c r="J79" s="6">
        <v>1.3888888888888889E-3</v>
      </c>
      <c r="K79" s="2" t="s">
        <v>18</v>
      </c>
      <c r="L79" s="2" t="s">
        <v>47</v>
      </c>
      <c r="M79" s="2" t="s">
        <v>48</v>
      </c>
      <c r="N79" s="2" t="s">
        <v>78</v>
      </c>
      <c r="O79" s="2" t="s">
        <v>63</v>
      </c>
    </row>
    <row r="80" spans="2:15" ht="21" customHeight="1" x14ac:dyDescent="0.25">
      <c r="B80" s="21" t="s">
        <v>14</v>
      </c>
      <c r="C80" s="22">
        <v>8</v>
      </c>
      <c r="D80" s="23" t="s">
        <v>37</v>
      </c>
      <c r="E80" s="21" t="s">
        <v>16</v>
      </c>
      <c r="F80" s="21" t="s">
        <v>23</v>
      </c>
      <c r="G80" s="24">
        <v>4</v>
      </c>
      <c r="H80" s="25">
        <v>20000000</v>
      </c>
      <c r="I80" s="21">
        <v>3</v>
      </c>
      <c r="J80" s="26">
        <v>1.3888888888888889E-3</v>
      </c>
      <c r="K80" s="21" t="s">
        <v>18</v>
      </c>
      <c r="L80" s="21" t="s">
        <v>64</v>
      </c>
      <c r="M80" s="21" t="s">
        <v>43</v>
      </c>
      <c r="N80" s="21" t="s">
        <v>77</v>
      </c>
      <c r="O80" s="21" t="s">
        <v>54</v>
      </c>
    </row>
    <row r="81" spans="2:15" ht="21" customHeight="1" x14ac:dyDescent="0.25">
      <c r="B81" s="2" t="s">
        <v>14</v>
      </c>
      <c r="C81" s="3">
        <v>30</v>
      </c>
      <c r="D81" s="4" t="s">
        <v>37</v>
      </c>
      <c r="E81" s="2" t="s">
        <v>38</v>
      </c>
      <c r="F81" s="2" t="s">
        <v>42</v>
      </c>
      <c r="G81" s="5">
        <v>3</v>
      </c>
      <c r="H81" s="1">
        <v>15000000</v>
      </c>
      <c r="I81" s="2">
        <v>1</v>
      </c>
      <c r="J81" s="6">
        <v>1.3888888888888889E-3</v>
      </c>
      <c r="K81" s="2" t="s">
        <v>18</v>
      </c>
      <c r="L81" s="2" t="s">
        <v>19</v>
      </c>
      <c r="M81" s="2" t="s">
        <v>25</v>
      </c>
      <c r="N81" s="2" t="s">
        <v>76</v>
      </c>
      <c r="O81" s="2" t="s">
        <v>26</v>
      </c>
    </row>
    <row r="82" spans="2:15" ht="21" customHeight="1" x14ac:dyDescent="0.25">
      <c r="B82" s="21" t="s">
        <v>14</v>
      </c>
      <c r="C82" s="22">
        <v>9</v>
      </c>
      <c r="D82" s="23" t="s">
        <v>37</v>
      </c>
      <c r="E82" s="21" t="s">
        <v>28</v>
      </c>
      <c r="F82" s="21" t="s">
        <v>42</v>
      </c>
      <c r="G82" s="24">
        <v>3</v>
      </c>
      <c r="H82" s="25">
        <v>15000000</v>
      </c>
      <c r="I82" s="21">
        <v>3</v>
      </c>
      <c r="J82" s="26">
        <v>1.3888888888888889E-3</v>
      </c>
      <c r="K82" s="21" t="s">
        <v>18</v>
      </c>
      <c r="L82" s="21" t="s">
        <v>39</v>
      </c>
      <c r="M82" s="21" t="s">
        <v>51</v>
      </c>
      <c r="N82" s="21" t="s">
        <v>76</v>
      </c>
      <c r="O82" s="21" t="s">
        <v>71</v>
      </c>
    </row>
    <row r="83" spans="2:15" ht="21" customHeight="1" x14ac:dyDescent="0.25">
      <c r="B83" s="2" t="s">
        <v>14</v>
      </c>
      <c r="C83" s="3">
        <v>11</v>
      </c>
      <c r="D83" s="4" t="s">
        <v>37</v>
      </c>
      <c r="E83" s="2" t="s">
        <v>38</v>
      </c>
      <c r="F83" s="2" t="s">
        <v>42</v>
      </c>
      <c r="G83" s="5">
        <v>3</v>
      </c>
      <c r="H83" s="1">
        <v>15000000</v>
      </c>
      <c r="I83" s="2">
        <v>2</v>
      </c>
      <c r="J83" s="6">
        <v>1.3888888888888889E-3</v>
      </c>
      <c r="K83" s="2" t="s">
        <v>18</v>
      </c>
      <c r="L83" s="2" t="s">
        <v>56</v>
      </c>
      <c r="M83" s="2" t="s">
        <v>51</v>
      </c>
      <c r="N83" s="2" t="s">
        <v>76</v>
      </c>
      <c r="O83" s="2" t="s">
        <v>52</v>
      </c>
    </row>
    <row r="84" spans="2:15" ht="21" customHeight="1" x14ac:dyDescent="0.25">
      <c r="B84" s="21" t="s">
        <v>14</v>
      </c>
      <c r="C84" s="22">
        <v>26</v>
      </c>
      <c r="D84" s="23" t="s">
        <v>37</v>
      </c>
      <c r="E84" s="21" t="s">
        <v>16</v>
      </c>
      <c r="F84" s="21" t="s">
        <v>23</v>
      </c>
      <c r="G84" s="24">
        <v>1</v>
      </c>
      <c r="H84" s="25">
        <v>7000000</v>
      </c>
      <c r="I84" s="21">
        <v>2</v>
      </c>
      <c r="J84" s="26">
        <v>1.3888888888888889E-3</v>
      </c>
      <c r="K84" s="21" t="s">
        <v>18</v>
      </c>
      <c r="L84" s="21" t="s">
        <v>64</v>
      </c>
      <c r="M84" s="21" t="s">
        <v>51</v>
      </c>
      <c r="N84" s="21" t="s">
        <v>78</v>
      </c>
      <c r="O84" s="21" t="s">
        <v>62</v>
      </c>
    </row>
    <row r="85" spans="2:15" ht="21" customHeight="1" x14ac:dyDescent="0.25">
      <c r="B85" s="2" t="s">
        <v>14</v>
      </c>
      <c r="C85" s="3">
        <v>22</v>
      </c>
      <c r="D85" s="4" t="s">
        <v>44</v>
      </c>
      <c r="E85" s="2" t="s">
        <v>32</v>
      </c>
      <c r="F85" s="2" t="s">
        <v>23</v>
      </c>
      <c r="G85" s="5">
        <v>2</v>
      </c>
      <c r="H85" s="1">
        <v>38000000</v>
      </c>
      <c r="I85" s="2">
        <v>4</v>
      </c>
      <c r="J85" s="6">
        <v>1.3888888888888889E-3</v>
      </c>
      <c r="K85" s="2" t="s">
        <v>46</v>
      </c>
      <c r="L85" s="2" t="s">
        <v>56</v>
      </c>
      <c r="M85" s="2" t="s">
        <v>33</v>
      </c>
      <c r="N85" s="2" t="s">
        <v>66</v>
      </c>
      <c r="O85" s="2" t="s">
        <v>67</v>
      </c>
    </row>
    <row r="86" spans="2:15" ht="21" customHeight="1" x14ac:dyDescent="0.25">
      <c r="B86" s="21" t="s">
        <v>14</v>
      </c>
      <c r="C86" s="22">
        <v>3</v>
      </c>
      <c r="D86" s="23" t="s">
        <v>44</v>
      </c>
      <c r="E86" s="21" t="s">
        <v>49</v>
      </c>
      <c r="F86" s="21" t="s">
        <v>23</v>
      </c>
      <c r="G86" s="24">
        <v>1</v>
      </c>
      <c r="H86" s="25">
        <v>19000000</v>
      </c>
      <c r="I86" s="21">
        <v>1</v>
      </c>
      <c r="J86" s="26">
        <v>1.3888888888888889E-3</v>
      </c>
      <c r="K86" s="21" t="s">
        <v>46</v>
      </c>
      <c r="L86" s="21" t="s">
        <v>39</v>
      </c>
      <c r="M86" s="21" t="s">
        <v>20</v>
      </c>
      <c r="N86" s="21" t="s">
        <v>76</v>
      </c>
      <c r="O86" s="21" t="s">
        <v>31</v>
      </c>
    </row>
    <row r="87" spans="2:15" ht="21" customHeight="1" x14ac:dyDescent="0.25">
      <c r="B87" s="2" t="s">
        <v>14</v>
      </c>
      <c r="C87" s="3">
        <v>8</v>
      </c>
      <c r="D87" s="4" t="s">
        <v>44</v>
      </c>
      <c r="E87" s="2" t="s">
        <v>49</v>
      </c>
      <c r="F87" s="2" t="s">
        <v>17</v>
      </c>
      <c r="G87" s="5">
        <v>2</v>
      </c>
      <c r="H87" s="1">
        <v>38000000</v>
      </c>
      <c r="I87" s="2">
        <v>1</v>
      </c>
      <c r="J87" s="6">
        <v>1.3888888888888889E-3</v>
      </c>
      <c r="K87" s="2" t="s">
        <v>46</v>
      </c>
      <c r="L87" s="2" t="s">
        <v>50</v>
      </c>
      <c r="M87" s="2" t="s">
        <v>25</v>
      </c>
      <c r="N87" s="2" t="s">
        <v>78</v>
      </c>
      <c r="O87" s="2" t="s">
        <v>21</v>
      </c>
    </row>
    <row r="88" spans="2:15" ht="21" customHeight="1" x14ac:dyDescent="0.25">
      <c r="B88" s="21" t="s">
        <v>14</v>
      </c>
      <c r="C88" s="22">
        <v>19</v>
      </c>
      <c r="D88" s="23" t="s">
        <v>44</v>
      </c>
      <c r="E88" s="21" t="s">
        <v>28</v>
      </c>
      <c r="F88" s="21" t="s">
        <v>23</v>
      </c>
      <c r="G88" s="24">
        <v>2</v>
      </c>
      <c r="H88" s="25">
        <v>12000000</v>
      </c>
      <c r="I88" s="21">
        <v>1</v>
      </c>
      <c r="J88" s="26">
        <v>1.3888888888888889E-3</v>
      </c>
      <c r="K88" s="21" t="s">
        <v>18</v>
      </c>
      <c r="L88" s="21" t="s">
        <v>19</v>
      </c>
      <c r="M88" s="21" t="s">
        <v>20</v>
      </c>
      <c r="N88" s="21" t="s">
        <v>66</v>
      </c>
      <c r="O88" s="21" t="s">
        <v>67</v>
      </c>
    </row>
    <row r="89" spans="2:15" ht="21" customHeight="1" x14ac:dyDescent="0.25">
      <c r="B89" s="2" t="s">
        <v>14</v>
      </c>
      <c r="C89" s="3">
        <v>1</v>
      </c>
      <c r="D89" s="4" t="s">
        <v>59</v>
      </c>
      <c r="E89" s="2" t="s">
        <v>32</v>
      </c>
      <c r="F89" s="2" t="s">
        <v>23</v>
      </c>
      <c r="G89" s="5">
        <v>5</v>
      </c>
      <c r="H89" s="1">
        <v>25000000</v>
      </c>
      <c r="I89" s="2">
        <v>1</v>
      </c>
      <c r="J89" s="6">
        <v>1.3888888888888889E-3</v>
      </c>
      <c r="K89" s="2" t="s">
        <v>18</v>
      </c>
      <c r="L89" s="2" t="s">
        <v>47</v>
      </c>
      <c r="M89" s="2" t="s">
        <v>30</v>
      </c>
      <c r="N89" s="2" t="s">
        <v>66</v>
      </c>
      <c r="O89" s="2" t="s">
        <v>67</v>
      </c>
    </row>
    <row r="90" spans="2:15" ht="21" customHeight="1" x14ac:dyDescent="0.25">
      <c r="B90" s="21" t="s">
        <v>14</v>
      </c>
      <c r="C90" s="22">
        <v>12</v>
      </c>
      <c r="D90" s="23" t="s">
        <v>60</v>
      </c>
      <c r="E90" s="21" t="s">
        <v>16</v>
      </c>
      <c r="F90" s="21" t="s">
        <v>42</v>
      </c>
      <c r="G90" s="24">
        <v>2</v>
      </c>
      <c r="H90" s="25">
        <v>12000000</v>
      </c>
      <c r="I90" s="21">
        <v>2</v>
      </c>
      <c r="J90" s="26">
        <v>1.3888888888888889E-3</v>
      </c>
      <c r="K90" s="21" t="s">
        <v>18</v>
      </c>
      <c r="L90" s="21" t="s">
        <v>19</v>
      </c>
      <c r="M90" s="21" t="s">
        <v>30</v>
      </c>
      <c r="N90" s="21" t="s">
        <v>76</v>
      </c>
      <c r="O90" s="21" t="s">
        <v>26</v>
      </c>
    </row>
    <row r="91" spans="2:15" ht="21" customHeight="1" x14ac:dyDescent="0.25">
      <c r="B91" s="2" t="s">
        <v>14</v>
      </c>
      <c r="C91" s="3">
        <v>12</v>
      </c>
      <c r="D91" s="4" t="s">
        <v>60</v>
      </c>
      <c r="E91" s="2" t="s">
        <v>16</v>
      </c>
      <c r="F91" s="2" t="s">
        <v>42</v>
      </c>
      <c r="G91" s="5">
        <v>3</v>
      </c>
      <c r="H91" s="1">
        <v>15000000</v>
      </c>
      <c r="I91" s="2">
        <v>5</v>
      </c>
      <c r="J91" s="6">
        <v>1.3888888888888889E-3</v>
      </c>
      <c r="K91" s="2" t="s">
        <v>18</v>
      </c>
      <c r="L91" s="2" t="s">
        <v>39</v>
      </c>
      <c r="M91" s="2" t="s">
        <v>48</v>
      </c>
      <c r="N91" s="2" t="s">
        <v>78</v>
      </c>
      <c r="O91" s="2" t="s">
        <v>63</v>
      </c>
    </row>
    <row r="92" spans="2:15" ht="21" customHeight="1" x14ac:dyDescent="0.25">
      <c r="B92" s="21" t="s">
        <v>14</v>
      </c>
      <c r="C92" s="22">
        <v>10</v>
      </c>
      <c r="D92" s="23" t="s">
        <v>22</v>
      </c>
      <c r="E92" s="21" t="s">
        <v>16</v>
      </c>
      <c r="F92" s="21" t="s">
        <v>68</v>
      </c>
      <c r="G92" s="24">
        <v>2</v>
      </c>
      <c r="H92" s="25">
        <v>12000000</v>
      </c>
      <c r="I92" s="21">
        <v>4</v>
      </c>
      <c r="J92" s="26">
        <v>1.3888888888888889E-3</v>
      </c>
      <c r="K92" s="21" t="s">
        <v>18</v>
      </c>
      <c r="L92" s="21" t="s">
        <v>50</v>
      </c>
      <c r="M92" s="21" t="s">
        <v>33</v>
      </c>
      <c r="N92" s="21" t="s">
        <v>76</v>
      </c>
      <c r="O92" s="21" t="s">
        <v>31</v>
      </c>
    </row>
    <row r="93" spans="2:15" ht="21" customHeight="1" x14ac:dyDescent="0.25">
      <c r="B93" s="2" t="s">
        <v>70</v>
      </c>
      <c r="C93" s="3">
        <v>3</v>
      </c>
      <c r="D93" s="4" t="s">
        <v>60</v>
      </c>
      <c r="E93" s="2" t="s">
        <v>28</v>
      </c>
      <c r="F93" s="2" t="s">
        <v>23</v>
      </c>
      <c r="G93" s="5">
        <v>0</v>
      </c>
      <c r="H93" s="1">
        <v>0</v>
      </c>
      <c r="I93" s="2">
        <v>2</v>
      </c>
      <c r="J93" s="6">
        <v>1.3888888888888889E-3</v>
      </c>
      <c r="K93" s="2"/>
      <c r="L93" s="2"/>
      <c r="M93" s="2" t="s">
        <v>48</v>
      </c>
      <c r="N93" s="2" t="s">
        <v>76</v>
      </c>
      <c r="O93" s="2" t="s">
        <v>26</v>
      </c>
    </row>
    <row r="94" spans="2:15" ht="21" customHeight="1" x14ac:dyDescent="0.25">
      <c r="B94" s="21" t="s">
        <v>70</v>
      </c>
      <c r="C94" s="22">
        <v>13</v>
      </c>
      <c r="D94" s="23" t="s">
        <v>22</v>
      </c>
      <c r="E94" s="21" t="s">
        <v>28</v>
      </c>
      <c r="F94" s="21" t="s">
        <v>17</v>
      </c>
      <c r="G94" s="24">
        <v>0</v>
      </c>
      <c r="H94" s="25">
        <v>0</v>
      </c>
      <c r="I94" s="21">
        <v>1</v>
      </c>
      <c r="J94" s="26">
        <v>1.3888888888888889E-3</v>
      </c>
      <c r="K94" s="21"/>
      <c r="L94" s="21"/>
      <c r="M94" s="21" t="s">
        <v>33</v>
      </c>
      <c r="N94" s="21" t="s">
        <v>78</v>
      </c>
      <c r="O94" s="21" t="s">
        <v>21</v>
      </c>
    </row>
    <row r="95" spans="2:15" ht="21" customHeight="1" x14ac:dyDescent="0.25">
      <c r="B95" s="2" t="s">
        <v>70</v>
      </c>
      <c r="C95" s="3">
        <v>29</v>
      </c>
      <c r="D95" s="4" t="s">
        <v>37</v>
      </c>
      <c r="E95" s="2" t="s">
        <v>28</v>
      </c>
      <c r="F95" s="2" t="s">
        <v>17</v>
      </c>
      <c r="G95" s="5">
        <v>0</v>
      </c>
      <c r="H95" s="1">
        <v>0</v>
      </c>
      <c r="I95" s="2">
        <v>4</v>
      </c>
      <c r="J95" s="6">
        <v>1.3888888888888889E-3</v>
      </c>
      <c r="K95" s="2"/>
      <c r="L95" s="2"/>
      <c r="M95" s="2" t="s">
        <v>33</v>
      </c>
      <c r="N95" s="2" t="s">
        <v>77</v>
      </c>
      <c r="O95" s="2" t="s">
        <v>65</v>
      </c>
    </row>
    <row r="96" spans="2:15" ht="21" customHeight="1" x14ac:dyDescent="0.25">
      <c r="B96" s="21" t="s">
        <v>70</v>
      </c>
      <c r="C96" s="22">
        <v>5</v>
      </c>
      <c r="D96" s="23" t="s">
        <v>37</v>
      </c>
      <c r="E96" s="21" t="s">
        <v>28</v>
      </c>
      <c r="F96" s="21" t="s">
        <v>23</v>
      </c>
      <c r="G96" s="24">
        <v>0</v>
      </c>
      <c r="H96" s="25">
        <v>0</v>
      </c>
      <c r="I96" s="21">
        <v>5</v>
      </c>
      <c r="J96" s="26">
        <v>1.3888888888888889E-3</v>
      </c>
      <c r="K96" s="21"/>
      <c r="L96" s="21"/>
      <c r="M96" s="21" t="s">
        <v>25</v>
      </c>
      <c r="N96" s="21" t="s">
        <v>76</v>
      </c>
      <c r="O96" s="21" t="s">
        <v>52</v>
      </c>
    </row>
    <row r="97" spans="2:15" ht="21" customHeight="1" x14ac:dyDescent="0.25">
      <c r="B97" s="2" t="s">
        <v>70</v>
      </c>
      <c r="C97" s="3">
        <v>19</v>
      </c>
      <c r="D97" s="4" t="s">
        <v>44</v>
      </c>
      <c r="E97" s="2" t="s">
        <v>49</v>
      </c>
      <c r="F97" s="2" t="s">
        <v>42</v>
      </c>
      <c r="G97" s="5">
        <v>0</v>
      </c>
      <c r="H97" s="1">
        <v>0</v>
      </c>
      <c r="I97" s="2">
        <v>2</v>
      </c>
      <c r="J97" s="6">
        <v>1.3888888888888889E-3</v>
      </c>
      <c r="K97" s="2"/>
      <c r="L97" s="2"/>
      <c r="M97" s="2" t="s">
        <v>51</v>
      </c>
      <c r="N97" s="2" t="s">
        <v>66</v>
      </c>
      <c r="O97" s="2" t="s">
        <v>67</v>
      </c>
    </row>
    <row r="98" spans="2:15" ht="21" customHeight="1" x14ac:dyDescent="0.25">
      <c r="B98" s="21" t="s">
        <v>70</v>
      </c>
      <c r="C98" s="22">
        <v>18</v>
      </c>
      <c r="D98" s="23" t="s">
        <v>69</v>
      </c>
      <c r="E98" s="21" t="s">
        <v>16</v>
      </c>
      <c r="F98" s="21" t="s">
        <v>42</v>
      </c>
      <c r="G98" s="24">
        <v>0</v>
      </c>
      <c r="H98" s="25">
        <v>0</v>
      </c>
      <c r="I98" s="21">
        <v>1</v>
      </c>
      <c r="J98" s="26">
        <v>1.3888888888888889E-3</v>
      </c>
      <c r="K98" s="21"/>
      <c r="L98" s="21"/>
      <c r="M98" s="21" t="s">
        <v>30</v>
      </c>
      <c r="N98" s="21" t="s">
        <v>66</v>
      </c>
      <c r="O98" s="21" t="s">
        <v>36</v>
      </c>
    </row>
    <row r="99" spans="2:15" ht="21" customHeight="1" x14ac:dyDescent="0.25">
      <c r="B99" s="2" t="s">
        <v>70</v>
      </c>
      <c r="C99" s="3">
        <v>29</v>
      </c>
      <c r="D99" s="4" t="s">
        <v>69</v>
      </c>
      <c r="E99" s="2" t="s">
        <v>49</v>
      </c>
      <c r="F99" s="2" t="s">
        <v>17</v>
      </c>
      <c r="G99" s="5">
        <v>0</v>
      </c>
      <c r="H99" s="1">
        <v>0</v>
      </c>
      <c r="I99" s="2">
        <v>1</v>
      </c>
      <c r="J99" s="6">
        <v>1.3888888888888889E-3</v>
      </c>
      <c r="K99" s="2"/>
      <c r="L99" s="2"/>
      <c r="M99" s="2" t="s">
        <v>30</v>
      </c>
      <c r="N99" s="2" t="s">
        <v>78</v>
      </c>
      <c r="O99" s="2" t="s">
        <v>62</v>
      </c>
    </row>
    <row r="100" spans="2:15" ht="21" customHeight="1" x14ac:dyDescent="0.25">
      <c r="B100" s="21" t="s">
        <v>70</v>
      </c>
      <c r="C100" s="22">
        <v>1</v>
      </c>
      <c r="D100" s="23" t="s">
        <v>69</v>
      </c>
      <c r="E100" s="21" t="s">
        <v>49</v>
      </c>
      <c r="F100" s="21" t="s">
        <v>23</v>
      </c>
      <c r="G100" s="24">
        <v>0</v>
      </c>
      <c r="H100" s="25">
        <v>0</v>
      </c>
      <c r="I100" s="21">
        <v>2</v>
      </c>
      <c r="J100" s="26">
        <v>1.3888888888888889E-3</v>
      </c>
      <c r="K100" s="21"/>
      <c r="L100" s="21"/>
      <c r="M100" s="21" t="s">
        <v>43</v>
      </c>
      <c r="N100" s="21" t="s">
        <v>78</v>
      </c>
      <c r="O100" s="21" t="s">
        <v>21</v>
      </c>
    </row>
    <row r="101" spans="2:15" ht="21" customHeight="1" x14ac:dyDescent="0.25">
      <c r="B101" s="2" t="s">
        <v>70</v>
      </c>
      <c r="C101" s="3">
        <v>30</v>
      </c>
      <c r="D101" s="4" t="s">
        <v>69</v>
      </c>
      <c r="E101" s="2" t="s">
        <v>28</v>
      </c>
      <c r="F101" s="2" t="s">
        <v>23</v>
      </c>
      <c r="G101" s="5">
        <v>0</v>
      </c>
      <c r="H101" s="1">
        <v>0</v>
      </c>
      <c r="I101" s="2">
        <v>1</v>
      </c>
      <c r="J101" s="6">
        <v>1.3888888888888889E-3</v>
      </c>
      <c r="K101" s="2"/>
      <c r="L101" s="2"/>
      <c r="M101" s="2" t="s">
        <v>48</v>
      </c>
      <c r="N101" s="2" t="s">
        <v>77</v>
      </c>
      <c r="O101" s="2" t="s">
        <v>54</v>
      </c>
    </row>
    <row r="102" spans="2:15" ht="21" customHeight="1" x14ac:dyDescent="0.25">
      <c r="B102" s="21" t="s">
        <v>70</v>
      </c>
      <c r="C102" s="22">
        <v>3</v>
      </c>
      <c r="D102" s="23" t="s">
        <v>60</v>
      </c>
      <c r="E102" s="21" t="s">
        <v>28</v>
      </c>
      <c r="F102" s="21" t="s">
        <v>23</v>
      </c>
      <c r="G102" s="24">
        <v>0</v>
      </c>
      <c r="H102" s="25">
        <v>0</v>
      </c>
      <c r="I102" s="21">
        <v>2</v>
      </c>
      <c r="J102" s="26">
        <v>1.3888888888888889E-3</v>
      </c>
      <c r="K102" s="21"/>
      <c r="L102" s="21"/>
      <c r="M102" s="21" t="s">
        <v>48</v>
      </c>
      <c r="N102" s="21" t="s">
        <v>76</v>
      </c>
      <c r="O102" s="21" t="s">
        <v>26</v>
      </c>
    </row>
    <row r="103" spans="2:15" ht="21" customHeight="1" x14ac:dyDescent="0.25">
      <c r="B103" s="2" t="s">
        <v>14</v>
      </c>
      <c r="C103" s="3">
        <v>11</v>
      </c>
      <c r="D103" s="4" t="s">
        <v>55</v>
      </c>
      <c r="E103" s="2" t="s">
        <v>49</v>
      </c>
      <c r="F103" s="2" t="s">
        <v>17</v>
      </c>
      <c r="G103" s="5">
        <v>4</v>
      </c>
      <c r="H103" s="1">
        <v>20000000</v>
      </c>
      <c r="I103" s="2">
        <v>2</v>
      </c>
      <c r="J103" s="6">
        <v>1.3888888888888889E-3</v>
      </c>
      <c r="K103" s="2" t="s">
        <v>61</v>
      </c>
      <c r="L103" s="2" t="s">
        <v>35</v>
      </c>
      <c r="M103" s="2" t="s">
        <v>30</v>
      </c>
      <c r="N103" s="2" t="s">
        <v>66</v>
      </c>
      <c r="O103" s="2" t="s">
        <v>67</v>
      </c>
    </row>
    <row r="104" spans="2:15" ht="21" customHeight="1" x14ac:dyDescent="0.25">
      <c r="B104" s="21" t="s">
        <v>14</v>
      </c>
      <c r="C104" s="22">
        <v>14</v>
      </c>
      <c r="D104" s="23" t="s">
        <v>55</v>
      </c>
      <c r="E104" s="21" t="s">
        <v>49</v>
      </c>
      <c r="F104" s="21" t="s">
        <v>17</v>
      </c>
      <c r="G104" s="24">
        <v>3</v>
      </c>
      <c r="H104" s="25">
        <v>15000000</v>
      </c>
      <c r="I104" s="21">
        <v>2</v>
      </c>
      <c r="J104" s="26">
        <v>1.3888888888888889E-3</v>
      </c>
      <c r="K104" s="21" t="s">
        <v>18</v>
      </c>
      <c r="L104" s="21" t="s">
        <v>56</v>
      </c>
      <c r="M104" s="21" t="s">
        <v>30</v>
      </c>
      <c r="N104" s="21" t="s">
        <v>76</v>
      </c>
      <c r="O104" s="21" t="s">
        <v>52</v>
      </c>
    </row>
    <row r="105" spans="2:15" ht="21" customHeight="1" x14ac:dyDescent="0.25">
      <c r="B105" s="2" t="s">
        <v>14</v>
      </c>
      <c r="C105" s="3">
        <v>11</v>
      </c>
      <c r="D105" s="4" t="s">
        <v>57</v>
      </c>
      <c r="E105" s="2" t="s">
        <v>49</v>
      </c>
      <c r="F105" s="2" t="s">
        <v>42</v>
      </c>
      <c r="G105" s="5">
        <v>2</v>
      </c>
      <c r="H105" s="1">
        <v>10000000</v>
      </c>
      <c r="I105" s="2">
        <v>1</v>
      </c>
      <c r="J105" s="6">
        <v>1.3888888888888889E-3</v>
      </c>
      <c r="K105" s="2" t="s">
        <v>18</v>
      </c>
      <c r="L105" s="2" t="s">
        <v>39</v>
      </c>
      <c r="M105" s="2" t="s">
        <v>33</v>
      </c>
      <c r="N105" s="2" t="s">
        <v>78</v>
      </c>
      <c r="O105" s="2" t="s">
        <v>63</v>
      </c>
    </row>
    <row r="106" spans="2:15" ht="21" customHeight="1" x14ac:dyDescent="0.25">
      <c r="B106" s="21" t="s">
        <v>14</v>
      </c>
      <c r="C106" s="22">
        <v>1</v>
      </c>
      <c r="D106" s="23" t="s">
        <v>15</v>
      </c>
      <c r="E106" s="21" t="s">
        <v>28</v>
      </c>
      <c r="F106" s="21" t="s">
        <v>42</v>
      </c>
      <c r="G106" s="24">
        <v>5</v>
      </c>
      <c r="H106" s="25">
        <v>25000000</v>
      </c>
      <c r="I106" s="21">
        <v>1</v>
      </c>
      <c r="J106" s="26">
        <v>1.3888888888888889E-3</v>
      </c>
      <c r="K106" s="21" t="s">
        <v>18</v>
      </c>
      <c r="L106" s="21" t="s">
        <v>39</v>
      </c>
      <c r="M106" s="21" t="s">
        <v>40</v>
      </c>
      <c r="N106" s="21" t="s">
        <v>78</v>
      </c>
      <c r="O106" s="21" t="s">
        <v>41</v>
      </c>
    </row>
    <row r="107" spans="2:15" ht="21" customHeight="1" x14ac:dyDescent="0.25">
      <c r="B107" s="2" t="s">
        <v>14</v>
      </c>
      <c r="C107" s="3">
        <v>1</v>
      </c>
      <c r="D107" s="4" t="s">
        <v>72</v>
      </c>
      <c r="E107" s="2" t="s">
        <v>73</v>
      </c>
      <c r="F107" s="2" t="s">
        <v>23</v>
      </c>
      <c r="G107" s="5">
        <v>2</v>
      </c>
      <c r="H107" s="1">
        <v>12000000</v>
      </c>
      <c r="I107" s="2">
        <v>5</v>
      </c>
      <c r="J107" s="6">
        <v>1.3888888888888889E-3</v>
      </c>
      <c r="K107" s="2" t="s">
        <v>18</v>
      </c>
      <c r="L107" s="2" t="s">
        <v>56</v>
      </c>
      <c r="M107" s="2" t="s">
        <v>48</v>
      </c>
      <c r="N107" s="2" t="s">
        <v>77</v>
      </c>
      <c r="O107" s="2" t="s">
        <v>54</v>
      </c>
    </row>
    <row r="108" spans="2:15" ht="21" customHeight="1" x14ac:dyDescent="0.25">
      <c r="B108" s="21" t="s">
        <v>14</v>
      </c>
      <c r="C108" s="22">
        <v>30</v>
      </c>
      <c r="D108" s="23" t="s">
        <v>27</v>
      </c>
      <c r="E108" s="21" t="s">
        <v>16</v>
      </c>
      <c r="F108" s="21" t="s">
        <v>42</v>
      </c>
      <c r="G108" s="24">
        <v>2</v>
      </c>
      <c r="H108" s="25">
        <v>12000000</v>
      </c>
      <c r="I108" s="21">
        <v>1</v>
      </c>
      <c r="J108" s="26">
        <v>1.3888888888888889E-3</v>
      </c>
      <c r="K108" s="21" t="s">
        <v>18</v>
      </c>
      <c r="L108" s="21" t="s">
        <v>19</v>
      </c>
      <c r="M108" s="21" t="s">
        <v>30</v>
      </c>
      <c r="N108" s="21" t="s">
        <v>66</v>
      </c>
      <c r="O108" s="21" t="s">
        <v>67</v>
      </c>
    </row>
    <row r="109" spans="2:15" ht="21" customHeight="1" x14ac:dyDescent="0.25">
      <c r="B109" s="2" t="s">
        <v>14</v>
      </c>
      <c r="C109" s="3">
        <v>13</v>
      </c>
      <c r="D109" s="4" t="s">
        <v>27</v>
      </c>
      <c r="E109" s="2" t="s">
        <v>38</v>
      </c>
      <c r="F109" s="2" t="s">
        <v>42</v>
      </c>
      <c r="G109" s="5">
        <v>3</v>
      </c>
      <c r="H109" s="1">
        <v>12000000</v>
      </c>
      <c r="I109" s="2">
        <v>1</v>
      </c>
      <c r="J109" s="6">
        <v>1.3888888888888889E-3</v>
      </c>
      <c r="K109" s="2" t="s">
        <v>18</v>
      </c>
      <c r="L109" s="2" t="s">
        <v>47</v>
      </c>
      <c r="M109" s="2" t="s">
        <v>48</v>
      </c>
      <c r="N109" s="2" t="s">
        <v>78</v>
      </c>
      <c r="O109" s="2" t="s">
        <v>62</v>
      </c>
    </row>
    <row r="110" spans="2:15" ht="21" customHeight="1" x14ac:dyDescent="0.25">
      <c r="B110" s="21" t="s">
        <v>14</v>
      </c>
      <c r="C110" s="22">
        <v>1</v>
      </c>
      <c r="D110" s="23" t="s">
        <v>27</v>
      </c>
      <c r="E110" s="21" t="s">
        <v>16</v>
      </c>
      <c r="F110" s="21" t="s">
        <v>42</v>
      </c>
      <c r="G110" s="24">
        <v>1</v>
      </c>
      <c r="H110" s="25">
        <v>7000000</v>
      </c>
      <c r="I110" s="21">
        <v>4</v>
      </c>
      <c r="J110" s="26">
        <v>1.3888888888888889E-3</v>
      </c>
      <c r="K110" s="21" t="s">
        <v>18</v>
      </c>
      <c r="L110" s="21" t="s">
        <v>35</v>
      </c>
      <c r="M110" s="21" t="s">
        <v>51</v>
      </c>
      <c r="N110" s="21" t="s">
        <v>78</v>
      </c>
      <c r="O110" s="21" t="s">
        <v>62</v>
      </c>
    </row>
    <row r="111" spans="2:15" ht="21" customHeight="1" x14ac:dyDescent="0.25">
      <c r="B111" s="2" t="s">
        <v>14</v>
      </c>
      <c r="C111" s="3">
        <v>21</v>
      </c>
      <c r="D111" s="4" t="s">
        <v>37</v>
      </c>
      <c r="E111" s="2" t="s">
        <v>32</v>
      </c>
      <c r="F111" s="2" t="s">
        <v>42</v>
      </c>
      <c r="G111" s="5">
        <v>1</v>
      </c>
      <c r="H111" s="1">
        <v>19000000</v>
      </c>
      <c r="I111" s="2">
        <v>1</v>
      </c>
      <c r="J111" s="6">
        <v>1.3888888888888889E-3</v>
      </c>
      <c r="K111" s="2" t="s">
        <v>46</v>
      </c>
      <c r="L111" s="2" t="s">
        <v>39</v>
      </c>
      <c r="M111" s="2" t="s">
        <v>30</v>
      </c>
      <c r="N111" s="2" t="s">
        <v>78</v>
      </c>
      <c r="O111" s="2" t="s">
        <v>63</v>
      </c>
    </row>
    <row r="112" spans="2:15" ht="21" customHeight="1" x14ac:dyDescent="0.25">
      <c r="B112" s="21" t="s">
        <v>14</v>
      </c>
      <c r="C112" s="22">
        <v>3</v>
      </c>
      <c r="D112" s="23" t="s">
        <v>37</v>
      </c>
      <c r="E112" s="21" t="s">
        <v>32</v>
      </c>
      <c r="F112" s="21" t="s">
        <v>42</v>
      </c>
      <c r="G112" s="24">
        <v>2</v>
      </c>
      <c r="H112" s="25">
        <v>38000000</v>
      </c>
      <c r="I112" s="21">
        <v>2</v>
      </c>
      <c r="J112" s="26">
        <v>1.3888888888888889E-3</v>
      </c>
      <c r="K112" s="21" t="s">
        <v>46</v>
      </c>
      <c r="L112" s="21" t="s">
        <v>19</v>
      </c>
      <c r="M112" s="21" t="s">
        <v>51</v>
      </c>
      <c r="N112" s="21" t="s">
        <v>76</v>
      </c>
      <c r="O112" s="21" t="s">
        <v>31</v>
      </c>
    </row>
    <row r="113" spans="2:15" ht="21" customHeight="1" x14ac:dyDescent="0.25">
      <c r="B113" s="2" t="s">
        <v>14</v>
      </c>
      <c r="C113" s="3">
        <v>8</v>
      </c>
      <c r="D113" s="4" t="s">
        <v>37</v>
      </c>
      <c r="E113" s="2" t="s">
        <v>49</v>
      </c>
      <c r="F113" s="2" t="s">
        <v>42</v>
      </c>
      <c r="G113" s="5">
        <v>4</v>
      </c>
      <c r="H113" s="1">
        <v>20000000</v>
      </c>
      <c r="I113" s="2">
        <v>2</v>
      </c>
      <c r="J113" s="6">
        <v>1.3888888888888889E-3</v>
      </c>
      <c r="K113" s="2" t="s">
        <v>61</v>
      </c>
      <c r="L113" s="2" t="s">
        <v>39</v>
      </c>
      <c r="M113" s="2" t="s">
        <v>30</v>
      </c>
      <c r="N113" s="2" t="s">
        <v>76</v>
      </c>
      <c r="O113" s="2" t="s">
        <v>26</v>
      </c>
    </row>
    <row r="114" spans="2:15" ht="21" customHeight="1" x14ac:dyDescent="0.25">
      <c r="B114" s="21" t="s">
        <v>14</v>
      </c>
      <c r="C114" s="22">
        <v>14</v>
      </c>
      <c r="D114" s="23" t="s">
        <v>37</v>
      </c>
      <c r="E114" s="21" t="s">
        <v>16</v>
      </c>
      <c r="F114" s="21" t="s">
        <v>23</v>
      </c>
      <c r="G114" s="24">
        <v>1</v>
      </c>
      <c r="H114" s="25">
        <v>7000000</v>
      </c>
      <c r="I114" s="21">
        <v>5</v>
      </c>
      <c r="J114" s="26">
        <v>1.3888888888888889E-3</v>
      </c>
      <c r="K114" s="21" t="s">
        <v>18</v>
      </c>
      <c r="L114" s="21" t="s">
        <v>35</v>
      </c>
      <c r="M114" s="21" t="s">
        <v>43</v>
      </c>
      <c r="N114" s="21" t="s">
        <v>66</v>
      </c>
      <c r="O114" s="21" t="s">
        <v>67</v>
      </c>
    </row>
    <row r="115" spans="2:15" ht="21" customHeight="1" x14ac:dyDescent="0.25">
      <c r="B115" s="2" t="s">
        <v>14</v>
      </c>
      <c r="C115" s="3">
        <v>31</v>
      </c>
      <c r="D115" s="4" t="s">
        <v>37</v>
      </c>
      <c r="E115" s="2" t="s">
        <v>28</v>
      </c>
      <c r="F115" s="2" t="s">
        <v>23</v>
      </c>
      <c r="G115" s="5">
        <v>3</v>
      </c>
      <c r="H115" s="1">
        <v>15000000</v>
      </c>
      <c r="I115" s="2">
        <v>3</v>
      </c>
      <c r="J115" s="6">
        <v>1.3888888888888889E-3</v>
      </c>
      <c r="K115" s="2" t="s">
        <v>18</v>
      </c>
      <c r="L115" s="2" t="s">
        <v>29</v>
      </c>
      <c r="M115" s="2" t="s">
        <v>25</v>
      </c>
      <c r="N115" s="2" t="s">
        <v>77</v>
      </c>
      <c r="O115" s="2" t="s">
        <v>65</v>
      </c>
    </row>
    <row r="116" spans="2:15" ht="21" customHeight="1" x14ac:dyDescent="0.25">
      <c r="B116" s="21" t="s">
        <v>14</v>
      </c>
      <c r="C116" s="22">
        <v>20</v>
      </c>
      <c r="D116" s="23" t="s">
        <v>37</v>
      </c>
      <c r="E116" s="21" t="s">
        <v>32</v>
      </c>
      <c r="F116" s="21" t="s">
        <v>45</v>
      </c>
      <c r="G116" s="24">
        <v>3</v>
      </c>
      <c r="H116" s="25">
        <v>15000000</v>
      </c>
      <c r="I116" s="21">
        <v>1</v>
      </c>
      <c r="J116" s="26">
        <v>1.3888888888888889E-3</v>
      </c>
      <c r="K116" s="21" t="s">
        <v>18</v>
      </c>
      <c r="L116" s="21" t="s">
        <v>64</v>
      </c>
      <c r="M116" s="21" t="s">
        <v>48</v>
      </c>
      <c r="N116" s="21" t="s">
        <v>77</v>
      </c>
      <c r="O116" s="21" t="s">
        <v>54</v>
      </c>
    </row>
    <row r="117" spans="2:15" ht="21" customHeight="1" x14ac:dyDescent="0.25">
      <c r="B117" s="2" t="s">
        <v>14</v>
      </c>
      <c r="C117" s="3">
        <v>25</v>
      </c>
      <c r="D117" s="4" t="s">
        <v>44</v>
      </c>
      <c r="E117" s="2" t="s">
        <v>16</v>
      </c>
      <c r="F117" s="2" t="s">
        <v>23</v>
      </c>
      <c r="G117" s="5">
        <v>2</v>
      </c>
      <c r="H117" s="1">
        <v>38000000</v>
      </c>
      <c r="I117" s="2">
        <v>1</v>
      </c>
      <c r="J117" s="6">
        <v>1.3888888888888889E-3</v>
      </c>
      <c r="K117" s="2" t="s">
        <v>46</v>
      </c>
      <c r="L117" s="2" t="s">
        <v>47</v>
      </c>
      <c r="M117" s="2" t="s">
        <v>30</v>
      </c>
      <c r="N117" s="2" t="s">
        <v>78</v>
      </c>
      <c r="O117" s="2" t="s">
        <v>53</v>
      </c>
    </row>
    <row r="118" spans="2:15" ht="21" customHeight="1" x14ac:dyDescent="0.25">
      <c r="B118" s="21" t="s">
        <v>14</v>
      </c>
      <c r="C118" s="22">
        <v>5</v>
      </c>
      <c r="D118" s="23" t="s">
        <v>44</v>
      </c>
      <c r="E118" s="21" t="s">
        <v>32</v>
      </c>
      <c r="F118" s="21" t="s">
        <v>45</v>
      </c>
      <c r="G118" s="24">
        <v>3</v>
      </c>
      <c r="H118" s="25">
        <v>12000000</v>
      </c>
      <c r="I118" s="21">
        <v>2</v>
      </c>
      <c r="J118" s="26">
        <v>1.3888888888888889E-3</v>
      </c>
      <c r="K118" s="21" t="s">
        <v>18</v>
      </c>
      <c r="L118" s="21" t="s">
        <v>24</v>
      </c>
      <c r="M118" s="21" t="s">
        <v>43</v>
      </c>
      <c r="N118" s="21" t="s">
        <v>76</v>
      </c>
      <c r="O118" s="21" t="s">
        <v>52</v>
      </c>
    </row>
    <row r="119" spans="2:15" ht="21" customHeight="1" x14ac:dyDescent="0.25">
      <c r="B119" s="2" t="s">
        <v>14</v>
      </c>
      <c r="C119" s="3">
        <v>16</v>
      </c>
      <c r="D119" s="4" t="s">
        <v>44</v>
      </c>
      <c r="E119" s="2" t="s">
        <v>28</v>
      </c>
      <c r="F119" s="2" t="s">
        <v>42</v>
      </c>
      <c r="G119" s="5">
        <v>2</v>
      </c>
      <c r="H119" s="1">
        <v>12000000</v>
      </c>
      <c r="I119" s="2">
        <v>3</v>
      </c>
      <c r="J119" s="6">
        <v>1.3888888888888889E-3</v>
      </c>
      <c r="K119" s="2" t="s">
        <v>18</v>
      </c>
      <c r="L119" s="2" t="s">
        <v>19</v>
      </c>
      <c r="M119" s="2" t="s">
        <v>51</v>
      </c>
      <c r="N119" s="2" t="s">
        <v>76</v>
      </c>
      <c r="O119" s="2" t="s">
        <v>26</v>
      </c>
    </row>
    <row r="120" spans="2:15" ht="21" customHeight="1" x14ac:dyDescent="0.25">
      <c r="B120" s="21" t="s">
        <v>14</v>
      </c>
      <c r="C120" s="22">
        <v>26</v>
      </c>
      <c r="D120" s="23" t="s">
        <v>69</v>
      </c>
      <c r="E120" s="21" t="s">
        <v>38</v>
      </c>
      <c r="F120" s="21" t="s">
        <v>23</v>
      </c>
      <c r="G120" s="24">
        <v>5</v>
      </c>
      <c r="H120" s="25">
        <v>25000000</v>
      </c>
      <c r="I120" s="21">
        <v>5</v>
      </c>
      <c r="J120" s="26">
        <v>1.3888888888888889E-3</v>
      </c>
      <c r="K120" s="21" t="s">
        <v>18</v>
      </c>
      <c r="L120" s="21" t="s">
        <v>64</v>
      </c>
      <c r="M120" s="21" t="s">
        <v>40</v>
      </c>
      <c r="N120" s="21" t="s">
        <v>77</v>
      </c>
      <c r="O120" s="21" t="s">
        <v>54</v>
      </c>
    </row>
    <row r="121" spans="2:15" ht="21" customHeight="1" x14ac:dyDescent="0.25">
      <c r="B121" s="2" t="s">
        <v>14</v>
      </c>
      <c r="C121" s="3">
        <v>11</v>
      </c>
      <c r="D121" s="4" t="s">
        <v>55</v>
      </c>
      <c r="E121" s="2" t="s">
        <v>49</v>
      </c>
      <c r="F121" s="2" t="s">
        <v>17</v>
      </c>
      <c r="G121" s="5">
        <v>4</v>
      </c>
      <c r="H121" s="1">
        <v>20000000</v>
      </c>
      <c r="I121" s="2">
        <v>2</v>
      </c>
      <c r="J121" s="6">
        <v>1.3888888888888889E-3</v>
      </c>
      <c r="K121" s="2" t="s">
        <v>61</v>
      </c>
      <c r="L121" s="2" t="s">
        <v>35</v>
      </c>
      <c r="M121" s="2" t="s">
        <v>30</v>
      </c>
      <c r="N121" s="2" t="s">
        <v>66</v>
      </c>
      <c r="O121" s="2" t="s">
        <v>67</v>
      </c>
    </row>
    <row r="122" spans="2:15" ht="21" customHeight="1" x14ac:dyDescent="0.25">
      <c r="B122" s="21" t="s">
        <v>14</v>
      </c>
      <c r="C122" s="22">
        <v>14</v>
      </c>
      <c r="D122" s="23" t="s">
        <v>55</v>
      </c>
      <c r="E122" s="21" t="s">
        <v>49</v>
      </c>
      <c r="F122" s="21" t="s">
        <v>17</v>
      </c>
      <c r="G122" s="24">
        <v>3</v>
      </c>
      <c r="H122" s="25">
        <v>15000000</v>
      </c>
      <c r="I122" s="21">
        <v>2</v>
      </c>
      <c r="J122" s="26">
        <v>1.3888888888888889E-3</v>
      </c>
      <c r="K122" s="21" t="s">
        <v>18</v>
      </c>
      <c r="L122" s="21" t="s">
        <v>56</v>
      </c>
      <c r="M122" s="21" t="s">
        <v>30</v>
      </c>
      <c r="N122" s="21" t="s">
        <v>76</v>
      </c>
      <c r="O122" s="21" t="s">
        <v>52</v>
      </c>
    </row>
    <row r="123" spans="2:15" ht="21" customHeight="1" x14ac:dyDescent="0.25">
      <c r="B123" s="2" t="s">
        <v>14</v>
      </c>
      <c r="C123" s="3">
        <v>11</v>
      </c>
      <c r="D123" s="4" t="s">
        <v>57</v>
      </c>
      <c r="E123" s="2" t="s">
        <v>49</v>
      </c>
      <c r="F123" s="2" t="s">
        <v>42</v>
      </c>
      <c r="G123" s="5">
        <v>2</v>
      </c>
      <c r="H123" s="1">
        <v>10000000</v>
      </c>
      <c r="I123" s="2">
        <v>1</v>
      </c>
      <c r="J123" s="6">
        <v>1.3888888888888889E-3</v>
      </c>
      <c r="K123" s="2" t="s">
        <v>18</v>
      </c>
      <c r="L123" s="2" t="s">
        <v>39</v>
      </c>
      <c r="M123" s="2" t="s">
        <v>33</v>
      </c>
      <c r="N123" s="2" t="s">
        <v>78</v>
      </c>
      <c r="O123" s="2" t="s">
        <v>63</v>
      </c>
    </row>
    <row r="124" spans="2:15" ht="21" customHeight="1" x14ac:dyDescent="0.25">
      <c r="B124" s="21" t="s">
        <v>14</v>
      </c>
      <c r="C124" s="22">
        <v>1</v>
      </c>
      <c r="D124" s="23" t="s">
        <v>15</v>
      </c>
      <c r="E124" s="21" t="s">
        <v>28</v>
      </c>
      <c r="F124" s="21" t="s">
        <v>42</v>
      </c>
      <c r="G124" s="24">
        <v>5</v>
      </c>
      <c r="H124" s="25">
        <v>25000000</v>
      </c>
      <c r="I124" s="21">
        <v>1</v>
      </c>
      <c r="J124" s="26">
        <v>1.3888888888888889E-3</v>
      </c>
      <c r="K124" s="21" t="s">
        <v>18</v>
      </c>
      <c r="L124" s="21" t="s">
        <v>39</v>
      </c>
      <c r="M124" s="21" t="s">
        <v>40</v>
      </c>
      <c r="N124" s="21" t="s">
        <v>78</v>
      </c>
      <c r="O124" s="21" t="s">
        <v>41</v>
      </c>
    </row>
    <row r="125" spans="2:15" ht="21" customHeight="1" x14ac:dyDescent="0.25">
      <c r="B125" s="2" t="s">
        <v>14</v>
      </c>
      <c r="C125" s="3">
        <v>1</v>
      </c>
      <c r="D125" s="4" t="s">
        <v>72</v>
      </c>
      <c r="E125" s="2" t="s">
        <v>73</v>
      </c>
      <c r="F125" s="2" t="s">
        <v>23</v>
      </c>
      <c r="G125" s="5">
        <v>2</v>
      </c>
      <c r="H125" s="1">
        <v>12000000</v>
      </c>
      <c r="I125" s="2">
        <v>5</v>
      </c>
      <c r="J125" s="6">
        <v>1.3888888888888889E-3</v>
      </c>
      <c r="K125" s="2" t="s">
        <v>18</v>
      </c>
      <c r="L125" s="2" t="s">
        <v>56</v>
      </c>
      <c r="M125" s="2" t="s">
        <v>48</v>
      </c>
      <c r="N125" s="2" t="s">
        <v>77</v>
      </c>
      <c r="O125" s="2" t="s">
        <v>54</v>
      </c>
    </row>
    <row r="126" spans="2:15" ht="21" customHeight="1" x14ac:dyDescent="0.25">
      <c r="B126" s="21" t="s">
        <v>70</v>
      </c>
      <c r="C126" s="22">
        <v>13</v>
      </c>
      <c r="D126" s="23" t="s">
        <v>60</v>
      </c>
      <c r="E126" s="21" t="s">
        <v>16</v>
      </c>
      <c r="F126" s="21" t="s">
        <v>68</v>
      </c>
      <c r="G126" s="24">
        <v>0</v>
      </c>
      <c r="H126" s="25">
        <v>0</v>
      </c>
      <c r="I126" s="21">
        <v>3</v>
      </c>
      <c r="J126" s="26">
        <v>1.3888888888888889E-3</v>
      </c>
      <c r="K126" s="21"/>
      <c r="L126" s="21"/>
      <c r="M126" s="21" t="s">
        <v>25</v>
      </c>
      <c r="N126" s="21" t="s">
        <v>76</v>
      </c>
      <c r="O126" s="21" t="s">
        <v>26</v>
      </c>
    </row>
    <row r="127" spans="2:15" ht="21" customHeight="1" x14ac:dyDescent="0.25">
      <c r="B127" s="2" t="s">
        <v>70</v>
      </c>
      <c r="C127" s="3">
        <v>15</v>
      </c>
      <c r="D127" s="4" t="s">
        <v>27</v>
      </c>
      <c r="E127" s="2" t="s">
        <v>38</v>
      </c>
      <c r="F127" s="2" t="s">
        <v>23</v>
      </c>
      <c r="G127" s="5">
        <v>0</v>
      </c>
      <c r="H127" s="1">
        <v>0</v>
      </c>
      <c r="I127" s="2">
        <v>4</v>
      </c>
      <c r="J127" s="6">
        <v>1.3888888888888889E-3</v>
      </c>
      <c r="K127" s="2"/>
      <c r="L127" s="2"/>
      <c r="M127" s="2" t="s">
        <v>20</v>
      </c>
      <c r="N127" s="2" t="s">
        <v>78</v>
      </c>
      <c r="O127" s="2" t="s">
        <v>66</v>
      </c>
    </row>
    <row r="128" spans="2:15" ht="21" customHeight="1" x14ac:dyDescent="0.25">
      <c r="B128" s="21" t="s">
        <v>70</v>
      </c>
      <c r="C128" s="22">
        <v>28</v>
      </c>
      <c r="D128" s="23" t="s">
        <v>37</v>
      </c>
      <c r="E128" s="21" t="s">
        <v>32</v>
      </c>
      <c r="F128" s="21" t="s">
        <v>23</v>
      </c>
      <c r="G128" s="24">
        <v>0</v>
      </c>
      <c r="H128" s="25">
        <v>0</v>
      </c>
      <c r="I128" s="21">
        <v>3</v>
      </c>
      <c r="J128" s="26">
        <v>1.3888888888888889E-3</v>
      </c>
      <c r="K128" s="21"/>
      <c r="L128" s="21"/>
      <c r="M128" s="21" t="s">
        <v>33</v>
      </c>
      <c r="N128" s="21" t="s">
        <v>76</v>
      </c>
      <c r="O128" s="21" t="s">
        <v>31</v>
      </c>
    </row>
    <row r="129" spans="2:15" ht="21" customHeight="1" x14ac:dyDescent="0.25">
      <c r="B129" s="2" t="s">
        <v>70</v>
      </c>
      <c r="C129" s="3">
        <v>20</v>
      </c>
      <c r="D129" s="4" t="s">
        <v>37</v>
      </c>
      <c r="E129" s="2" t="s">
        <v>16</v>
      </c>
      <c r="F129" s="2" t="s">
        <v>42</v>
      </c>
      <c r="G129" s="5">
        <v>0</v>
      </c>
      <c r="H129" s="1">
        <v>0</v>
      </c>
      <c r="I129" s="2">
        <v>2</v>
      </c>
      <c r="J129" s="6">
        <v>1.3888888888888889E-3</v>
      </c>
      <c r="K129" s="2"/>
      <c r="L129" s="2"/>
      <c r="M129" s="2" t="s">
        <v>20</v>
      </c>
      <c r="N129" s="2" t="s">
        <v>78</v>
      </c>
      <c r="O129" s="2" t="s">
        <v>62</v>
      </c>
    </row>
    <row r="130" spans="2:15" ht="21" customHeight="1" x14ac:dyDescent="0.25">
      <c r="B130" s="21" t="s">
        <v>70</v>
      </c>
      <c r="C130" s="22">
        <v>14</v>
      </c>
      <c r="D130" s="23" t="s">
        <v>37</v>
      </c>
      <c r="E130" s="21" t="s">
        <v>16</v>
      </c>
      <c r="F130" s="21" t="s">
        <v>42</v>
      </c>
      <c r="G130" s="24">
        <v>0</v>
      </c>
      <c r="H130" s="25">
        <v>0</v>
      </c>
      <c r="I130" s="21">
        <v>1</v>
      </c>
      <c r="J130" s="26">
        <v>1.3888888888888889E-3</v>
      </c>
      <c r="K130" s="21"/>
      <c r="L130" s="21"/>
      <c r="M130" s="21" t="s">
        <v>48</v>
      </c>
      <c r="N130" s="21" t="s">
        <v>66</v>
      </c>
      <c r="O130" s="21" t="s">
        <v>67</v>
      </c>
    </row>
    <row r="131" spans="2:15" ht="21" customHeight="1" x14ac:dyDescent="0.25">
      <c r="B131" s="2" t="s">
        <v>70</v>
      </c>
      <c r="C131" s="3">
        <v>13</v>
      </c>
      <c r="D131" s="4" t="s">
        <v>44</v>
      </c>
      <c r="E131" s="2" t="s">
        <v>16</v>
      </c>
      <c r="F131" s="2" t="s">
        <v>23</v>
      </c>
      <c r="G131" s="5">
        <v>0</v>
      </c>
      <c r="H131" s="1">
        <v>0</v>
      </c>
      <c r="I131" s="2">
        <v>1</v>
      </c>
      <c r="J131" s="6">
        <v>1.3888888888888889E-3</v>
      </c>
      <c r="K131" s="2"/>
      <c r="L131" s="2"/>
      <c r="M131" s="2" t="s">
        <v>33</v>
      </c>
      <c r="N131" s="2" t="s">
        <v>78</v>
      </c>
      <c r="O131" s="2" t="s">
        <v>41</v>
      </c>
    </row>
    <row r="132" spans="2:15" ht="21" customHeight="1" x14ac:dyDescent="0.25">
      <c r="B132" s="21" t="s">
        <v>70</v>
      </c>
      <c r="C132" s="22">
        <v>15</v>
      </c>
      <c r="D132" s="23" t="s">
        <v>44</v>
      </c>
      <c r="E132" s="21" t="s">
        <v>49</v>
      </c>
      <c r="F132" s="21" t="s">
        <v>23</v>
      </c>
      <c r="G132" s="24">
        <v>0</v>
      </c>
      <c r="H132" s="25">
        <v>0</v>
      </c>
      <c r="I132" s="21">
        <v>4</v>
      </c>
      <c r="J132" s="26">
        <v>1.3888888888888889E-3</v>
      </c>
      <c r="K132" s="21"/>
      <c r="L132" s="21"/>
      <c r="M132" s="21" t="s">
        <v>33</v>
      </c>
      <c r="N132" s="21" t="s">
        <v>77</v>
      </c>
      <c r="O132" s="21" t="s">
        <v>54</v>
      </c>
    </row>
    <row r="133" spans="2:15" ht="21" customHeight="1" x14ac:dyDescent="0.25">
      <c r="B133" s="2" t="s">
        <v>70</v>
      </c>
      <c r="C133" s="3">
        <v>26</v>
      </c>
      <c r="D133" s="4" t="s">
        <v>44</v>
      </c>
      <c r="E133" s="2" t="s">
        <v>16</v>
      </c>
      <c r="F133" s="2" t="s">
        <v>42</v>
      </c>
      <c r="G133" s="5">
        <v>0</v>
      </c>
      <c r="H133" s="1">
        <v>0</v>
      </c>
      <c r="I133" s="2">
        <v>2</v>
      </c>
      <c r="J133" s="6">
        <v>1.3888888888888889E-3</v>
      </c>
      <c r="K133" s="2"/>
      <c r="L133" s="2"/>
      <c r="M133" s="2" t="s">
        <v>51</v>
      </c>
      <c r="N133" s="2" t="s">
        <v>76</v>
      </c>
      <c r="O133" s="2" t="s">
        <v>31</v>
      </c>
    </row>
    <row r="134" spans="2:15" ht="21" customHeight="1" x14ac:dyDescent="0.25">
      <c r="B134" s="21" t="s">
        <v>70</v>
      </c>
      <c r="C134" s="22">
        <v>13</v>
      </c>
      <c r="D134" s="23" t="s">
        <v>60</v>
      </c>
      <c r="E134" s="21" t="s">
        <v>16</v>
      </c>
      <c r="F134" s="21" t="s">
        <v>68</v>
      </c>
      <c r="G134" s="24">
        <v>0</v>
      </c>
      <c r="H134" s="25">
        <v>0</v>
      </c>
      <c r="I134" s="21">
        <v>3</v>
      </c>
      <c r="J134" s="26">
        <v>1.3888888888888889E-3</v>
      </c>
      <c r="K134" s="21"/>
      <c r="L134" s="21"/>
      <c r="M134" s="21" t="s">
        <v>25</v>
      </c>
      <c r="N134" s="21" t="s">
        <v>76</v>
      </c>
      <c r="O134" s="21" t="s">
        <v>26</v>
      </c>
    </row>
    <row r="135" spans="2:15" ht="21" customHeight="1" x14ac:dyDescent="0.25">
      <c r="B135" s="2" t="s">
        <v>14</v>
      </c>
      <c r="C135" s="3">
        <v>16</v>
      </c>
      <c r="D135" s="4" t="s">
        <v>55</v>
      </c>
      <c r="E135" s="2" t="s">
        <v>38</v>
      </c>
      <c r="F135" s="2" t="s">
        <v>23</v>
      </c>
      <c r="G135" s="5">
        <v>5</v>
      </c>
      <c r="H135" s="1">
        <v>25000000</v>
      </c>
      <c r="I135" s="2">
        <v>1</v>
      </c>
      <c r="J135" s="6">
        <v>1.3888888888888889E-3</v>
      </c>
      <c r="K135" s="2" t="s">
        <v>18</v>
      </c>
      <c r="L135" s="2" t="s">
        <v>47</v>
      </c>
      <c r="M135" s="2" t="s">
        <v>48</v>
      </c>
      <c r="N135" s="2" t="s">
        <v>76</v>
      </c>
      <c r="O135" s="2" t="s">
        <v>31</v>
      </c>
    </row>
    <row r="136" spans="2:15" ht="21" customHeight="1" x14ac:dyDescent="0.25">
      <c r="B136" s="21" t="s">
        <v>14</v>
      </c>
      <c r="C136" s="22">
        <v>1</v>
      </c>
      <c r="D136" s="23" t="s">
        <v>57</v>
      </c>
      <c r="E136" s="21" t="s">
        <v>32</v>
      </c>
      <c r="F136" s="21" t="s">
        <v>23</v>
      </c>
      <c r="G136" s="24">
        <v>1</v>
      </c>
      <c r="H136" s="25">
        <v>7000000</v>
      </c>
      <c r="I136" s="21">
        <v>2</v>
      </c>
      <c r="J136" s="26">
        <v>1.3888888888888889E-3</v>
      </c>
      <c r="K136" s="21" t="s">
        <v>18</v>
      </c>
      <c r="L136" s="21" t="s">
        <v>24</v>
      </c>
      <c r="M136" s="21" t="s">
        <v>33</v>
      </c>
      <c r="N136" s="21" t="s">
        <v>76</v>
      </c>
      <c r="O136" s="21" t="s">
        <v>31</v>
      </c>
    </row>
    <row r="137" spans="2:15" ht="21" customHeight="1" x14ac:dyDescent="0.25">
      <c r="B137" s="2" t="s">
        <v>14</v>
      </c>
      <c r="C137" s="3">
        <v>11</v>
      </c>
      <c r="D137" s="4" t="s">
        <v>57</v>
      </c>
      <c r="E137" s="2" t="s">
        <v>32</v>
      </c>
      <c r="F137" s="2" t="s">
        <v>45</v>
      </c>
      <c r="G137" s="5">
        <v>2</v>
      </c>
      <c r="H137" s="1">
        <v>12000000</v>
      </c>
      <c r="I137" s="2">
        <v>2</v>
      </c>
      <c r="J137" s="6">
        <v>1.3888888888888889E-3</v>
      </c>
      <c r="K137" s="2" t="s">
        <v>18</v>
      </c>
      <c r="L137" s="2" t="s">
        <v>24</v>
      </c>
      <c r="M137" s="2" t="s">
        <v>40</v>
      </c>
      <c r="N137" s="2" t="s">
        <v>78</v>
      </c>
      <c r="O137" s="2" t="s">
        <v>63</v>
      </c>
    </row>
    <row r="138" spans="2:15" ht="21" customHeight="1" x14ac:dyDescent="0.25">
      <c r="B138" s="21" t="s">
        <v>14</v>
      </c>
      <c r="C138" s="22">
        <v>11</v>
      </c>
      <c r="D138" s="23" t="s">
        <v>57</v>
      </c>
      <c r="E138" s="21" t="s">
        <v>16</v>
      </c>
      <c r="F138" s="21" t="s">
        <v>23</v>
      </c>
      <c r="G138" s="24">
        <v>3</v>
      </c>
      <c r="H138" s="25">
        <v>15000000</v>
      </c>
      <c r="I138" s="21">
        <v>1</v>
      </c>
      <c r="J138" s="26">
        <v>1.3888888888888889E-3</v>
      </c>
      <c r="K138" s="21" t="s">
        <v>18</v>
      </c>
      <c r="L138" s="21" t="s">
        <v>39</v>
      </c>
      <c r="M138" s="21" t="s">
        <v>48</v>
      </c>
      <c r="N138" s="21" t="s">
        <v>66</v>
      </c>
      <c r="O138" s="21" t="s">
        <v>36</v>
      </c>
    </row>
    <row r="139" spans="2:15" ht="21" customHeight="1" x14ac:dyDescent="0.25">
      <c r="B139" s="2" t="s">
        <v>14</v>
      </c>
      <c r="C139" s="3">
        <v>1</v>
      </c>
      <c r="D139" s="4" t="s">
        <v>15</v>
      </c>
      <c r="E139" s="2" t="s">
        <v>16</v>
      </c>
      <c r="F139" s="2" t="s">
        <v>17</v>
      </c>
      <c r="G139" s="5">
        <v>1</v>
      </c>
      <c r="H139" s="1">
        <v>19000000</v>
      </c>
      <c r="I139" s="2">
        <v>1</v>
      </c>
      <c r="J139" s="6">
        <v>1.3888888888888889E-3</v>
      </c>
      <c r="K139" s="2" t="s">
        <v>46</v>
      </c>
      <c r="L139" s="2" t="s">
        <v>39</v>
      </c>
      <c r="M139" s="2" t="s">
        <v>43</v>
      </c>
      <c r="N139" s="2" t="s">
        <v>78</v>
      </c>
      <c r="O139" s="2" t="s">
        <v>66</v>
      </c>
    </row>
    <row r="140" spans="2:15" ht="21" customHeight="1" x14ac:dyDescent="0.25">
      <c r="B140" s="21" t="s">
        <v>14</v>
      </c>
      <c r="C140" s="22">
        <v>1</v>
      </c>
      <c r="D140" s="23" t="s">
        <v>15</v>
      </c>
      <c r="E140" s="21" t="s">
        <v>38</v>
      </c>
      <c r="F140" s="21" t="s">
        <v>23</v>
      </c>
      <c r="G140" s="24">
        <v>4</v>
      </c>
      <c r="H140" s="25">
        <v>20000000</v>
      </c>
      <c r="I140" s="21">
        <v>3</v>
      </c>
      <c r="J140" s="26">
        <v>1.3888888888888889E-3</v>
      </c>
      <c r="K140" s="21" t="s">
        <v>61</v>
      </c>
      <c r="L140" s="21" t="s">
        <v>39</v>
      </c>
      <c r="M140" s="21" t="s">
        <v>48</v>
      </c>
      <c r="N140" s="21" t="s">
        <v>66</v>
      </c>
      <c r="O140" s="21" t="s">
        <v>67</v>
      </c>
    </row>
    <row r="141" spans="2:15" ht="21" customHeight="1" x14ac:dyDescent="0.25">
      <c r="B141" s="2" t="s">
        <v>14</v>
      </c>
      <c r="C141" s="3">
        <v>1</v>
      </c>
      <c r="D141" s="4" t="s">
        <v>15</v>
      </c>
      <c r="E141" s="2" t="s">
        <v>16</v>
      </c>
      <c r="F141" s="2" t="s">
        <v>42</v>
      </c>
      <c r="G141" s="5">
        <v>3</v>
      </c>
      <c r="H141" s="1">
        <v>15000000</v>
      </c>
      <c r="I141" s="2">
        <v>1</v>
      </c>
      <c r="J141" s="6">
        <v>1.3888888888888889E-3</v>
      </c>
      <c r="K141" s="2" t="s">
        <v>18</v>
      </c>
      <c r="L141" s="2" t="s">
        <v>56</v>
      </c>
      <c r="M141" s="2" t="s">
        <v>51</v>
      </c>
      <c r="N141" s="2" t="s">
        <v>77</v>
      </c>
      <c r="O141" s="2" t="s">
        <v>34</v>
      </c>
    </row>
    <row r="142" spans="2:15" ht="21" customHeight="1" x14ac:dyDescent="0.25">
      <c r="B142" s="21" t="s">
        <v>14</v>
      </c>
      <c r="C142" s="22">
        <v>1</v>
      </c>
      <c r="D142" s="23" t="s">
        <v>59</v>
      </c>
      <c r="E142" s="21" t="s">
        <v>16</v>
      </c>
      <c r="F142" s="21" t="s">
        <v>17</v>
      </c>
      <c r="G142" s="24">
        <v>4</v>
      </c>
      <c r="H142" s="25">
        <v>20000000</v>
      </c>
      <c r="I142" s="21">
        <v>4</v>
      </c>
      <c r="J142" s="26">
        <v>1.3888888888888889E-3</v>
      </c>
      <c r="K142" s="21" t="s">
        <v>61</v>
      </c>
      <c r="L142" s="21" t="s">
        <v>39</v>
      </c>
      <c r="M142" s="21" t="s">
        <v>25</v>
      </c>
      <c r="N142" s="21" t="s">
        <v>78</v>
      </c>
      <c r="O142" s="21" t="s">
        <v>62</v>
      </c>
    </row>
    <row r="143" spans="2:15" ht="21" customHeight="1" x14ac:dyDescent="0.25">
      <c r="B143" s="2" t="s">
        <v>14</v>
      </c>
      <c r="C143" s="3">
        <v>4</v>
      </c>
      <c r="D143" s="4" t="s">
        <v>59</v>
      </c>
      <c r="E143" s="2" t="s">
        <v>73</v>
      </c>
      <c r="F143" s="2" t="s">
        <v>17</v>
      </c>
      <c r="G143" s="5">
        <v>3</v>
      </c>
      <c r="H143" s="1">
        <v>15000000</v>
      </c>
      <c r="I143" s="2">
        <v>1</v>
      </c>
      <c r="J143" s="6">
        <v>1.3888888888888889E-3</v>
      </c>
      <c r="K143" s="2" t="s">
        <v>18</v>
      </c>
      <c r="L143" s="2" t="s">
        <v>35</v>
      </c>
      <c r="M143" s="2" t="s">
        <v>43</v>
      </c>
      <c r="N143" s="2" t="s">
        <v>76</v>
      </c>
      <c r="O143" s="2" t="s">
        <v>31</v>
      </c>
    </row>
    <row r="144" spans="2:15" ht="21" customHeight="1" x14ac:dyDescent="0.25">
      <c r="B144" s="21" t="s">
        <v>14</v>
      </c>
      <c r="C144" s="22">
        <v>11</v>
      </c>
      <c r="D144" s="23" t="s">
        <v>59</v>
      </c>
      <c r="E144" s="21" t="s">
        <v>38</v>
      </c>
      <c r="F144" s="21" t="s">
        <v>23</v>
      </c>
      <c r="G144" s="24">
        <v>5</v>
      </c>
      <c r="H144" s="25">
        <v>25000000</v>
      </c>
      <c r="I144" s="21">
        <v>4</v>
      </c>
      <c r="J144" s="26">
        <v>1.3888888888888889E-3</v>
      </c>
      <c r="K144" s="21" t="s">
        <v>18</v>
      </c>
      <c r="L144" s="21" t="s">
        <v>29</v>
      </c>
      <c r="M144" s="21" t="s">
        <v>43</v>
      </c>
      <c r="N144" s="21" t="s">
        <v>76</v>
      </c>
      <c r="O144" s="21" t="s">
        <v>52</v>
      </c>
    </row>
    <row r="145" spans="2:15" ht="21" customHeight="1" x14ac:dyDescent="0.25">
      <c r="B145" s="2" t="s">
        <v>14</v>
      </c>
      <c r="C145" s="3">
        <v>12</v>
      </c>
      <c r="D145" s="4" t="s">
        <v>72</v>
      </c>
      <c r="E145" s="2" t="s">
        <v>38</v>
      </c>
      <c r="F145" s="2" t="s">
        <v>23</v>
      </c>
      <c r="G145" s="5">
        <v>2</v>
      </c>
      <c r="H145" s="1">
        <v>12000000</v>
      </c>
      <c r="I145" s="2">
        <v>4</v>
      </c>
      <c r="J145" s="6">
        <v>1.3888888888888889E-3</v>
      </c>
      <c r="K145" s="2" t="s">
        <v>18</v>
      </c>
      <c r="L145" s="2" t="s">
        <v>35</v>
      </c>
      <c r="M145" s="2" t="s">
        <v>25</v>
      </c>
      <c r="N145" s="2" t="s">
        <v>77</v>
      </c>
      <c r="O145" s="2" t="s">
        <v>54</v>
      </c>
    </row>
    <row r="146" spans="2:15" ht="21" customHeight="1" x14ac:dyDescent="0.25">
      <c r="B146" s="21" t="s">
        <v>14</v>
      </c>
      <c r="C146" s="22">
        <v>31</v>
      </c>
      <c r="D146" s="23" t="s">
        <v>22</v>
      </c>
      <c r="E146" s="21" t="s">
        <v>16</v>
      </c>
      <c r="F146" s="21" t="s">
        <v>23</v>
      </c>
      <c r="G146" s="24">
        <v>1</v>
      </c>
      <c r="H146" s="25">
        <v>19000000</v>
      </c>
      <c r="I146" s="21">
        <v>3</v>
      </c>
      <c r="J146" s="26">
        <v>1.3888888888888889E-3</v>
      </c>
      <c r="K146" s="21" t="s">
        <v>46</v>
      </c>
      <c r="L146" s="21" t="s">
        <v>56</v>
      </c>
      <c r="M146" s="21" t="s">
        <v>25</v>
      </c>
      <c r="N146" s="21" t="s">
        <v>76</v>
      </c>
      <c r="O146" s="21" t="s">
        <v>52</v>
      </c>
    </row>
    <row r="147" spans="2:15" ht="21" customHeight="1" x14ac:dyDescent="0.25">
      <c r="B147" s="2" t="s">
        <v>14</v>
      </c>
      <c r="C147" s="3">
        <v>2</v>
      </c>
      <c r="D147" s="4" t="s">
        <v>22</v>
      </c>
      <c r="E147" s="2" t="s">
        <v>28</v>
      </c>
      <c r="F147" s="2" t="s">
        <v>45</v>
      </c>
      <c r="G147" s="5">
        <v>2</v>
      </c>
      <c r="H147" s="1">
        <v>12000000</v>
      </c>
      <c r="I147" s="2">
        <v>2</v>
      </c>
      <c r="J147" s="6">
        <v>1.3888888888888889E-3</v>
      </c>
      <c r="K147" s="2" t="s">
        <v>18</v>
      </c>
      <c r="L147" s="2" t="s">
        <v>56</v>
      </c>
      <c r="M147" s="2" t="s">
        <v>30</v>
      </c>
      <c r="N147" s="2" t="s">
        <v>78</v>
      </c>
      <c r="O147" s="2" t="s">
        <v>66</v>
      </c>
    </row>
    <row r="148" spans="2:15" ht="21" customHeight="1" x14ac:dyDescent="0.25">
      <c r="B148" s="21" t="s">
        <v>14</v>
      </c>
      <c r="C148" s="22">
        <v>9</v>
      </c>
      <c r="D148" s="23" t="s">
        <v>22</v>
      </c>
      <c r="E148" s="21" t="s">
        <v>16</v>
      </c>
      <c r="F148" s="21" t="s">
        <v>42</v>
      </c>
      <c r="G148" s="24">
        <v>3</v>
      </c>
      <c r="H148" s="25">
        <v>12000000</v>
      </c>
      <c r="I148" s="21">
        <v>5</v>
      </c>
      <c r="J148" s="26">
        <v>1.3888888888888889E-3</v>
      </c>
      <c r="K148" s="21" t="s">
        <v>18</v>
      </c>
      <c r="L148" s="21" t="s">
        <v>64</v>
      </c>
      <c r="M148" s="21" t="s">
        <v>40</v>
      </c>
      <c r="N148" s="21" t="s">
        <v>76</v>
      </c>
      <c r="O148" s="21" t="s">
        <v>52</v>
      </c>
    </row>
    <row r="149" spans="2:15" ht="21" customHeight="1" x14ac:dyDescent="0.25">
      <c r="B149" s="2" t="s">
        <v>14</v>
      </c>
      <c r="C149" s="3">
        <v>25</v>
      </c>
      <c r="D149" s="4" t="s">
        <v>22</v>
      </c>
      <c r="E149" s="2" t="s">
        <v>32</v>
      </c>
      <c r="F149" s="2" t="s">
        <v>42</v>
      </c>
      <c r="G149" s="5">
        <v>2</v>
      </c>
      <c r="H149" s="1">
        <v>10000000</v>
      </c>
      <c r="I149" s="2">
        <v>4</v>
      </c>
      <c r="J149" s="6">
        <v>1.3888888888888889E-3</v>
      </c>
      <c r="K149" s="2" t="s">
        <v>18</v>
      </c>
      <c r="L149" s="2" t="s">
        <v>64</v>
      </c>
      <c r="M149" s="2" t="s">
        <v>33</v>
      </c>
      <c r="N149" s="2" t="s">
        <v>76</v>
      </c>
      <c r="O149" s="2" t="s">
        <v>31</v>
      </c>
    </row>
    <row r="150" spans="2:15" ht="21" customHeight="1" x14ac:dyDescent="0.25">
      <c r="B150" s="21" t="s">
        <v>14</v>
      </c>
      <c r="C150" s="22">
        <v>9</v>
      </c>
      <c r="D150" s="23" t="s">
        <v>22</v>
      </c>
      <c r="E150" s="21" t="s">
        <v>16</v>
      </c>
      <c r="F150" s="21" t="s">
        <v>42</v>
      </c>
      <c r="G150" s="24">
        <v>2</v>
      </c>
      <c r="H150" s="25">
        <v>12000000</v>
      </c>
      <c r="I150" s="21">
        <v>1</v>
      </c>
      <c r="J150" s="26">
        <v>1.3888888888888889E-3</v>
      </c>
      <c r="K150" s="21" t="s">
        <v>18</v>
      </c>
      <c r="L150" s="21" t="s">
        <v>47</v>
      </c>
      <c r="M150" s="21" t="s">
        <v>40</v>
      </c>
      <c r="N150" s="21" t="s">
        <v>78</v>
      </c>
      <c r="O150" s="21" t="s">
        <v>63</v>
      </c>
    </row>
    <row r="151" spans="2:15" ht="21" customHeight="1" x14ac:dyDescent="0.25">
      <c r="B151" s="2" t="s">
        <v>14</v>
      </c>
      <c r="C151" s="3">
        <v>10</v>
      </c>
      <c r="D151" s="4" t="s">
        <v>22</v>
      </c>
      <c r="E151" s="2" t="s">
        <v>32</v>
      </c>
      <c r="F151" s="2" t="s">
        <v>42</v>
      </c>
      <c r="G151" s="5">
        <v>3</v>
      </c>
      <c r="H151" s="1">
        <v>15000000</v>
      </c>
      <c r="I151" s="2">
        <v>1</v>
      </c>
      <c r="J151" s="6">
        <v>1.3888888888888889E-3</v>
      </c>
      <c r="K151" s="2" t="s">
        <v>18</v>
      </c>
      <c r="L151" s="2" t="s">
        <v>56</v>
      </c>
      <c r="M151" s="2" t="s">
        <v>40</v>
      </c>
      <c r="N151" s="2" t="s">
        <v>76</v>
      </c>
      <c r="O151" s="2" t="s">
        <v>52</v>
      </c>
    </row>
    <row r="152" spans="2:15" ht="21" customHeight="1" x14ac:dyDescent="0.25">
      <c r="B152" s="21" t="s">
        <v>14</v>
      </c>
      <c r="C152" s="22">
        <v>14</v>
      </c>
      <c r="D152" s="23" t="s">
        <v>22</v>
      </c>
      <c r="E152" s="21" t="s">
        <v>49</v>
      </c>
      <c r="F152" s="21" t="s">
        <v>23</v>
      </c>
      <c r="G152" s="24">
        <v>4</v>
      </c>
      <c r="H152" s="25">
        <v>20000000</v>
      </c>
      <c r="I152" s="21">
        <v>3</v>
      </c>
      <c r="J152" s="26">
        <v>1.3888888888888889E-3</v>
      </c>
      <c r="K152" s="21" t="s">
        <v>18</v>
      </c>
      <c r="L152" s="21" t="s">
        <v>29</v>
      </c>
      <c r="M152" s="21" t="s">
        <v>20</v>
      </c>
      <c r="N152" s="21" t="s">
        <v>78</v>
      </c>
      <c r="O152" s="21" t="s">
        <v>63</v>
      </c>
    </row>
    <row r="153" spans="2:15" ht="21" customHeight="1" x14ac:dyDescent="0.25">
      <c r="B153" s="2" t="s">
        <v>14</v>
      </c>
      <c r="C153" s="3">
        <v>10</v>
      </c>
      <c r="D153" s="4" t="s">
        <v>27</v>
      </c>
      <c r="E153" s="2" t="s">
        <v>28</v>
      </c>
      <c r="F153" s="2" t="s">
        <v>45</v>
      </c>
      <c r="G153" s="5">
        <v>4</v>
      </c>
      <c r="H153" s="1">
        <v>11000000</v>
      </c>
      <c r="I153" s="2">
        <v>1</v>
      </c>
      <c r="J153" s="6">
        <v>1.3888888888888889E-3</v>
      </c>
      <c r="K153" s="2" t="s">
        <v>61</v>
      </c>
      <c r="L153" s="2" t="s">
        <v>19</v>
      </c>
      <c r="M153" s="2" t="s">
        <v>43</v>
      </c>
      <c r="N153" s="2" t="s">
        <v>77</v>
      </c>
      <c r="O153" s="2" t="s">
        <v>34</v>
      </c>
    </row>
    <row r="154" spans="2:15" ht="21" customHeight="1" x14ac:dyDescent="0.25">
      <c r="B154" s="21" t="s">
        <v>14</v>
      </c>
      <c r="C154" s="22">
        <v>27</v>
      </c>
      <c r="D154" s="23" t="s">
        <v>27</v>
      </c>
      <c r="E154" s="21" t="s">
        <v>32</v>
      </c>
      <c r="F154" s="21" t="s">
        <v>17</v>
      </c>
      <c r="G154" s="24">
        <v>3</v>
      </c>
      <c r="H154" s="25">
        <v>12000000</v>
      </c>
      <c r="I154" s="21">
        <v>3</v>
      </c>
      <c r="J154" s="26">
        <v>1.3888888888888889E-3</v>
      </c>
      <c r="K154" s="21" t="s">
        <v>18</v>
      </c>
      <c r="L154" s="21" t="s">
        <v>29</v>
      </c>
      <c r="M154" s="21" t="s">
        <v>30</v>
      </c>
      <c r="N154" s="21" t="s">
        <v>78</v>
      </c>
      <c r="O154" s="21" t="s">
        <v>62</v>
      </c>
    </row>
    <row r="155" spans="2:15" ht="21" customHeight="1" x14ac:dyDescent="0.25">
      <c r="B155" s="2" t="s">
        <v>14</v>
      </c>
      <c r="C155" s="3">
        <v>28</v>
      </c>
      <c r="D155" s="4" t="s">
        <v>27</v>
      </c>
      <c r="E155" s="2" t="s">
        <v>16</v>
      </c>
      <c r="F155" s="2" t="s">
        <v>42</v>
      </c>
      <c r="G155" s="5">
        <v>3</v>
      </c>
      <c r="H155" s="1">
        <v>15000000</v>
      </c>
      <c r="I155" s="2">
        <v>1</v>
      </c>
      <c r="J155" s="6">
        <v>1.3888888888888889E-3</v>
      </c>
      <c r="K155" s="2" t="s">
        <v>18</v>
      </c>
      <c r="L155" s="2" t="s">
        <v>29</v>
      </c>
      <c r="M155" s="2" t="s">
        <v>48</v>
      </c>
      <c r="N155" s="2" t="s">
        <v>76</v>
      </c>
      <c r="O155" s="2" t="s">
        <v>31</v>
      </c>
    </row>
    <row r="156" spans="2:15" ht="21" customHeight="1" x14ac:dyDescent="0.25">
      <c r="B156" s="21" t="s">
        <v>14</v>
      </c>
      <c r="C156" s="22">
        <v>28</v>
      </c>
      <c r="D156" s="23" t="s">
        <v>27</v>
      </c>
      <c r="E156" s="21" t="s">
        <v>16</v>
      </c>
      <c r="F156" s="21" t="s">
        <v>42</v>
      </c>
      <c r="G156" s="24">
        <v>5</v>
      </c>
      <c r="H156" s="25">
        <v>25000000</v>
      </c>
      <c r="I156" s="21">
        <v>2</v>
      </c>
      <c r="J156" s="26">
        <v>1.3888888888888889E-3</v>
      </c>
      <c r="K156" s="21" t="s">
        <v>18</v>
      </c>
      <c r="L156" s="21" t="s">
        <v>35</v>
      </c>
      <c r="M156" s="21" t="s">
        <v>30</v>
      </c>
      <c r="N156" s="21" t="s">
        <v>76</v>
      </c>
      <c r="O156" s="21" t="s">
        <v>26</v>
      </c>
    </row>
    <row r="157" spans="2:15" ht="21" customHeight="1" x14ac:dyDescent="0.25">
      <c r="B157" s="2" t="s">
        <v>14</v>
      </c>
      <c r="C157" s="3">
        <v>29</v>
      </c>
      <c r="D157" s="4" t="s">
        <v>27</v>
      </c>
      <c r="E157" s="2" t="s">
        <v>32</v>
      </c>
      <c r="F157" s="2" t="s">
        <v>23</v>
      </c>
      <c r="G157" s="5">
        <v>1</v>
      </c>
      <c r="H157" s="1">
        <v>7000000</v>
      </c>
      <c r="I157" s="2">
        <v>3</v>
      </c>
      <c r="J157" s="6">
        <v>1.3888888888888889E-3</v>
      </c>
      <c r="K157" s="2" t="s">
        <v>18</v>
      </c>
      <c r="L157" s="2" t="s">
        <v>39</v>
      </c>
      <c r="M157" s="2" t="s">
        <v>33</v>
      </c>
      <c r="N157" s="2" t="s">
        <v>66</v>
      </c>
      <c r="O157" s="2" t="s">
        <v>67</v>
      </c>
    </row>
    <row r="158" spans="2:15" ht="21" customHeight="1" x14ac:dyDescent="0.25">
      <c r="B158" s="21" t="s">
        <v>14</v>
      </c>
      <c r="C158" s="22">
        <v>30</v>
      </c>
      <c r="D158" s="23" t="s">
        <v>27</v>
      </c>
      <c r="E158" s="21" t="s">
        <v>73</v>
      </c>
      <c r="F158" s="21" t="s">
        <v>23</v>
      </c>
      <c r="G158" s="24">
        <v>2</v>
      </c>
      <c r="H158" s="25">
        <v>12000000</v>
      </c>
      <c r="I158" s="21">
        <v>4</v>
      </c>
      <c r="J158" s="26">
        <v>1.3888888888888889E-3</v>
      </c>
      <c r="K158" s="21" t="s">
        <v>18</v>
      </c>
      <c r="L158" s="21" t="s">
        <v>29</v>
      </c>
      <c r="M158" s="21" t="s">
        <v>30</v>
      </c>
      <c r="N158" s="21" t="s">
        <v>78</v>
      </c>
      <c r="O158" s="21" t="s">
        <v>53</v>
      </c>
    </row>
    <row r="159" spans="2:15" ht="21" customHeight="1" x14ac:dyDescent="0.25">
      <c r="B159" s="2" t="s">
        <v>14</v>
      </c>
      <c r="C159" s="3">
        <v>11</v>
      </c>
      <c r="D159" s="4" t="s">
        <v>27</v>
      </c>
      <c r="E159" s="2" t="s">
        <v>38</v>
      </c>
      <c r="F159" s="2" t="s">
        <v>42</v>
      </c>
      <c r="G159" s="5">
        <v>3</v>
      </c>
      <c r="H159" s="1">
        <v>15000000</v>
      </c>
      <c r="I159" s="2">
        <v>1</v>
      </c>
      <c r="J159" s="6">
        <v>1.3888888888888889E-3</v>
      </c>
      <c r="K159" s="2" t="s">
        <v>18</v>
      </c>
      <c r="L159" s="2" t="s">
        <v>19</v>
      </c>
      <c r="M159" s="2" t="s">
        <v>33</v>
      </c>
      <c r="N159" s="2" t="s">
        <v>66</v>
      </c>
      <c r="O159" s="2" t="s">
        <v>67</v>
      </c>
    </row>
    <row r="160" spans="2:15" ht="21" customHeight="1" x14ac:dyDescent="0.25">
      <c r="B160" s="21" t="s">
        <v>14</v>
      </c>
      <c r="C160" s="22">
        <v>15</v>
      </c>
      <c r="D160" s="23" t="s">
        <v>27</v>
      </c>
      <c r="E160" s="21" t="s">
        <v>28</v>
      </c>
      <c r="F160" s="21" t="s">
        <v>23</v>
      </c>
      <c r="G160" s="24">
        <v>4</v>
      </c>
      <c r="H160" s="25">
        <v>15000000</v>
      </c>
      <c r="I160" s="21">
        <v>3</v>
      </c>
      <c r="J160" s="26">
        <v>1.3888888888888889E-3</v>
      </c>
      <c r="K160" s="21" t="s">
        <v>18</v>
      </c>
      <c r="L160" s="21" t="s">
        <v>29</v>
      </c>
      <c r="M160" s="21" t="s">
        <v>43</v>
      </c>
      <c r="N160" s="21" t="s">
        <v>78</v>
      </c>
      <c r="O160" s="21" t="s">
        <v>62</v>
      </c>
    </row>
    <row r="161" spans="2:15" ht="21" customHeight="1" x14ac:dyDescent="0.25">
      <c r="B161" s="2" t="s">
        <v>14</v>
      </c>
      <c r="C161" s="3">
        <v>20</v>
      </c>
      <c r="D161" s="4" t="s">
        <v>37</v>
      </c>
      <c r="E161" s="2" t="s">
        <v>32</v>
      </c>
      <c r="F161" s="2" t="s">
        <v>23</v>
      </c>
      <c r="G161" s="5">
        <v>2</v>
      </c>
      <c r="H161" s="1">
        <v>38000000</v>
      </c>
      <c r="I161" s="2">
        <v>1</v>
      </c>
      <c r="J161" s="6">
        <v>1.3888888888888889E-3</v>
      </c>
      <c r="K161" s="2" t="s">
        <v>74</v>
      </c>
      <c r="L161" s="2" t="s">
        <v>19</v>
      </c>
      <c r="M161" s="2" t="s">
        <v>43</v>
      </c>
      <c r="N161" s="2" t="s">
        <v>66</v>
      </c>
      <c r="O161" s="2" t="s">
        <v>67</v>
      </c>
    </row>
    <row r="162" spans="2:15" ht="21" customHeight="1" x14ac:dyDescent="0.25">
      <c r="B162" s="21" t="s">
        <v>14</v>
      </c>
      <c r="C162" s="22">
        <v>8</v>
      </c>
      <c r="D162" s="23" t="s">
        <v>37</v>
      </c>
      <c r="E162" s="21" t="s">
        <v>38</v>
      </c>
      <c r="F162" s="21" t="s">
        <v>45</v>
      </c>
      <c r="G162" s="24">
        <v>2</v>
      </c>
      <c r="H162" s="25">
        <v>38000000</v>
      </c>
      <c r="I162" s="21">
        <v>4</v>
      </c>
      <c r="J162" s="26">
        <v>1.3888888888888889E-3</v>
      </c>
      <c r="K162" s="21" t="s">
        <v>46</v>
      </c>
      <c r="L162" s="21" t="s">
        <v>19</v>
      </c>
      <c r="M162" s="21" t="s">
        <v>33</v>
      </c>
      <c r="N162" s="21" t="s">
        <v>66</v>
      </c>
      <c r="O162" s="21" t="s">
        <v>67</v>
      </c>
    </row>
    <row r="163" spans="2:15" ht="21" customHeight="1" x14ac:dyDescent="0.25">
      <c r="B163" s="2" t="s">
        <v>14</v>
      </c>
      <c r="C163" s="3">
        <v>27</v>
      </c>
      <c r="D163" s="4" t="s">
        <v>37</v>
      </c>
      <c r="E163" s="2" t="s">
        <v>16</v>
      </c>
      <c r="F163" s="2" t="s">
        <v>68</v>
      </c>
      <c r="G163" s="5">
        <v>2</v>
      </c>
      <c r="H163" s="1">
        <v>38000000</v>
      </c>
      <c r="I163" s="2">
        <v>1</v>
      </c>
      <c r="J163" s="6">
        <v>1.3888888888888889E-3</v>
      </c>
      <c r="K163" s="2" t="s">
        <v>46</v>
      </c>
      <c r="L163" s="2" t="s">
        <v>35</v>
      </c>
      <c r="M163" s="2" t="s">
        <v>48</v>
      </c>
      <c r="N163" s="2" t="s">
        <v>66</v>
      </c>
      <c r="O163" s="2" t="s">
        <v>67</v>
      </c>
    </row>
    <row r="164" spans="2:15" ht="21" customHeight="1" x14ac:dyDescent="0.25">
      <c r="B164" s="21" t="s">
        <v>14</v>
      </c>
      <c r="C164" s="22">
        <v>5</v>
      </c>
      <c r="D164" s="23" t="s">
        <v>37</v>
      </c>
      <c r="E164" s="21" t="s">
        <v>49</v>
      </c>
      <c r="F164" s="21" t="s">
        <v>23</v>
      </c>
      <c r="G164" s="24">
        <v>4</v>
      </c>
      <c r="H164" s="25">
        <v>15000000</v>
      </c>
      <c r="I164" s="21">
        <v>1</v>
      </c>
      <c r="J164" s="26">
        <v>1.3888888888888889E-3</v>
      </c>
      <c r="K164" s="21" t="s">
        <v>18</v>
      </c>
      <c r="L164" s="21" t="s">
        <v>19</v>
      </c>
      <c r="M164" s="21" t="s">
        <v>33</v>
      </c>
      <c r="N164" s="21" t="s">
        <v>66</v>
      </c>
      <c r="O164" s="21" t="s">
        <v>36</v>
      </c>
    </row>
    <row r="165" spans="2:15" ht="21" customHeight="1" x14ac:dyDescent="0.25">
      <c r="B165" s="2" t="s">
        <v>14</v>
      </c>
      <c r="C165" s="3">
        <v>27</v>
      </c>
      <c r="D165" s="4" t="s">
        <v>37</v>
      </c>
      <c r="E165" s="2" t="s">
        <v>28</v>
      </c>
      <c r="F165" s="2" t="s">
        <v>23</v>
      </c>
      <c r="G165" s="5">
        <v>4</v>
      </c>
      <c r="H165" s="1">
        <v>15000000</v>
      </c>
      <c r="I165" s="2">
        <v>1</v>
      </c>
      <c r="J165" s="6">
        <v>1.3888888888888889E-3</v>
      </c>
      <c r="K165" s="2" t="s">
        <v>18</v>
      </c>
      <c r="L165" s="2" t="s">
        <v>19</v>
      </c>
      <c r="M165" s="2" t="s">
        <v>20</v>
      </c>
      <c r="N165" s="2" t="s">
        <v>77</v>
      </c>
      <c r="O165" s="2" t="s">
        <v>54</v>
      </c>
    </row>
    <row r="166" spans="2:15" ht="21" customHeight="1" x14ac:dyDescent="0.25">
      <c r="B166" s="21" t="s">
        <v>14</v>
      </c>
      <c r="C166" s="22">
        <v>30</v>
      </c>
      <c r="D166" s="23" t="s">
        <v>37</v>
      </c>
      <c r="E166" s="21" t="s">
        <v>38</v>
      </c>
      <c r="F166" s="21" t="s">
        <v>23</v>
      </c>
      <c r="G166" s="24">
        <v>3</v>
      </c>
      <c r="H166" s="25">
        <v>15000000</v>
      </c>
      <c r="I166" s="21">
        <v>1</v>
      </c>
      <c r="J166" s="26">
        <v>1.3888888888888889E-3</v>
      </c>
      <c r="K166" s="21" t="s">
        <v>18</v>
      </c>
      <c r="L166" s="21" t="s">
        <v>47</v>
      </c>
      <c r="M166" s="21" t="s">
        <v>20</v>
      </c>
      <c r="N166" s="21" t="s">
        <v>77</v>
      </c>
      <c r="O166" s="21" t="s">
        <v>54</v>
      </c>
    </row>
    <row r="167" spans="2:15" ht="21" customHeight="1" x14ac:dyDescent="0.25">
      <c r="B167" s="2" t="s">
        <v>14</v>
      </c>
      <c r="C167" s="3">
        <v>1</v>
      </c>
      <c r="D167" s="4" t="s">
        <v>37</v>
      </c>
      <c r="E167" s="2" t="s">
        <v>38</v>
      </c>
      <c r="F167" s="2" t="s">
        <v>42</v>
      </c>
      <c r="G167" s="5">
        <v>2</v>
      </c>
      <c r="H167" s="1">
        <v>10000000</v>
      </c>
      <c r="I167" s="2">
        <v>1</v>
      </c>
      <c r="J167" s="6">
        <v>1.3888888888888889E-3</v>
      </c>
      <c r="K167" s="2" t="s">
        <v>18</v>
      </c>
      <c r="L167" s="2" t="s">
        <v>39</v>
      </c>
      <c r="M167" s="2" t="s">
        <v>43</v>
      </c>
      <c r="N167" s="2" t="s">
        <v>78</v>
      </c>
      <c r="O167" s="2" t="s">
        <v>66</v>
      </c>
    </row>
    <row r="168" spans="2:15" ht="21" customHeight="1" x14ac:dyDescent="0.25">
      <c r="B168" s="21" t="s">
        <v>14</v>
      </c>
      <c r="C168" s="22">
        <v>2</v>
      </c>
      <c r="D168" s="23" t="s">
        <v>37</v>
      </c>
      <c r="E168" s="21" t="s">
        <v>16</v>
      </c>
      <c r="F168" s="21" t="s">
        <v>42</v>
      </c>
      <c r="G168" s="24">
        <v>3</v>
      </c>
      <c r="H168" s="25">
        <v>11000000</v>
      </c>
      <c r="I168" s="21">
        <v>1</v>
      </c>
      <c r="J168" s="26">
        <v>1.3888888888888889E-3</v>
      </c>
      <c r="K168" s="21" t="s">
        <v>18</v>
      </c>
      <c r="L168" s="21" t="s">
        <v>47</v>
      </c>
      <c r="M168" s="21" t="s">
        <v>51</v>
      </c>
      <c r="N168" s="21" t="s">
        <v>77</v>
      </c>
      <c r="O168" s="21" t="s">
        <v>54</v>
      </c>
    </row>
    <row r="169" spans="2:15" ht="21" customHeight="1" x14ac:dyDescent="0.25">
      <c r="B169" s="2" t="s">
        <v>14</v>
      </c>
      <c r="C169" s="3">
        <v>6</v>
      </c>
      <c r="D169" s="4" t="s">
        <v>37</v>
      </c>
      <c r="E169" s="2" t="s">
        <v>16</v>
      </c>
      <c r="F169" s="2" t="s">
        <v>23</v>
      </c>
      <c r="G169" s="5">
        <v>5</v>
      </c>
      <c r="H169" s="1">
        <v>20000000</v>
      </c>
      <c r="I169" s="2">
        <v>1</v>
      </c>
      <c r="J169" s="6">
        <v>1.3888888888888889E-3</v>
      </c>
      <c r="K169" s="2" t="s">
        <v>18</v>
      </c>
      <c r="L169" s="2" t="s">
        <v>29</v>
      </c>
      <c r="M169" s="2" t="s">
        <v>51</v>
      </c>
      <c r="N169" s="2" t="s">
        <v>66</v>
      </c>
      <c r="O169" s="2" t="s">
        <v>36</v>
      </c>
    </row>
    <row r="170" spans="2:15" ht="21" customHeight="1" x14ac:dyDescent="0.25">
      <c r="B170" s="21" t="s">
        <v>14</v>
      </c>
      <c r="C170" s="22">
        <v>29</v>
      </c>
      <c r="D170" s="23" t="s">
        <v>37</v>
      </c>
      <c r="E170" s="21" t="s">
        <v>38</v>
      </c>
      <c r="F170" s="21" t="s">
        <v>17</v>
      </c>
      <c r="G170" s="24">
        <v>5</v>
      </c>
      <c r="H170" s="25">
        <v>25000000</v>
      </c>
      <c r="I170" s="21">
        <v>6</v>
      </c>
      <c r="J170" s="26">
        <v>1.3888888888888889E-3</v>
      </c>
      <c r="K170" s="21" t="s">
        <v>18</v>
      </c>
      <c r="L170" s="21" t="s">
        <v>19</v>
      </c>
      <c r="M170" s="21" t="s">
        <v>51</v>
      </c>
      <c r="N170" s="21" t="s">
        <v>78</v>
      </c>
      <c r="O170" s="21" t="s">
        <v>21</v>
      </c>
    </row>
    <row r="171" spans="2:15" ht="21" customHeight="1" x14ac:dyDescent="0.25">
      <c r="B171" s="2" t="s">
        <v>14</v>
      </c>
      <c r="C171" s="3">
        <v>22</v>
      </c>
      <c r="D171" s="4" t="s">
        <v>44</v>
      </c>
      <c r="E171" s="2" t="s">
        <v>32</v>
      </c>
      <c r="F171" s="2" t="s">
        <v>42</v>
      </c>
      <c r="G171" s="5">
        <v>1</v>
      </c>
      <c r="H171" s="1">
        <v>19000000</v>
      </c>
      <c r="I171" s="2">
        <v>5</v>
      </c>
      <c r="J171" s="6">
        <v>1.3888888888888889E-3</v>
      </c>
      <c r="K171" s="2" t="s">
        <v>46</v>
      </c>
      <c r="L171" s="2" t="s">
        <v>29</v>
      </c>
      <c r="M171" s="2" t="s">
        <v>20</v>
      </c>
      <c r="N171" s="2" t="s">
        <v>78</v>
      </c>
      <c r="O171" s="2" t="s">
        <v>53</v>
      </c>
    </row>
    <row r="172" spans="2:15" ht="21" customHeight="1" x14ac:dyDescent="0.25">
      <c r="B172" s="21" t="s">
        <v>14</v>
      </c>
      <c r="C172" s="22">
        <v>22</v>
      </c>
      <c r="D172" s="23" t="s">
        <v>44</v>
      </c>
      <c r="E172" s="21" t="s">
        <v>16</v>
      </c>
      <c r="F172" s="21" t="s">
        <v>23</v>
      </c>
      <c r="G172" s="24">
        <v>4</v>
      </c>
      <c r="H172" s="25">
        <v>20000000</v>
      </c>
      <c r="I172" s="21">
        <v>4</v>
      </c>
      <c r="J172" s="26">
        <v>1.3888888888888889E-3</v>
      </c>
      <c r="K172" s="21" t="s">
        <v>61</v>
      </c>
      <c r="L172" s="21" t="s">
        <v>56</v>
      </c>
      <c r="M172" s="21" t="s">
        <v>20</v>
      </c>
      <c r="N172" s="21" t="s">
        <v>76</v>
      </c>
      <c r="O172" s="21" t="s">
        <v>52</v>
      </c>
    </row>
    <row r="173" spans="2:15" ht="21" customHeight="1" x14ac:dyDescent="0.25">
      <c r="B173" s="2" t="s">
        <v>14</v>
      </c>
      <c r="C173" s="3">
        <v>15</v>
      </c>
      <c r="D173" s="4" t="s">
        <v>44</v>
      </c>
      <c r="E173" s="2" t="s">
        <v>28</v>
      </c>
      <c r="F173" s="2" t="s">
        <v>42</v>
      </c>
      <c r="G173" s="5">
        <v>2</v>
      </c>
      <c r="H173" s="1">
        <v>12000000</v>
      </c>
      <c r="I173" s="2">
        <v>2</v>
      </c>
      <c r="J173" s="6">
        <v>1.3888888888888889E-3</v>
      </c>
      <c r="K173" s="2" t="s">
        <v>18</v>
      </c>
      <c r="L173" s="2" t="s">
        <v>29</v>
      </c>
      <c r="M173" s="2" t="s">
        <v>30</v>
      </c>
      <c r="N173" s="2" t="s">
        <v>78</v>
      </c>
      <c r="O173" s="2" t="s">
        <v>21</v>
      </c>
    </row>
    <row r="174" spans="2:15" ht="21" customHeight="1" x14ac:dyDescent="0.25">
      <c r="B174" s="21" t="s">
        <v>14</v>
      </c>
      <c r="C174" s="22">
        <v>19</v>
      </c>
      <c r="D174" s="23" t="s">
        <v>44</v>
      </c>
      <c r="E174" s="21" t="s">
        <v>16</v>
      </c>
      <c r="F174" s="21" t="s">
        <v>17</v>
      </c>
      <c r="G174" s="24">
        <v>3</v>
      </c>
      <c r="H174" s="25">
        <v>15000000</v>
      </c>
      <c r="I174" s="21">
        <v>3</v>
      </c>
      <c r="J174" s="26">
        <v>1.3888888888888889E-3</v>
      </c>
      <c r="K174" s="21" t="s">
        <v>18</v>
      </c>
      <c r="L174" s="21" t="s">
        <v>39</v>
      </c>
      <c r="M174" s="21" t="s">
        <v>30</v>
      </c>
      <c r="N174" s="21" t="s">
        <v>76</v>
      </c>
      <c r="O174" s="21" t="s">
        <v>26</v>
      </c>
    </row>
    <row r="175" spans="2:15" ht="21" customHeight="1" x14ac:dyDescent="0.25">
      <c r="B175" s="2" t="s">
        <v>14</v>
      </c>
      <c r="C175" s="3">
        <v>17</v>
      </c>
      <c r="D175" s="4" t="s">
        <v>44</v>
      </c>
      <c r="E175" s="2" t="s">
        <v>28</v>
      </c>
      <c r="F175" s="2" t="s">
        <v>42</v>
      </c>
      <c r="G175" s="5">
        <v>1</v>
      </c>
      <c r="H175" s="1">
        <v>7000000</v>
      </c>
      <c r="I175" s="2">
        <v>3</v>
      </c>
      <c r="J175" s="6">
        <v>1.3888888888888889E-3</v>
      </c>
      <c r="K175" s="2" t="s">
        <v>18</v>
      </c>
      <c r="L175" s="2" t="s">
        <v>19</v>
      </c>
      <c r="M175" s="2" t="s">
        <v>43</v>
      </c>
      <c r="N175" s="2" t="s">
        <v>78</v>
      </c>
      <c r="O175" s="2" t="s">
        <v>41</v>
      </c>
    </row>
    <row r="176" spans="2:15" ht="21" customHeight="1" x14ac:dyDescent="0.25">
      <c r="B176" s="21" t="s">
        <v>14</v>
      </c>
      <c r="C176" s="22">
        <v>19</v>
      </c>
      <c r="D176" s="23" t="s">
        <v>44</v>
      </c>
      <c r="E176" s="21" t="s">
        <v>73</v>
      </c>
      <c r="F176" s="21" t="s">
        <v>42</v>
      </c>
      <c r="G176" s="24">
        <v>2</v>
      </c>
      <c r="H176" s="25">
        <v>12000000</v>
      </c>
      <c r="I176" s="21">
        <v>1</v>
      </c>
      <c r="J176" s="26">
        <v>1.3888888888888889E-3</v>
      </c>
      <c r="K176" s="21" t="s">
        <v>18</v>
      </c>
      <c r="L176" s="21" t="s">
        <v>24</v>
      </c>
      <c r="M176" s="21" t="s">
        <v>48</v>
      </c>
      <c r="N176" s="21" t="s">
        <v>76</v>
      </c>
      <c r="O176" s="21" t="s">
        <v>31</v>
      </c>
    </row>
    <row r="177" spans="2:15" ht="21" customHeight="1" x14ac:dyDescent="0.25">
      <c r="B177" s="2" t="s">
        <v>14</v>
      </c>
      <c r="C177" s="3">
        <v>14</v>
      </c>
      <c r="D177" s="4" t="s">
        <v>44</v>
      </c>
      <c r="E177" s="2" t="s">
        <v>38</v>
      </c>
      <c r="F177" s="2" t="s">
        <v>17</v>
      </c>
      <c r="G177" s="5">
        <v>5</v>
      </c>
      <c r="H177" s="1">
        <v>25000000</v>
      </c>
      <c r="I177" s="2">
        <v>1</v>
      </c>
      <c r="J177" s="6">
        <v>1.3888888888888889E-3</v>
      </c>
      <c r="K177" s="2" t="s">
        <v>18</v>
      </c>
      <c r="L177" s="2" t="s">
        <v>39</v>
      </c>
      <c r="M177" s="2" t="s">
        <v>51</v>
      </c>
      <c r="N177" s="2" t="s">
        <v>77</v>
      </c>
      <c r="O177" s="2" t="s">
        <v>65</v>
      </c>
    </row>
    <row r="178" spans="2:15" ht="21" customHeight="1" x14ac:dyDescent="0.25">
      <c r="B178" s="21" t="s">
        <v>14</v>
      </c>
      <c r="C178" s="22">
        <v>29</v>
      </c>
      <c r="D178" s="23" t="s">
        <v>69</v>
      </c>
      <c r="E178" s="21" t="s">
        <v>28</v>
      </c>
      <c r="F178" s="21" t="s">
        <v>42</v>
      </c>
      <c r="G178" s="24">
        <v>1</v>
      </c>
      <c r="H178" s="25">
        <v>19000000</v>
      </c>
      <c r="I178" s="21">
        <v>1</v>
      </c>
      <c r="J178" s="26">
        <v>1.3888888888888889E-3</v>
      </c>
      <c r="K178" s="21" t="s">
        <v>46</v>
      </c>
      <c r="L178" s="21" t="s">
        <v>50</v>
      </c>
      <c r="M178" s="21" t="s">
        <v>20</v>
      </c>
      <c r="N178" s="21" t="s">
        <v>76</v>
      </c>
      <c r="O178" s="21" t="s">
        <v>75</v>
      </c>
    </row>
    <row r="179" spans="2:15" ht="21" customHeight="1" x14ac:dyDescent="0.25">
      <c r="B179" s="2" t="s">
        <v>14</v>
      </c>
      <c r="C179" s="3">
        <v>13</v>
      </c>
      <c r="D179" s="4" t="s">
        <v>69</v>
      </c>
      <c r="E179" s="2" t="s">
        <v>49</v>
      </c>
      <c r="F179" s="2" t="s">
        <v>42</v>
      </c>
      <c r="G179" s="5">
        <v>2</v>
      </c>
      <c r="H179" s="1">
        <v>12000000</v>
      </c>
      <c r="I179" s="2">
        <v>5</v>
      </c>
      <c r="J179" s="6">
        <v>1.3888888888888889E-3</v>
      </c>
      <c r="K179" s="2" t="s">
        <v>18</v>
      </c>
      <c r="L179" s="2" t="s">
        <v>19</v>
      </c>
      <c r="M179" s="2" t="s">
        <v>30</v>
      </c>
      <c r="N179" s="2" t="s">
        <v>78</v>
      </c>
      <c r="O179" s="2" t="s">
        <v>62</v>
      </c>
    </row>
    <row r="180" spans="2:15" ht="21" customHeight="1" x14ac:dyDescent="0.25">
      <c r="B180" s="21" t="s">
        <v>14</v>
      </c>
      <c r="C180" s="22">
        <v>26</v>
      </c>
      <c r="D180" s="23" t="s">
        <v>69</v>
      </c>
      <c r="E180" s="21" t="s">
        <v>32</v>
      </c>
      <c r="F180" s="21" t="s">
        <v>23</v>
      </c>
      <c r="G180" s="24">
        <v>5</v>
      </c>
      <c r="H180" s="25">
        <v>25000000</v>
      </c>
      <c r="I180" s="21">
        <v>2</v>
      </c>
      <c r="J180" s="26">
        <v>1.3888888888888889E-3</v>
      </c>
      <c r="K180" s="21" t="s">
        <v>18</v>
      </c>
      <c r="L180" s="21" t="s">
        <v>29</v>
      </c>
      <c r="M180" s="21" t="s">
        <v>30</v>
      </c>
      <c r="N180" s="21" t="s">
        <v>66</v>
      </c>
      <c r="O180" s="21" t="s">
        <v>36</v>
      </c>
    </row>
    <row r="181" spans="2:15" ht="21" customHeight="1" x14ac:dyDescent="0.25">
      <c r="B181" s="2" t="s">
        <v>14</v>
      </c>
      <c r="C181" s="3">
        <v>16</v>
      </c>
      <c r="D181" s="4" t="s">
        <v>69</v>
      </c>
      <c r="E181" s="2" t="s">
        <v>16</v>
      </c>
      <c r="F181" s="2" t="s">
        <v>23</v>
      </c>
      <c r="G181" s="5">
        <v>3</v>
      </c>
      <c r="H181" s="1">
        <v>15000000</v>
      </c>
      <c r="I181" s="2">
        <v>3</v>
      </c>
      <c r="J181" s="6">
        <v>1.3888888888888889E-3</v>
      </c>
      <c r="K181" s="2" t="s">
        <v>18</v>
      </c>
      <c r="L181" s="2" t="s">
        <v>24</v>
      </c>
      <c r="M181" s="2" t="s">
        <v>33</v>
      </c>
      <c r="N181" s="2" t="s">
        <v>76</v>
      </c>
      <c r="O181" s="2" t="s">
        <v>31</v>
      </c>
    </row>
    <row r="182" spans="2:15" ht="21" customHeight="1" x14ac:dyDescent="0.25">
      <c r="B182" s="21" t="s">
        <v>14</v>
      </c>
      <c r="C182" s="22">
        <v>14</v>
      </c>
      <c r="D182" s="23" t="s">
        <v>69</v>
      </c>
      <c r="E182" s="21" t="s">
        <v>32</v>
      </c>
      <c r="F182" s="21" t="s">
        <v>17</v>
      </c>
      <c r="G182" s="24">
        <v>1</v>
      </c>
      <c r="H182" s="25">
        <v>7000000</v>
      </c>
      <c r="I182" s="21">
        <v>1</v>
      </c>
      <c r="J182" s="26">
        <v>1.3888888888888889E-3</v>
      </c>
      <c r="K182" s="21" t="s">
        <v>18</v>
      </c>
      <c r="L182" s="21" t="s">
        <v>39</v>
      </c>
      <c r="M182" s="21" t="s">
        <v>48</v>
      </c>
      <c r="N182" s="21" t="s">
        <v>78</v>
      </c>
      <c r="O182" s="21" t="s">
        <v>53</v>
      </c>
    </row>
    <row r="183" spans="2:15" ht="21" customHeight="1" x14ac:dyDescent="0.25">
      <c r="B183" s="2" t="s">
        <v>14</v>
      </c>
      <c r="C183" s="3">
        <v>16</v>
      </c>
      <c r="D183" s="4" t="s">
        <v>55</v>
      </c>
      <c r="E183" s="2" t="s">
        <v>38</v>
      </c>
      <c r="F183" s="2" t="s">
        <v>23</v>
      </c>
      <c r="G183" s="5">
        <v>5</v>
      </c>
      <c r="H183" s="1">
        <v>25000000</v>
      </c>
      <c r="I183" s="2">
        <v>1</v>
      </c>
      <c r="J183" s="6">
        <v>1.3888888888888889E-3</v>
      </c>
      <c r="K183" s="2" t="s">
        <v>18</v>
      </c>
      <c r="L183" s="2" t="s">
        <v>47</v>
      </c>
      <c r="M183" s="2" t="s">
        <v>48</v>
      </c>
      <c r="N183" s="2" t="s">
        <v>76</v>
      </c>
      <c r="O183" s="2" t="s">
        <v>31</v>
      </c>
    </row>
    <row r="184" spans="2:15" ht="21" customHeight="1" x14ac:dyDescent="0.25">
      <c r="B184" s="21" t="s">
        <v>14</v>
      </c>
      <c r="C184" s="22">
        <v>1</v>
      </c>
      <c r="D184" s="23" t="s">
        <v>57</v>
      </c>
      <c r="E184" s="21" t="s">
        <v>32</v>
      </c>
      <c r="F184" s="21" t="s">
        <v>23</v>
      </c>
      <c r="G184" s="24">
        <v>1</v>
      </c>
      <c r="H184" s="25">
        <v>7000000</v>
      </c>
      <c r="I184" s="21">
        <v>2</v>
      </c>
      <c r="J184" s="26">
        <v>1.3888888888888889E-3</v>
      </c>
      <c r="K184" s="21" t="s">
        <v>18</v>
      </c>
      <c r="L184" s="21" t="s">
        <v>24</v>
      </c>
      <c r="M184" s="21" t="s">
        <v>33</v>
      </c>
      <c r="N184" s="21" t="s">
        <v>76</v>
      </c>
      <c r="O184" s="21" t="s">
        <v>31</v>
      </c>
    </row>
    <row r="185" spans="2:15" ht="21" customHeight="1" x14ac:dyDescent="0.25">
      <c r="B185" s="2" t="s">
        <v>14</v>
      </c>
      <c r="C185" s="3">
        <v>11</v>
      </c>
      <c r="D185" s="4" t="s">
        <v>57</v>
      </c>
      <c r="E185" s="2" t="s">
        <v>32</v>
      </c>
      <c r="F185" s="2" t="s">
        <v>45</v>
      </c>
      <c r="G185" s="5">
        <v>2</v>
      </c>
      <c r="H185" s="1">
        <v>12000000</v>
      </c>
      <c r="I185" s="2">
        <v>2</v>
      </c>
      <c r="J185" s="6">
        <v>1.3888888888888889E-3</v>
      </c>
      <c r="K185" s="2" t="s">
        <v>18</v>
      </c>
      <c r="L185" s="2" t="s">
        <v>24</v>
      </c>
      <c r="M185" s="2" t="s">
        <v>40</v>
      </c>
      <c r="N185" s="2" t="s">
        <v>78</v>
      </c>
      <c r="O185" s="2" t="s">
        <v>63</v>
      </c>
    </row>
    <row r="186" spans="2:15" ht="21" customHeight="1" x14ac:dyDescent="0.25">
      <c r="B186" s="21" t="s">
        <v>14</v>
      </c>
      <c r="C186" s="22">
        <v>11</v>
      </c>
      <c r="D186" s="23" t="s">
        <v>57</v>
      </c>
      <c r="E186" s="21" t="s">
        <v>16</v>
      </c>
      <c r="F186" s="21" t="s">
        <v>23</v>
      </c>
      <c r="G186" s="24">
        <v>3</v>
      </c>
      <c r="H186" s="25">
        <v>15000000</v>
      </c>
      <c r="I186" s="21">
        <v>1</v>
      </c>
      <c r="J186" s="26">
        <v>1.3888888888888889E-3</v>
      </c>
      <c r="K186" s="21" t="s">
        <v>18</v>
      </c>
      <c r="L186" s="21" t="s">
        <v>39</v>
      </c>
      <c r="M186" s="21" t="s">
        <v>48</v>
      </c>
      <c r="N186" s="21" t="s">
        <v>66</v>
      </c>
      <c r="O186" s="21" t="s">
        <v>36</v>
      </c>
    </row>
    <row r="187" spans="2:15" ht="21" customHeight="1" x14ac:dyDescent="0.25">
      <c r="B187" s="2" t="s">
        <v>14</v>
      </c>
      <c r="C187" s="3">
        <v>1</v>
      </c>
      <c r="D187" s="4" t="s">
        <v>15</v>
      </c>
      <c r="E187" s="2" t="s">
        <v>16</v>
      </c>
      <c r="F187" s="2" t="s">
        <v>17</v>
      </c>
      <c r="G187" s="5">
        <v>1</v>
      </c>
      <c r="H187" s="1">
        <v>19000000</v>
      </c>
      <c r="I187" s="2">
        <v>1</v>
      </c>
      <c r="J187" s="6">
        <v>1.3888888888888889E-3</v>
      </c>
      <c r="K187" s="2" t="s">
        <v>46</v>
      </c>
      <c r="L187" s="2" t="s">
        <v>39</v>
      </c>
      <c r="M187" s="2" t="s">
        <v>43</v>
      </c>
      <c r="N187" s="2" t="s">
        <v>78</v>
      </c>
      <c r="O187" s="2" t="s">
        <v>66</v>
      </c>
    </row>
    <row r="188" spans="2:15" ht="21" customHeight="1" x14ac:dyDescent="0.25">
      <c r="B188" s="21" t="s">
        <v>14</v>
      </c>
      <c r="C188" s="22">
        <v>1</v>
      </c>
      <c r="D188" s="23" t="s">
        <v>15</v>
      </c>
      <c r="E188" s="21" t="s">
        <v>38</v>
      </c>
      <c r="F188" s="21" t="s">
        <v>23</v>
      </c>
      <c r="G188" s="24">
        <v>4</v>
      </c>
      <c r="H188" s="25">
        <v>20000000</v>
      </c>
      <c r="I188" s="21">
        <v>3</v>
      </c>
      <c r="J188" s="26">
        <v>1.3888888888888889E-3</v>
      </c>
      <c r="K188" s="21" t="s">
        <v>61</v>
      </c>
      <c r="L188" s="21" t="s">
        <v>39</v>
      </c>
      <c r="M188" s="21" t="s">
        <v>48</v>
      </c>
      <c r="N188" s="21" t="s">
        <v>66</v>
      </c>
      <c r="O188" s="21" t="s">
        <v>67</v>
      </c>
    </row>
    <row r="189" spans="2:15" ht="21" customHeight="1" x14ac:dyDescent="0.25">
      <c r="B189" s="2" t="s">
        <v>14</v>
      </c>
      <c r="C189" s="3">
        <v>1</v>
      </c>
      <c r="D189" s="4" t="s">
        <v>15</v>
      </c>
      <c r="E189" s="2" t="s">
        <v>16</v>
      </c>
      <c r="F189" s="2" t="s">
        <v>42</v>
      </c>
      <c r="G189" s="5">
        <v>3</v>
      </c>
      <c r="H189" s="1">
        <v>15000000</v>
      </c>
      <c r="I189" s="2">
        <v>1</v>
      </c>
      <c r="J189" s="6">
        <v>1.3888888888888889E-3</v>
      </c>
      <c r="K189" s="2" t="s">
        <v>18</v>
      </c>
      <c r="L189" s="2" t="s">
        <v>56</v>
      </c>
      <c r="M189" s="2" t="s">
        <v>51</v>
      </c>
      <c r="N189" s="2" t="s">
        <v>77</v>
      </c>
      <c r="O189" s="2" t="s">
        <v>34</v>
      </c>
    </row>
    <row r="190" spans="2:15" ht="21" customHeight="1" x14ac:dyDescent="0.25">
      <c r="B190" s="21" t="s">
        <v>14</v>
      </c>
      <c r="C190" s="22">
        <v>1</v>
      </c>
      <c r="D190" s="23" t="s">
        <v>59</v>
      </c>
      <c r="E190" s="21" t="s">
        <v>16</v>
      </c>
      <c r="F190" s="21" t="s">
        <v>17</v>
      </c>
      <c r="G190" s="24">
        <v>4</v>
      </c>
      <c r="H190" s="25">
        <v>20000000</v>
      </c>
      <c r="I190" s="21">
        <v>4</v>
      </c>
      <c r="J190" s="26">
        <v>1.3888888888888889E-3</v>
      </c>
      <c r="K190" s="21" t="s">
        <v>61</v>
      </c>
      <c r="L190" s="21" t="s">
        <v>39</v>
      </c>
      <c r="M190" s="21" t="s">
        <v>25</v>
      </c>
      <c r="N190" s="21" t="s">
        <v>78</v>
      </c>
      <c r="O190" s="21" t="s">
        <v>62</v>
      </c>
    </row>
    <row r="191" spans="2:15" ht="21" customHeight="1" x14ac:dyDescent="0.25">
      <c r="B191" s="2" t="s">
        <v>14</v>
      </c>
      <c r="C191" s="3">
        <v>4</v>
      </c>
      <c r="D191" s="4" t="s">
        <v>59</v>
      </c>
      <c r="E191" s="2" t="s">
        <v>73</v>
      </c>
      <c r="F191" s="2" t="s">
        <v>17</v>
      </c>
      <c r="G191" s="5">
        <v>3</v>
      </c>
      <c r="H191" s="1">
        <v>15000000</v>
      </c>
      <c r="I191" s="2">
        <v>1</v>
      </c>
      <c r="J191" s="6">
        <v>1.3888888888888889E-3</v>
      </c>
      <c r="K191" s="2" t="s">
        <v>18</v>
      </c>
      <c r="L191" s="2" t="s">
        <v>35</v>
      </c>
      <c r="M191" s="2" t="s">
        <v>43</v>
      </c>
      <c r="N191" s="2" t="s">
        <v>76</v>
      </c>
      <c r="O191" s="2" t="s">
        <v>31</v>
      </c>
    </row>
    <row r="192" spans="2:15" ht="21" customHeight="1" x14ac:dyDescent="0.25">
      <c r="B192" s="21" t="s">
        <v>14</v>
      </c>
      <c r="C192" s="22">
        <v>11</v>
      </c>
      <c r="D192" s="23" t="s">
        <v>59</v>
      </c>
      <c r="E192" s="21" t="s">
        <v>38</v>
      </c>
      <c r="F192" s="21" t="s">
        <v>23</v>
      </c>
      <c r="G192" s="24">
        <v>5</v>
      </c>
      <c r="H192" s="25">
        <v>25000000</v>
      </c>
      <c r="I192" s="21">
        <v>4</v>
      </c>
      <c r="J192" s="26">
        <v>1.3888888888888889E-3</v>
      </c>
      <c r="K192" s="21" t="s">
        <v>18</v>
      </c>
      <c r="L192" s="21" t="s">
        <v>29</v>
      </c>
      <c r="M192" s="21" t="s">
        <v>43</v>
      </c>
      <c r="N192" s="21" t="s">
        <v>76</v>
      </c>
      <c r="O192" s="21" t="s">
        <v>52</v>
      </c>
    </row>
    <row r="193" spans="2:15" ht="21" customHeight="1" x14ac:dyDescent="0.25">
      <c r="B193" s="2" t="s">
        <v>14</v>
      </c>
      <c r="C193" s="3">
        <v>12</v>
      </c>
      <c r="D193" s="4" t="s">
        <v>72</v>
      </c>
      <c r="E193" s="2" t="s">
        <v>38</v>
      </c>
      <c r="F193" s="2" t="s">
        <v>23</v>
      </c>
      <c r="G193" s="5">
        <v>2</v>
      </c>
      <c r="H193" s="1">
        <v>12000000</v>
      </c>
      <c r="I193" s="2">
        <v>4</v>
      </c>
      <c r="J193" s="6">
        <v>1.3888888888888889E-3</v>
      </c>
      <c r="K193" s="2" t="s">
        <v>18</v>
      </c>
      <c r="L193" s="2" t="s">
        <v>35</v>
      </c>
      <c r="M193" s="2" t="s">
        <v>25</v>
      </c>
      <c r="N193" s="2" t="s">
        <v>77</v>
      </c>
      <c r="O193" s="2" t="s">
        <v>54</v>
      </c>
    </row>
    <row r="194" spans="2:15" ht="21" customHeight="1" x14ac:dyDescent="0.25">
      <c r="B194" s="21" t="s">
        <v>14</v>
      </c>
      <c r="C194" s="22">
        <v>31</v>
      </c>
      <c r="D194" s="23" t="s">
        <v>22</v>
      </c>
      <c r="E194" s="21" t="s">
        <v>16</v>
      </c>
      <c r="F194" s="21" t="s">
        <v>23</v>
      </c>
      <c r="G194" s="24">
        <v>1</v>
      </c>
      <c r="H194" s="25">
        <v>19000000</v>
      </c>
      <c r="I194" s="21">
        <v>3</v>
      </c>
      <c r="J194" s="26">
        <v>1.3888888888888889E-3</v>
      </c>
      <c r="K194" s="21" t="s">
        <v>46</v>
      </c>
      <c r="L194" s="21" t="s">
        <v>56</v>
      </c>
      <c r="M194" s="21" t="s">
        <v>25</v>
      </c>
      <c r="N194" s="21" t="s">
        <v>76</v>
      </c>
      <c r="O194" s="21" t="s">
        <v>52</v>
      </c>
    </row>
    <row r="195" spans="2:15" ht="21" customHeight="1" x14ac:dyDescent="0.25">
      <c r="B195" s="2" t="s">
        <v>14</v>
      </c>
      <c r="C195" s="3">
        <v>2</v>
      </c>
      <c r="D195" s="4" t="s">
        <v>22</v>
      </c>
      <c r="E195" s="2" t="s">
        <v>28</v>
      </c>
      <c r="F195" s="2" t="s">
        <v>45</v>
      </c>
      <c r="G195" s="5">
        <v>2</v>
      </c>
      <c r="H195" s="1">
        <v>12000000</v>
      </c>
      <c r="I195" s="2">
        <v>2</v>
      </c>
      <c r="J195" s="6">
        <v>1.3888888888888889E-3</v>
      </c>
      <c r="K195" s="2" t="s">
        <v>18</v>
      </c>
      <c r="L195" s="2" t="s">
        <v>56</v>
      </c>
      <c r="M195" s="2" t="s">
        <v>30</v>
      </c>
      <c r="N195" s="2" t="s">
        <v>78</v>
      </c>
      <c r="O195" s="2" t="s">
        <v>66</v>
      </c>
    </row>
    <row r="196" spans="2:15" ht="21" customHeight="1" x14ac:dyDescent="0.25">
      <c r="B196" s="21" t="s">
        <v>14</v>
      </c>
      <c r="C196" s="22">
        <v>9</v>
      </c>
      <c r="D196" s="23" t="s">
        <v>22</v>
      </c>
      <c r="E196" s="21" t="s">
        <v>16</v>
      </c>
      <c r="F196" s="21" t="s">
        <v>42</v>
      </c>
      <c r="G196" s="24">
        <v>3</v>
      </c>
      <c r="H196" s="25">
        <v>12000000</v>
      </c>
      <c r="I196" s="21">
        <v>5</v>
      </c>
      <c r="J196" s="26">
        <v>1.3888888888888889E-3</v>
      </c>
      <c r="K196" s="21" t="s">
        <v>18</v>
      </c>
      <c r="L196" s="21" t="s">
        <v>64</v>
      </c>
      <c r="M196" s="21" t="s">
        <v>40</v>
      </c>
      <c r="N196" s="21" t="s">
        <v>76</v>
      </c>
      <c r="O196" s="21" t="s">
        <v>52</v>
      </c>
    </row>
    <row r="197" spans="2:15" ht="21" customHeight="1" x14ac:dyDescent="0.25">
      <c r="B197" s="2" t="s">
        <v>14</v>
      </c>
      <c r="C197" s="3">
        <v>25</v>
      </c>
      <c r="D197" s="4" t="s">
        <v>22</v>
      </c>
      <c r="E197" s="2" t="s">
        <v>32</v>
      </c>
      <c r="F197" s="2" t="s">
        <v>42</v>
      </c>
      <c r="G197" s="5">
        <v>2</v>
      </c>
      <c r="H197" s="1">
        <v>10000000</v>
      </c>
      <c r="I197" s="2">
        <v>4</v>
      </c>
      <c r="J197" s="6">
        <v>1.3888888888888889E-3</v>
      </c>
      <c r="K197" s="2" t="s">
        <v>18</v>
      </c>
      <c r="L197" s="2" t="s">
        <v>64</v>
      </c>
      <c r="M197" s="2" t="s">
        <v>33</v>
      </c>
      <c r="N197" s="2" t="s">
        <v>76</v>
      </c>
      <c r="O197" s="2" t="s">
        <v>31</v>
      </c>
    </row>
    <row r="198" spans="2:15" ht="21" customHeight="1" x14ac:dyDescent="0.25">
      <c r="B198" s="21" t="s">
        <v>70</v>
      </c>
      <c r="C198" s="22">
        <v>8</v>
      </c>
      <c r="D198" s="23" t="s">
        <v>72</v>
      </c>
      <c r="E198" s="21" t="s">
        <v>28</v>
      </c>
      <c r="F198" s="21" t="s">
        <v>17</v>
      </c>
      <c r="G198" s="24">
        <v>0</v>
      </c>
      <c r="H198" s="25">
        <v>0</v>
      </c>
      <c r="I198" s="21">
        <v>3</v>
      </c>
      <c r="J198" s="26">
        <v>1.3888888888888889E-3</v>
      </c>
      <c r="K198" s="21"/>
      <c r="L198" s="21"/>
      <c r="M198" s="21" t="s">
        <v>30</v>
      </c>
      <c r="N198" s="21" t="s">
        <v>76</v>
      </c>
      <c r="O198" s="21" t="s">
        <v>52</v>
      </c>
    </row>
    <row r="199" spans="2:15" ht="21" customHeight="1" x14ac:dyDescent="0.25">
      <c r="B199" s="2" t="s">
        <v>70</v>
      </c>
      <c r="C199" s="3">
        <v>5</v>
      </c>
      <c r="D199" s="4" t="s">
        <v>72</v>
      </c>
      <c r="E199" s="2" t="s">
        <v>38</v>
      </c>
      <c r="F199" s="2" t="s">
        <v>42</v>
      </c>
      <c r="G199" s="5">
        <v>0</v>
      </c>
      <c r="H199" s="1">
        <v>0</v>
      </c>
      <c r="I199" s="2">
        <v>1</v>
      </c>
      <c r="J199" s="6">
        <v>1.3888888888888889E-3</v>
      </c>
      <c r="K199" s="2"/>
      <c r="L199" s="2"/>
      <c r="M199" s="2" t="s">
        <v>33</v>
      </c>
      <c r="N199" s="2" t="s">
        <v>78</v>
      </c>
      <c r="O199" s="2" t="s">
        <v>41</v>
      </c>
    </row>
    <row r="200" spans="2:15" ht="21" customHeight="1" x14ac:dyDescent="0.25">
      <c r="B200" s="21" t="s">
        <v>70</v>
      </c>
      <c r="C200" s="22">
        <v>2</v>
      </c>
      <c r="D200" s="23" t="s">
        <v>27</v>
      </c>
      <c r="E200" s="21" t="s">
        <v>49</v>
      </c>
      <c r="F200" s="21" t="s">
        <v>42</v>
      </c>
      <c r="G200" s="24">
        <v>0</v>
      </c>
      <c r="H200" s="25">
        <v>0</v>
      </c>
      <c r="I200" s="21">
        <v>2</v>
      </c>
      <c r="J200" s="26">
        <v>1.3888888888888889E-3</v>
      </c>
      <c r="K200" s="21"/>
      <c r="L200" s="21"/>
      <c r="M200" s="21" t="s">
        <v>30</v>
      </c>
      <c r="N200" s="21" t="s">
        <v>77</v>
      </c>
      <c r="O200" s="21" t="s">
        <v>65</v>
      </c>
    </row>
    <row r="201" spans="2:15" ht="21" customHeight="1" x14ac:dyDescent="0.25">
      <c r="B201" s="2" t="s">
        <v>70</v>
      </c>
      <c r="C201" s="3">
        <v>20</v>
      </c>
      <c r="D201" s="4" t="s">
        <v>27</v>
      </c>
      <c r="E201" s="2" t="s">
        <v>38</v>
      </c>
      <c r="F201" s="2" t="s">
        <v>42</v>
      </c>
      <c r="G201" s="5">
        <v>0</v>
      </c>
      <c r="H201" s="1">
        <v>0</v>
      </c>
      <c r="I201" s="2">
        <v>1</v>
      </c>
      <c r="J201" s="6">
        <v>1.3888888888888889E-3</v>
      </c>
      <c r="K201" s="2"/>
      <c r="L201" s="2"/>
      <c r="M201" s="2" t="s">
        <v>40</v>
      </c>
      <c r="N201" s="2" t="s">
        <v>76</v>
      </c>
      <c r="O201" s="2" t="s">
        <v>31</v>
      </c>
    </row>
    <row r="202" spans="2:15" ht="21" customHeight="1" x14ac:dyDescent="0.25">
      <c r="B202" s="21" t="s">
        <v>70</v>
      </c>
      <c r="C202" s="22">
        <v>22</v>
      </c>
      <c r="D202" s="23" t="s">
        <v>27</v>
      </c>
      <c r="E202" s="21" t="s">
        <v>16</v>
      </c>
      <c r="F202" s="21" t="s">
        <v>23</v>
      </c>
      <c r="G202" s="24">
        <v>0</v>
      </c>
      <c r="H202" s="25">
        <v>0</v>
      </c>
      <c r="I202" s="21">
        <v>3</v>
      </c>
      <c r="J202" s="26">
        <v>1.3888888888888889E-3</v>
      </c>
      <c r="K202" s="21"/>
      <c r="L202" s="21"/>
      <c r="M202" s="21" t="s">
        <v>43</v>
      </c>
      <c r="N202" s="21" t="s">
        <v>76</v>
      </c>
      <c r="O202" s="21" t="s">
        <v>31</v>
      </c>
    </row>
    <row r="203" spans="2:15" ht="21" customHeight="1" x14ac:dyDescent="0.25">
      <c r="B203" s="2" t="s">
        <v>70</v>
      </c>
      <c r="C203" s="3">
        <v>15</v>
      </c>
      <c r="D203" s="4" t="s">
        <v>27</v>
      </c>
      <c r="E203" s="2" t="s">
        <v>16</v>
      </c>
      <c r="F203" s="2" t="s">
        <v>23</v>
      </c>
      <c r="G203" s="5">
        <v>0</v>
      </c>
      <c r="H203" s="1">
        <v>0</v>
      </c>
      <c r="I203" s="2">
        <v>3</v>
      </c>
      <c r="J203" s="6">
        <v>1.3888888888888889E-3</v>
      </c>
      <c r="K203" s="2"/>
      <c r="L203" s="2"/>
      <c r="M203" s="2" t="s">
        <v>51</v>
      </c>
      <c r="N203" s="2" t="s">
        <v>66</v>
      </c>
      <c r="O203" s="2" t="s">
        <v>67</v>
      </c>
    </row>
    <row r="204" spans="2:15" ht="21" customHeight="1" x14ac:dyDescent="0.25">
      <c r="B204" s="21" t="s">
        <v>70</v>
      </c>
      <c r="C204" s="22">
        <v>21</v>
      </c>
      <c r="D204" s="23" t="s">
        <v>27</v>
      </c>
      <c r="E204" s="21" t="s">
        <v>38</v>
      </c>
      <c r="F204" s="21" t="s">
        <v>42</v>
      </c>
      <c r="G204" s="24">
        <v>0</v>
      </c>
      <c r="H204" s="25">
        <v>0</v>
      </c>
      <c r="I204" s="21">
        <v>2</v>
      </c>
      <c r="J204" s="26">
        <v>1.3888888888888889E-3</v>
      </c>
      <c r="K204" s="21"/>
      <c r="L204" s="21"/>
      <c r="M204" s="21" t="s">
        <v>51</v>
      </c>
      <c r="N204" s="21" t="s">
        <v>77</v>
      </c>
      <c r="O204" s="21" t="s">
        <v>34</v>
      </c>
    </row>
    <row r="205" spans="2:15" ht="21" customHeight="1" x14ac:dyDescent="0.25">
      <c r="B205" s="2" t="s">
        <v>70</v>
      </c>
      <c r="C205" s="3">
        <v>24</v>
      </c>
      <c r="D205" s="4" t="s">
        <v>37</v>
      </c>
      <c r="E205" s="2" t="s">
        <v>38</v>
      </c>
      <c r="F205" s="2" t="s">
        <v>23</v>
      </c>
      <c r="G205" s="5">
        <v>0</v>
      </c>
      <c r="H205" s="1">
        <v>0</v>
      </c>
      <c r="I205" s="2">
        <v>1</v>
      </c>
      <c r="J205" s="6">
        <v>1.3888888888888889E-3</v>
      </c>
      <c r="K205" s="2"/>
      <c r="L205" s="2"/>
      <c r="M205" s="2" t="s">
        <v>33</v>
      </c>
      <c r="N205" s="2" t="s">
        <v>66</v>
      </c>
      <c r="O205" s="2" t="s">
        <v>67</v>
      </c>
    </row>
    <row r="206" spans="2:15" ht="21" customHeight="1" x14ac:dyDescent="0.25">
      <c r="B206" s="21" t="s">
        <v>70</v>
      </c>
      <c r="C206" s="22">
        <v>5</v>
      </c>
      <c r="D206" s="23" t="s">
        <v>37</v>
      </c>
      <c r="E206" s="21" t="s">
        <v>32</v>
      </c>
      <c r="F206" s="21" t="s">
        <v>17</v>
      </c>
      <c r="G206" s="24">
        <v>0</v>
      </c>
      <c r="H206" s="25">
        <v>0</v>
      </c>
      <c r="I206" s="21">
        <v>5</v>
      </c>
      <c r="J206" s="26">
        <v>1.3888888888888889E-3</v>
      </c>
      <c r="K206" s="21"/>
      <c r="L206" s="21"/>
      <c r="M206" s="21" t="s">
        <v>48</v>
      </c>
      <c r="N206" s="21" t="s">
        <v>78</v>
      </c>
      <c r="O206" s="21" t="s">
        <v>66</v>
      </c>
    </row>
    <row r="207" spans="2:15" ht="21" customHeight="1" x14ac:dyDescent="0.25">
      <c r="B207" s="2" t="s">
        <v>70</v>
      </c>
      <c r="C207" s="3">
        <v>15</v>
      </c>
      <c r="D207" s="4" t="s">
        <v>44</v>
      </c>
      <c r="E207" s="2" t="s">
        <v>16</v>
      </c>
      <c r="F207" s="2" t="s">
        <v>23</v>
      </c>
      <c r="G207" s="5">
        <v>0</v>
      </c>
      <c r="H207" s="1">
        <v>0</v>
      </c>
      <c r="I207" s="2">
        <v>1</v>
      </c>
      <c r="J207" s="6">
        <v>1.3888888888888889E-3</v>
      </c>
      <c r="K207" s="2"/>
      <c r="L207" s="2"/>
      <c r="M207" s="2" t="s">
        <v>30</v>
      </c>
      <c r="N207" s="2" t="s">
        <v>76</v>
      </c>
      <c r="O207" s="2" t="s">
        <v>31</v>
      </c>
    </row>
    <row r="208" spans="2:15" ht="21" customHeight="1" x14ac:dyDescent="0.25">
      <c r="B208" s="21" t="s">
        <v>70</v>
      </c>
      <c r="C208" s="22">
        <v>29</v>
      </c>
      <c r="D208" s="23" t="s">
        <v>44</v>
      </c>
      <c r="E208" s="21" t="s">
        <v>32</v>
      </c>
      <c r="F208" s="21" t="s">
        <v>17</v>
      </c>
      <c r="G208" s="24">
        <v>0</v>
      </c>
      <c r="H208" s="25">
        <v>0</v>
      </c>
      <c r="I208" s="21">
        <v>4</v>
      </c>
      <c r="J208" s="26">
        <v>1.3888888888888889E-3</v>
      </c>
      <c r="K208" s="21"/>
      <c r="L208" s="21"/>
      <c r="M208" s="21" t="s">
        <v>40</v>
      </c>
      <c r="N208" s="21" t="s">
        <v>78</v>
      </c>
      <c r="O208" s="21" t="s">
        <v>63</v>
      </c>
    </row>
    <row r="209" spans="2:15" ht="21" customHeight="1" x14ac:dyDescent="0.25">
      <c r="B209" s="2" t="s">
        <v>70</v>
      </c>
      <c r="C209" s="3">
        <v>11</v>
      </c>
      <c r="D209" s="4" t="s">
        <v>44</v>
      </c>
      <c r="E209" s="2" t="s">
        <v>32</v>
      </c>
      <c r="F209" s="2" t="s">
        <v>23</v>
      </c>
      <c r="G209" s="5">
        <v>0</v>
      </c>
      <c r="H209" s="1">
        <v>0</v>
      </c>
      <c r="I209" s="2">
        <v>3</v>
      </c>
      <c r="J209" s="6">
        <v>1.3888888888888889E-3</v>
      </c>
      <c r="K209" s="2"/>
      <c r="L209" s="2"/>
      <c r="M209" s="2" t="s">
        <v>33</v>
      </c>
      <c r="N209" s="2" t="s">
        <v>78</v>
      </c>
      <c r="O209" s="2" t="s">
        <v>53</v>
      </c>
    </row>
    <row r="210" spans="2:15" ht="21" customHeight="1" x14ac:dyDescent="0.25">
      <c r="B210" s="21" t="s">
        <v>70</v>
      </c>
      <c r="C210" s="22">
        <v>26</v>
      </c>
      <c r="D210" s="23" t="s">
        <v>44</v>
      </c>
      <c r="E210" s="21" t="s">
        <v>28</v>
      </c>
      <c r="F210" s="21" t="s">
        <v>23</v>
      </c>
      <c r="G210" s="24">
        <v>0</v>
      </c>
      <c r="H210" s="25">
        <v>0</v>
      </c>
      <c r="I210" s="21">
        <v>6</v>
      </c>
      <c r="J210" s="26">
        <v>1.3888888888888889E-3</v>
      </c>
      <c r="K210" s="21"/>
      <c r="L210" s="21"/>
      <c r="M210" s="21" t="s">
        <v>51</v>
      </c>
      <c r="N210" s="21" t="s">
        <v>76</v>
      </c>
      <c r="O210" s="21" t="s">
        <v>31</v>
      </c>
    </row>
    <row r="211" spans="2:15" ht="21" customHeight="1" x14ac:dyDescent="0.25">
      <c r="B211" s="2" t="s">
        <v>70</v>
      </c>
      <c r="C211" s="3">
        <v>31</v>
      </c>
      <c r="D211" s="4" t="s">
        <v>69</v>
      </c>
      <c r="E211" s="2" t="s">
        <v>38</v>
      </c>
      <c r="F211" s="2" t="s">
        <v>17</v>
      </c>
      <c r="G211" s="5">
        <v>0</v>
      </c>
      <c r="H211" s="1">
        <v>0</v>
      </c>
      <c r="I211" s="2">
        <v>1</v>
      </c>
      <c r="J211" s="6">
        <v>1.3888888888888889E-3</v>
      </c>
      <c r="K211" s="2"/>
      <c r="L211" s="2"/>
      <c r="M211" s="2" t="s">
        <v>30</v>
      </c>
      <c r="N211" s="2" t="s">
        <v>78</v>
      </c>
      <c r="O211" s="2" t="s">
        <v>63</v>
      </c>
    </row>
    <row r="212" spans="2:15" ht="21" customHeight="1" x14ac:dyDescent="0.25">
      <c r="B212" s="21" t="s">
        <v>70</v>
      </c>
      <c r="C212" s="22">
        <v>30</v>
      </c>
      <c r="D212" s="23" t="s">
        <v>69</v>
      </c>
      <c r="E212" s="21" t="s">
        <v>49</v>
      </c>
      <c r="F212" s="21" t="s">
        <v>42</v>
      </c>
      <c r="G212" s="24">
        <v>0</v>
      </c>
      <c r="H212" s="25">
        <v>0</v>
      </c>
      <c r="I212" s="21">
        <v>4</v>
      </c>
      <c r="J212" s="26">
        <v>1.3888888888888889E-3</v>
      </c>
      <c r="K212" s="21"/>
      <c r="L212" s="21"/>
      <c r="M212" s="21" t="s">
        <v>40</v>
      </c>
      <c r="N212" s="21" t="s">
        <v>66</v>
      </c>
      <c r="O212" s="21" t="s">
        <v>36</v>
      </c>
    </row>
    <row r="213" spans="2:15" ht="21" customHeight="1" x14ac:dyDescent="0.25">
      <c r="B213" s="2" t="s">
        <v>70</v>
      </c>
      <c r="C213" s="3">
        <v>14</v>
      </c>
      <c r="D213" s="4" t="s">
        <v>69</v>
      </c>
      <c r="E213" s="2" t="s">
        <v>32</v>
      </c>
      <c r="F213" s="2" t="s">
        <v>42</v>
      </c>
      <c r="G213" s="5">
        <v>0</v>
      </c>
      <c r="H213" s="1">
        <v>0</v>
      </c>
      <c r="I213" s="2">
        <v>1</v>
      </c>
      <c r="J213" s="6">
        <v>1.3888888888888889E-3</v>
      </c>
      <c r="K213" s="2"/>
      <c r="L213" s="2"/>
      <c r="M213" s="2" t="s">
        <v>25</v>
      </c>
      <c r="N213" s="2" t="s">
        <v>78</v>
      </c>
      <c r="O213" s="2" t="s">
        <v>41</v>
      </c>
    </row>
    <row r="214" spans="2:15" ht="21" customHeight="1" x14ac:dyDescent="0.25">
      <c r="B214" s="21" t="s">
        <v>70</v>
      </c>
      <c r="C214" s="22">
        <v>30</v>
      </c>
      <c r="D214" s="23" t="s">
        <v>69</v>
      </c>
      <c r="E214" s="21" t="s">
        <v>32</v>
      </c>
      <c r="F214" s="21" t="s">
        <v>17</v>
      </c>
      <c r="G214" s="24">
        <v>0</v>
      </c>
      <c r="H214" s="25">
        <v>0</v>
      </c>
      <c r="I214" s="21">
        <v>4</v>
      </c>
      <c r="J214" s="26">
        <v>1.3888888888888889E-3</v>
      </c>
      <c r="K214" s="21"/>
      <c r="L214" s="21"/>
      <c r="M214" s="21" t="s">
        <v>48</v>
      </c>
      <c r="N214" s="21" t="s">
        <v>76</v>
      </c>
      <c r="O214" s="21" t="s">
        <v>52</v>
      </c>
    </row>
    <row r="215" spans="2:15" ht="21" customHeight="1" x14ac:dyDescent="0.25">
      <c r="B215" s="2" t="s">
        <v>70</v>
      </c>
      <c r="C215" s="3">
        <v>8</v>
      </c>
      <c r="D215" s="4" t="s">
        <v>72</v>
      </c>
      <c r="E215" s="2" t="s">
        <v>28</v>
      </c>
      <c r="F215" s="2" t="s">
        <v>17</v>
      </c>
      <c r="G215" s="5">
        <v>0</v>
      </c>
      <c r="H215" s="1">
        <v>0</v>
      </c>
      <c r="I215" s="2">
        <v>3</v>
      </c>
      <c r="J215" s="6">
        <v>1.3888888888888889E-3</v>
      </c>
      <c r="K215" s="2"/>
      <c r="L215" s="2"/>
      <c r="M215" s="2" t="s">
        <v>30</v>
      </c>
      <c r="N215" s="2" t="s">
        <v>76</v>
      </c>
      <c r="O215" s="2" t="s">
        <v>52</v>
      </c>
    </row>
    <row r="216" spans="2:15" ht="21" customHeight="1" x14ac:dyDescent="0.25">
      <c r="B216" s="21" t="s">
        <v>70</v>
      </c>
      <c r="C216" s="22">
        <v>5</v>
      </c>
      <c r="D216" s="23" t="s">
        <v>72</v>
      </c>
      <c r="E216" s="21" t="s">
        <v>38</v>
      </c>
      <c r="F216" s="21" t="s">
        <v>42</v>
      </c>
      <c r="G216" s="24">
        <v>0</v>
      </c>
      <c r="H216" s="25">
        <v>0</v>
      </c>
      <c r="I216" s="21">
        <v>1</v>
      </c>
      <c r="J216" s="26">
        <v>1.3888888888888889E-3</v>
      </c>
      <c r="K216" s="21"/>
      <c r="L216" s="21"/>
      <c r="M216" s="21" t="s">
        <v>33</v>
      </c>
      <c r="N216" s="21" t="s">
        <v>78</v>
      </c>
      <c r="O216" s="21" t="s">
        <v>41</v>
      </c>
    </row>
    <row r="217" spans="2:15" ht="21" customHeight="1" x14ac:dyDescent="0.25">
      <c r="B217" s="2" t="s">
        <v>14</v>
      </c>
      <c r="C217" s="3">
        <v>11</v>
      </c>
      <c r="D217" s="4" t="s">
        <v>57</v>
      </c>
      <c r="E217" s="2" t="s">
        <v>73</v>
      </c>
      <c r="F217" s="2" t="s">
        <v>17</v>
      </c>
      <c r="G217" s="5">
        <v>2</v>
      </c>
      <c r="H217" s="1">
        <v>38000000</v>
      </c>
      <c r="I217" s="2">
        <v>3</v>
      </c>
      <c r="J217" s="6">
        <v>1.3888888888888889E-3</v>
      </c>
      <c r="K217" s="2" t="s">
        <v>46</v>
      </c>
      <c r="L217" s="2" t="s">
        <v>39</v>
      </c>
      <c r="M217" s="2" t="s">
        <v>33</v>
      </c>
      <c r="N217" s="2" t="s">
        <v>78</v>
      </c>
      <c r="O217" s="2" t="s">
        <v>53</v>
      </c>
    </row>
    <row r="218" spans="2:15" ht="21" customHeight="1" x14ac:dyDescent="0.25">
      <c r="B218" s="21" t="s">
        <v>14</v>
      </c>
      <c r="C218" s="22">
        <v>13</v>
      </c>
      <c r="D218" s="23" t="s">
        <v>27</v>
      </c>
      <c r="E218" s="21" t="s">
        <v>32</v>
      </c>
      <c r="F218" s="21" t="s">
        <v>68</v>
      </c>
      <c r="G218" s="24">
        <v>1</v>
      </c>
      <c r="H218" s="25">
        <v>19000000</v>
      </c>
      <c r="I218" s="21">
        <v>6</v>
      </c>
      <c r="J218" s="26">
        <v>1.3888888888888889E-3</v>
      </c>
      <c r="K218" s="21" t="s">
        <v>46</v>
      </c>
      <c r="L218" s="21" t="s">
        <v>35</v>
      </c>
      <c r="M218" s="21" t="s">
        <v>20</v>
      </c>
      <c r="N218" s="21" t="s">
        <v>78</v>
      </c>
      <c r="O218" s="21" t="s">
        <v>62</v>
      </c>
    </row>
    <row r="219" spans="2:15" ht="21" customHeight="1" x14ac:dyDescent="0.25">
      <c r="B219" s="2" t="s">
        <v>14</v>
      </c>
      <c r="C219" s="3">
        <v>25</v>
      </c>
      <c r="D219" s="4" t="s">
        <v>27</v>
      </c>
      <c r="E219" s="2" t="s">
        <v>32</v>
      </c>
      <c r="F219" s="2" t="s">
        <v>42</v>
      </c>
      <c r="G219" s="5">
        <v>3</v>
      </c>
      <c r="H219" s="1">
        <v>15000000</v>
      </c>
      <c r="I219" s="2">
        <v>4</v>
      </c>
      <c r="J219" s="6">
        <v>1.3888888888888889E-3</v>
      </c>
      <c r="K219" s="2" t="s">
        <v>18</v>
      </c>
      <c r="L219" s="2" t="s">
        <v>19</v>
      </c>
      <c r="M219" s="2" t="s">
        <v>30</v>
      </c>
      <c r="N219" s="2" t="s">
        <v>66</v>
      </c>
      <c r="O219" s="2" t="s">
        <v>67</v>
      </c>
    </row>
    <row r="220" spans="2:15" ht="21" customHeight="1" x14ac:dyDescent="0.25">
      <c r="B220" s="21" t="s">
        <v>14</v>
      </c>
      <c r="C220" s="22">
        <v>30</v>
      </c>
      <c r="D220" s="23" t="s">
        <v>27</v>
      </c>
      <c r="E220" s="21" t="s">
        <v>73</v>
      </c>
      <c r="F220" s="21" t="s">
        <v>23</v>
      </c>
      <c r="G220" s="24">
        <v>2</v>
      </c>
      <c r="H220" s="25">
        <v>12000000</v>
      </c>
      <c r="I220" s="21">
        <v>4</v>
      </c>
      <c r="J220" s="26">
        <v>1.3888888888888889E-3</v>
      </c>
      <c r="K220" s="21" t="s">
        <v>18</v>
      </c>
      <c r="L220" s="21" t="s">
        <v>19</v>
      </c>
      <c r="M220" s="21" t="s">
        <v>30</v>
      </c>
      <c r="N220" s="21" t="s">
        <v>76</v>
      </c>
      <c r="O220" s="21" t="s">
        <v>26</v>
      </c>
    </row>
    <row r="221" spans="2:15" ht="21" customHeight="1" x14ac:dyDescent="0.25">
      <c r="B221" s="2" t="s">
        <v>14</v>
      </c>
      <c r="C221" s="3">
        <v>26</v>
      </c>
      <c r="D221" s="4" t="s">
        <v>37</v>
      </c>
      <c r="E221" s="2" t="s">
        <v>16</v>
      </c>
      <c r="F221" s="2" t="s">
        <v>45</v>
      </c>
      <c r="G221" s="5">
        <v>4</v>
      </c>
      <c r="H221" s="1">
        <v>11000000</v>
      </c>
      <c r="I221" s="2">
        <v>1</v>
      </c>
      <c r="J221" s="6">
        <v>1.3888888888888889E-3</v>
      </c>
      <c r="K221" s="2" t="s">
        <v>61</v>
      </c>
      <c r="L221" s="2" t="s">
        <v>24</v>
      </c>
      <c r="M221" s="2" t="s">
        <v>25</v>
      </c>
      <c r="N221" s="2" t="s">
        <v>66</v>
      </c>
      <c r="O221" s="2" t="s">
        <v>67</v>
      </c>
    </row>
    <row r="222" spans="2:15" ht="21" customHeight="1" x14ac:dyDescent="0.25">
      <c r="B222" s="21" t="s">
        <v>14</v>
      </c>
      <c r="C222" s="22">
        <v>28</v>
      </c>
      <c r="D222" s="23" t="s">
        <v>37</v>
      </c>
      <c r="E222" s="21" t="s">
        <v>28</v>
      </c>
      <c r="F222" s="21" t="s">
        <v>23</v>
      </c>
      <c r="G222" s="24">
        <v>2</v>
      </c>
      <c r="H222" s="25">
        <v>12000000</v>
      </c>
      <c r="I222" s="21">
        <v>1</v>
      </c>
      <c r="J222" s="26">
        <v>1.3888888888888889E-3</v>
      </c>
      <c r="K222" s="21" t="s">
        <v>18</v>
      </c>
      <c r="L222" s="21" t="s">
        <v>64</v>
      </c>
      <c r="M222" s="21" t="s">
        <v>30</v>
      </c>
      <c r="N222" s="21" t="s">
        <v>66</v>
      </c>
      <c r="O222" s="21" t="s">
        <v>36</v>
      </c>
    </row>
    <row r="223" spans="2:15" ht="21" customHeight="1" x14ac:dyDescent="0.25">
      <c r="B223" s="2" t="s">
        <v>14</v>
      </c>
      <c r="C223" s="3">
        <v>28</v>
      </c>
      <c r="D223" s="4" t="s">
        <v>37</v>
      </c>
      <c r="E223" s="2" t="s">
        <v>49</v>
      </c>
      <c r="F223" s="2" t="s">
        <v>23</v>
      </c>
      <c r="G223" s="5">
        <v>1</v>
      </c>
      <c r="H223" s="1">
        <v>7000000</v>
      </c>
      <c r="I223" s="2">
        <v>3</v>
      </c>
      <c r="J223" s="6">
        <v>1.3888888888888889E-3</v>
      </c>
      <c r="K223" s="2" t="s">
        <v>18</v>
      </c>
      <c r="L223" s="2" t="s">
        <v>39</v>
      </c>
      <c r="M223" s="2" t="s">
        <v>51</v>
      </c>
      <c r="N223" s="2" t="s">
        <v>78</v>
      </c>
      <c r="O223" s="2" t="s">
        <v>53</v>
      </c>
    </row>
    <row r="224" spans="2:15" ht="21" customHeight="1" x14ac:dyDescent="0.25">
      <c r="B224" s="21" t="s">
        <v>14</v>
      </c>
      <c r="C224" s="22">
        <v>24</v>
      </c>
      <c r="D224" s="23" t="s">
        <v>44</v>
      </c>
      <c r="E224" s="21" t="s">
        <v>28</v>
      </c>
      <c r="F224" s="21" t="s">
        <v>45</v>
      </c>
      <c r="G224" s="24">
        <v>4</v>
      </c>
      <c r="H224" s="25">
        <v>20000000</v>
      </c>
      <c r="I224" s="21">
        <v>7</v>
      </c>
      <c r="J224" s="26">
        <v>1.3888888888888889E-3</v>
      </c>
      <c r="K224" s="21" t="s">
        <v>18</v>
      </c>
      <c r="L224" s="21" t="s">
        <v>29</v>
      </c>
      <c r="M224" s="21" t="s">
        <v>30</v>
      </c>
      <c r="N224" s="21" t="s">
        <v>76</v>
      </c>
      <c r="O224" s="21" t="s">
        <v>75</v>
      </c>
    </row>
    <row r="225" spans="2:15" ht="21" customHeight="1" x14ac:dyDescent="0.25">
      <c r="B225" s="2" t="s">
        <v>14</v>
      </c>
      <c r="C225" s="3">
        <v>26</v>
      </c>
      <c r="D225" s="4" t="s">
        <v>44</v>
      </c>
      <c r="E225" s="2" t="s">
        <v>16</v>
      </c>
      <c r="F225" s="2" t="s">
        <v>42</v>
      </c>
      <c r="G225" s="5">
        <v>5</v>
      </c>
      <c r="H225" s="1">
        <v>25000000</v>
      </c>
      <c r="I225" s="2">
        <v>3</v>
      </c>
      <c r="J225" s="6">
        <v>1.3888888888888889E-3</v>
      </c>
      <c r="K225" s="2" t="s">
        <v>18</v>
      </c>
      <c r="L225" s="2" t="s">
        <v>56</v>
      </c>
      <c r="M225" s="2" t="s">
        <v>40</v>
      </c>
      <c r="N225" s="2" t="s">
        <v>78</v>
      </c>
      <c r="O225" s="2" t="s">
        <v>66</v>
      </c>
    </row>
    <row r="226" spans="2:15" ht="21" customHeight="1" x14ac:dyDescent="0.25">
      <c r="B226" s="21" t="s">
        <v>14</v>
      </c>
      <c r="C226" s="22">
        <v>1</v>
      </c>
      <c r="D226" s="23" t="s">
        <v>44</v>
      </c>
      <c r="E226" s="21" t="s">
        <v>16</v>
      </c>
      <c r="F226" s="21" t="s">
        <v>42</v>
      </c>
      <c r="G226" s="24">
        <v>3</v>
      </c>
      <c r="H226" s="25">
        <v>15000000</v>
      </c>
      <c r="I226" s="21">
        <v>2</v>
      </c>
      <c r="J226" s="26">
        <v>1.3888888888888889E-3</v>
      </c>
      <c r="K226" s="21" t="s">
        <v>18</v>
      </c>
      <c r="L226" s="21" t="s">
        <v>35</v>
      </c>
      <c r="M226" s="21" t="s">
        <v>43</v>
      </c>
      <c r="N226" s="21" t="s">
        <v>76</v>
      </c>
      <c r="O226" s="21" t="s">
        <v>26</v>
      </c>
    </row>
    <row r="227" spans="2:15" ht="21" customHeight="1" x14ac:dyDescent="0.25">
      <c r="B227" s="2" t="s">
        <v>14</v>
      </c>
      <c r="C227" s="3">
        <v>30</v>
      </c>
      <c r="D227" s="4" t="s">
        <v>44</v>
      </c>
      <c r="E227" s="2" t="s">
        <v>38</v>
      </c>
      <c r="F227" s="2" t="s">
        <v>23</v>
      </c>
      <c r="G227" s="5">
        <v>5</v>
      </c>
      <c r="H227" s="1">
        <v>21000000</v>
      </c>
      <c r="I227" s="2">
        <v>3</v>
      </c>
      <c r="J227" s="6">
        <v>1.3888888888888889E-3</v>
      </c>
      <c r="K227" s="2" t="s">
        <v>18</v>
      </c>
      <c r="L227" s="2" t="s">
        <v>56</v>
      </c>
      <c r="M227" s="2" t="s">
        <v>48</v>
      </c>
      <c r="N227" s="2" t="s">
        <v>76</v>
      </c>
      <c r="O227" s="2" t="s">
        <v>52</v>
      </c>
    </row>
    <row r="228" spans="2:15" ht="21" customHeight="1" x14ac:dyDescent="0.25">
      <c r="B228" s="21" t="s">
        <v>14</v>
      </c>
      <c r="C228" s="22">
        <v>11</v>
      </c>
      <c r="D228" s="23" t="s">
        <v>57</v>
      </c>
      <c r="E228" s="21" t="s">
        <v>73</v>
      </c>
      <c r="F228" s="21" t="s">
        <v>17</v>
      </c>
      <c r="G228" s="24">
        <v>2</v>
      </c>
      <c r="H228" s="25">
        <v>38000000</v>
      </c>
      <c r="I228" s="21">
        <v>3</v>
      </c>
      <c r="J228" s="26">
        <v>1.3888888888888889E-3</v>
      </c>
      <c r="K228" s="21" t="s">
        <v>46</v>
      </c>
      <c r="L228" s="21" t="s">
        <v>39</v>
      </c>
      <c r="M228" s="21" t="s">
        <v>33</v>
      </c>
      <c r="N228" s="21" t="s">
        <v>78</v>
      </c>
      <c r="O228" s="21" t="s">
        <v>53</v>
      </c>
    </row>
    <row r="229" spans="2:15" ht="21" customHeight="1" x14ac:dyDescent="0.25">
      <c r="B229" s="2" t="s">
        <v>70</v>
      </c>
      <c r="C229" s="3">
        <v>11</v>
      </c>
      <c r="D229" s="4" t="s">
        <v>44</v>
      </c>
      <c r="E229" s="2" t="s">
        <v>49</v>
      </c>
      <c r="F229" s="2" t="s">
        <v>42</v>
      </c>
      <c r="G229" s="5">
        <v>0</v>
      </c>
      <c r="H229" s="1">
        <v>0</v>
      </c>
      <c r="I229" s="2">
        <v>2</v>
      </c>
      <c r="J229" s="6">
        <v>1.3888888888888889E-3</v>
      </c>
      <c r="K229" s="2"/>
      <c r="L229" s="2"/>
      <c r="M229" s="2" t="s">
        <v>25</v>
      </c>
      <c r="N229" s="2" t="s">
        <v>77</v>
      </c>
      <c r="O229" s="2" t="s">
        <v>34</v>
      </c>
    </row>
    <row r="230" spans="2:15" ht="21" customHeight="1" x14ac:dyDescent="0.25">
      <c r="B230" s="21" t="s">
        <v>70</v>
      </c>
      <c r="C230" s="22">
        <v>29</v>
      </c>
      <c r="D230" s="23" t="s">
        <v>44</v>
      </c>
      <c r="E230" s="21" t="s">
        <v>16</v>
      </c>
      <c r="F230" s="21" t="s">
        <v>42</v>
      </c>
      <c r="G230" s="24">
        <v>0</v>
      </c>
      <c r="H230" s="25">
        <v>0</v>
      </c>
      <c r="I230" s="21">
        <v>3</v>
      </c>
      <c r="J230" s="26">
        <v>1.3888888888888889E-3</v>
      </c>
      <c r="K230" s="21"/>
      <c r="L230" s="21"/>
      <c r="M230" s="21" t="s">
        <v>48</v>
      </c>
      <c r="N230" s="21" t="s">
        <v>76</v>
      </c>
      <c r="O230" s="21" t="s">
        <v>52</v>
      </c>
    </row>
    <row r="231" spans="2:15" ht="21" customHeight="1" x14ac:dyDescent="0.25">
      <c r="B231" s="2" t="s">
        <v>14</v>
      </c>
      <c r="C231" s="3">
        <v>12</v>
      </c>
      <c r="D231" s="4" t="s">
        <v>57</v>
      </c>
      <c r="E231" s="2" t="s">
        <v>32</v>
      </c>
      <c r="F231" s="2" t="s">
        <v>17</v>
      </c>
      <c r="G231" s="5">
        <v>1</v>
      </c>
      <c r="H231" s="1">
        <v>19000000</v>
      </c>
      <c r="I231" s="2">
        <v>5</v>
      </c>
      <c r="J231" s="6">
        <v>1.3888888888888889E-3</v>
      </c>
      <c r="K231" s="2" t="s">
        <v>46</v>
      </c>
      <c r="L231" s="2" t="s">
        <v>35</v>
      </c>
      <c r="M231" s="2" t="s">
        <v>48</v>
      </c>
      <c r="N231" s="2" t="s">
        <v>66</v>
      </c>
      <c r="O231" s="2" t="s">
        <v>67</v>
      </c>
    </row>
    <row r="232" spans="2:15" ht="21" customHeight="1" x14ac:dyDescent="0.25">
      <c r="B232" s="21" t="s">
        <v>14</v>
      </c>
      <c r="C232" s="22">
        <v>11</v>
      </c>
      <c r="D232" s="23" t="s">
        <v>58</v>
      </c>
      <c r="E232" s="21" t="s">
        <v>16</v>
      </c>
      <c r="F232" s="21" t="s">
        <v>42</v>
      </c>
      <c r="G232" s="24">
        <v>4</v>
      </c>
      <c r="H232" s="25">
        <v>20000000</v>
      </c>
      <c r="I232" s="21">
        <v>1</v>
      </c>
      <c r="J232" s="26">
        <v>1.3888888888888889E-3</v>
      </c>
      <c r="K232" s="21" t="s">
        <v>18</v>
      </c>
      <c r="L232" s="21" t="s">
        <v>29</v>
      </c>
      <c r="M232" s="21" t="s">
        <v>30</v>
      </c>
      <c r="N232" s="21" t="s">
        <v>76</v>
      </c>
      <c r="O232" s="21" t="s">
        <v>31</v>
      </c>
    </row>
    <row r="233" spans="2:15" ht="21" customHeight="1" x14ac:dyDescent="0.25">
      <c r="B233" s="2" t="s">
        <v>14</v>
      </c>
      <c r="C233" s="3">
        <v>19</v>
      </c>
      <c r="D233" s="4" t="s">
        <v>37</v>
      </c>
      <c r="E233" s="2" t="s">
        <v>49</v>
      </c>
      <c r="F233" s="2" t="s">
        <v>23</v>
      </c>
      <c r="G233" s="5">
        <v>4</v>
      </c>
      <c r="H233" s="1">
        <v>11000000</v>
      </c>
      <c r="I233" s="2">
        <v>1</v>
      </c>
      <c r="J233" s="6">
        <v>1.3888888888888889E-3</v>
      </c>
      <c r="K233" s="2" t="s">
        <v>61</v>
      </c>
      <c r="L233" s="2" t="s">
        <v>56</v>
      </c>
      <c r="M233" s="2" t="s">
        <v>33</v>
      </c>
      <c r="N233" s="2" t="s">
        <v>78</v>
      </c>
      <c r="O233" s="2" t="s">
        <v>21</v>
      </c>
    </row>
    <row r="234" spans="2:15" ht="21" customHeight="1" x14ac:dyDescent="0.25">
      <c r="B234" s="21" t="s">
        <v>14</v>
      </c>
      <c r="C234" s="22">
        <v>5</v>
      </c>
      <c r="D234" s="23" t="s">
        <v>37</v>
      </c>
      <c r="E234" s="21" t="s">
        <v>49</v>
      </c>
      <c r="F234" s="21" t="s">
        <v>23</v>
      </c>
      <c r="G234" s="24">
        <v>5</v>
      </c>
      <c r="H234" s="25">
        <v>25000000</v>
      </c>
      <c r="I234" s="21">
        <v>2</v>
      </c>
      <c r="J234" s="26">
        <v>1.3888888888888889E-3</v>
      </c>
      <c r="K234" s="21" t="s">
        <v>18</v>
      </c>
      <c r="L234" s="21" t="s">
        <v>56</v>
      </c>
      <c r="M234" s="21" t="s">
        <v>30</v>
      </c>
      <c r="N234" s="21" t="s">
        <v>77</v>
      </c>
      <c r="O234" s="21" t="s">
        <v>54</v>
      </c>
    </row>
    <row r="235" spans="2:15" ht="21" customHeight="1" x14ac:dyDescent="0.25">
      <c r="B235" s="2" t="s">
        <v>14</v>
      </c>
      <c r="C235" s="3">
        <v>22</v>
      </c>
      <c r="D235" s="4" t="s">
        <v>37</v>
      </c>
      <c r="E235" s="2" t="s">
        <v>73</v>
      </c>
      <c r="F235" s="2" t="s">
        <v>23</v>
      </c>
      <c r="G235" s="5">
        <v>2</v>
      </c>
      <c r="H235" s="1">
        <v>12000000</v>
      </c>
      <c r="I235" s="2">
        <v>2</v>
      </c>
      <c r="J235" s="6">
        <v>1.3888888888888889E-3</v>
      </c>
      <c r="K235" s="2" t="s">
        <v>18</v>
      </c>
      <c r="L235" s="2" t="s">
        <v>56</v>
      </c>
      <c r="M235" s="2" t="s">
        <v>40</v>
      </c>
      <c r="N235" s="2" t="s">
        <v>78</v>
      </c>
      <c r="O235" s="2" t="s">
        <v>41</v>
      </c>
    </row>
    <row r="236" spans="2:15" ht="21" customHeight="1" x14ac:dyDescent="0.25">
      <c r="B236" s="21" t="s">
        <v>14</v>
      </c>
      <c r="C236" s="22">
        <v>8</v>
      </c>
      <c r="D236" s="23" t="s">
        <v>37</v>
      </c>
      <c r="E236" s="21" t="s">
        <v>49</v>
      </c>
      <c r="F236" s="21" t="s">
        <v>42</v>
      </c>
      <c r="G236" s="24">
        <v>2</v>
      </c>
      <c r="H236" s="25">
        <v>12000000</v>
      </c>
      <c r="I236" s="21">
        <v>3</v>
      </c>
      <c r="J236" s="26">
        <v>1.3888888888888889E-3</v>
      </c>
      <c r="K236" s="21" t="s">
        <v>18</v>
      </c>
      <c r="L236" s="21" t="s">
        <v>19</v>
      </c>
      <c r="M236" s="21" t="s">
        <v>43</v>
      </c>
      <c r="N236" s="21" t="s">
        <v>76</v>
      </c>
      <c r="O236" s="21" t="s">
        <v>31</v>
      </c>
    </row>
    <row r="237" spans="2:15" ht="21" customHeight="1" x14ac:dyDescent="0.25">
      <c r="B237" s="2" t="s">
        <v>14</v>
      </c>
      <c r="C237" s="3">
        <v>22</v>
      </c>
      <c r="D237" s="4" t="s">
        <v>44</v>
      </c>
      <c r="E237" s="2" t="s">
        <v>38</v>
      </c>
      <c r="F237" s="2" t="s">
        <v>42</v>
      </c>
      <c r="G237" s="5">
        <v>3</v>
      </c>
      <c r="H237" s="1">
        <v>15000000</v>
      </c>
      <c r="I237" s="2">
        <v>1</v>
      </c>
      <c r="J237" s="6">
        <v>1.3888888888888889E-3</v>
      </c>
      <c r="K237" s="2" t="s">
        <v>18</v>
      </c>
      <c r="L237" s="2" t="s">
        <v>50</v>
      </c>
      <c r="M237" s="2" t="s">
        <v>40</v>
      </c>
      <c r="N237" s="2" t="s">
        <v>78</v>
      </c>
      <c r="O237" s="2" t="s">
        <v>62</v>
      </c>
    </row>
    <row r="238" spans="2:15" ht="21" customHeight="1" x14ac:dyDescent="0.25">
      <c r="B238" s="21" t="s">
        <v>14</v>
      </c>
      <c r="C238" s="22">
        <v>11</v>
      </c>
      <c r="D238" s="23" t="s">
        <v>44</v>
      </c>
      <c r="E238" s="21" t="s">
        <v>28</v>
      </c>
      <c r="F238" s="21" t="s">
        <v>45</v>
      </c>
      <c r="G238" s="24">
        <v>5</v>
      </c>
      <c r="H238" s="25">
        <v>21000000</v>
      </c>
      <c r="I238" s="21">
        <v>4</v>
      </c>
      <c r="J238" s="26">
        <v>1.3888888888888889E-3</v>
      </c>
      <c r="K238" s="21" t="s">
        <v>18</v>
      </c>
      <c r="L238" s="21" t="s">
        <v>19</v>
      </c>
      <c r="M238" s="21" t="s">
        <v>20</v>
      </c>
      <c r="N238" s="21" t="s">
        <v>76</v>
      </c>
      <c r="O238" s="21" t="s">
        <v>26</v>
      </c>
    </row>
    <row r="239" spans="2:15" ht="21" customHeight="1" x14ac:dyDescent="0.25">
      <c r="B239" s="2" t="s">
        <v>14</v>
      </c>
      <c r="C239" s="3">
        <v>17</v>
      </c>
      <c r="D239" s="4" t="s">
        <v>44</v>
      </c>
      <c r="E239" s="2" t="s">
        <v>16</v>
      </c>
      <c r="F239" s="2" t="s">
        <v>42</v>
      </c>
      <c r="G239" s="5">
        <v>3</v>
      </c>
      <c r="H239" s="1">
        <v>15000000</v>
      </c>
      <c r="I239" s="2">
        <v>1</v>
      </c>
      <c r="J239" s="6">
        <v>1.3888888888888889E-3</v>
      </c>
      <c r="K239" s="2" t="s">
        <v>18</v>
      </c>
      <c r="L239" s="2" t="s">
        <v>29</v>
      </c>
      <c r="M239" s="2" t="s">
        <v>48</v>
      </c>
      <c r="N239" s="2" t="s">
        <v>76</v>
      </c>
      <c r="O239" s="2" t="s">
        <v>31</v>
      </c>
    </row>
    <row r="240" spans="2:15" ht="21" customHeight="1" x14ac:dyDescent="0.25">
      <c r="B240" s="21" t="s">
        <v>14</v>
      </c>
      <c r="C240" s="22">
        <v>12</v>
      </c>
      <c r="D240" s="23" t="s">
        <v>57</v>
      </c>
      <c r="E240" s="21" t="s">
        <v>32</v>
      </c>
      <c r="F240" s="21" t="s">
        <v>17</v>
      </c>
      <c r="G240" s="24">
        <v>1</v>
      </c>
      <c r="H240" s="25">
        <v>19000000</v>
      </c>
      <c r="I240" s="21">
        <v>5</v>
      </c>
      <c r="J240" s="26">
        <v>1.3888888888888889E-3</v>
      </c>
      <c r="K240" s="21" t="s">
        <v>46</v>
      </c>
      <c r="L240" s="21" t="s">
        <v>35</v>
      </c>
      <c r="M240" s="21" t="s">
        <v>48</v>
      </c>
      <c r="N240" s="21" t="s">
        <v>66</v>
      </c>
      <c r="O240" s="21" t="s">
        <v>67</v>
      </c>
    </row>
    <row r="241" spans="2:15" ht="21" customHeight="1" x14ac:dyDescent="0.25">
      <c r="B241" s="2" t="s">
        <v>14</v>
      </c>
      <c r="C241" s="3">
        <v>11</v>
      </c>
      <c r="D241" s="4" t="s">
        <v>58</v>
      </c>
      <c r="E241" s="2" t="s">
        <v>16</v>
      </c>
      <c r="F241" s="2" t="s">
        <v>42</v>
      </c>
      <c r="G241" s="5">
        <v>4</v>
      </c>
      <c r="H241" s="1">
        <v>20000000</v>
      </c>
      <c r="I241" s="2">
        <v>1</v>
      </c>
      <c r="J241" s="6">
        <v>1.3888888888888889E-3</v>
      </c>
      <c r="K241" s="2" t="s">
        <v>18</v>
      </c>
      <c r="L241" s="2" t="s">
        <v>29</v>
      </c>
      <c r="M241" s="2" t="s">
        <v>30</v>
      </c>
      <c r="N241" s="2" t="s">
        <v>76</v>
      </c>
      <c r="O241" s="2" t="s">
        <v>31</v>
      </c>
    </row>
    <row r="242" spans="2:15" ht="21" customHeight="1" x14ac:dyDescent="0.25">
      <c r="B242" s="21" t="s">
        <v>70</v>
      </c>
      <c r="C242" s="22">
        <v>5</v>
      </c>
      <c r="D242" s="23" t="s">
        <v>59</v>
      </c>
      <c r="E242" s="21" t="s">
        <v>16</v>
      </c>
      <c r="F242" s="21" t="s">
        <v>23</v>
      </c>
      <c r="G242" s="24">
        <v>0</v>
      </c>
      <c r="H242" s="25">
        <v>0</v>
      </c>
      <c r="I242" s="21">
        <v>1</v>
      </c>
      <c r="J242" s="26">
        <v>1.3888888888888889E-3</v>
      </c>
      <c r="K242" s="21"/>
      <c r="L242" s="21"/>
      <c r="M242" s="21" t="s">
        <v>43</v>
      </c>
      <c r="N242" s="21" t="s">
        <v>78</v>
      </c>
      <c r="O242" s="21" t="s">
        <v>63</v>
      </c>
    </row>
    <row r="243" spans="2:15" ht="21" customHeight="1" x14ac:dyDescent="0.25">
      <c r="B243" s="2" t="s">
        <v>70</v>
      </c>
      <c r="C243" s="3">
        <v>29</v>
      </c>
      <c r="D243" s="4" t="s">
        <v>27</v>
      </c>
      <c r="E243" s="2" t="s">
        <v>16</v>
      </c>
      <c r="F243" s="2" t="s">
        <v>42</v>
      </c>
      <c r="G243" s="5">
        <v>0</v>
      </c>
      <c r="H243" s="1">
        <v>0</v>
      </c>
      <c r="I243" s="2">
        <v>4</v>
      </c>
      <c r="J243" s="6">
        <v>1.3888888888888889E-3</v>
      </c>
      <c r="K243" s="2"/>
      <c r="L243" s="2"/>
      <c r="M243" s="2" t="s">
        <v>48</v>
      </c>
      <c r="N243" s="2" t="s">
        <v>78</v>
      </c>
      <c r="O243" s="2" t="s">
        <v>62</v>
      </c>
    </row>
    <row r="244" spans="2:15" ht="21" customHeight="1" x14ac:dyDescent="0.25">
      <c r="B244" s="21" t="s">
        <v>70</v>
      </c>
      <c r="C244" s="22">
        <v>11</v>
      </c>
      <c r="D244" s="23" t="s">
        <v>37</v>
      </c>
      <c r="E244" s="21" t="s">
        <v>28</v>
      </c>
      <c r="F244" s="21" t="s">
        <v>42</v>
      </c>
      <c r="G244" s="24">
        <v>0</v>
      </c>
      <c r="H244" s="25">
        <v>0</v>
      </c>
      <c r="I244" s="21">
        <v>1</v>
      </c>
      <c r="J244" s="26">
        <v>1.3888888888888889E-3</v>
      </c>
      <c r="K244" s="21"/>
      <c r="L244" s="21"/>
      <c r="M244" s="21" t="s">
        <v>51</v>
      </c>
      <c r="N244" s="21" t="s">
        <v>77</v>
      </c>
      <c r="O244" s="21" t="s">
        <v>65</v>
      </c>
    </row>
    <row r="245" spans="2:15" ht="21" customHeight="1" x14ac:dyDescent="0.25">
      <c r="B245" s="2" t="s">
        <v>70</v>
      </c>
      <c r="C245" s="3">
        <v>23</v>
      </c>
      <c r="D245" s="4" t="s">
        <v>44</v>
      </c>
      <c r="E245" s="2" t="s">
        <v>38</v>
      </c>
      <c r="F245" s="2" t="s">
        <v>23</v>
      </c>
      <c r="G245" s="5">
        <v>0</v>
      </c>
      <c r="H245" s="1">
        <v>0</v>
      </c>
      <c r="I245" s="2">
        <v>1</v>
      </c>
      <c r="J245" s="6">
        <v>1.3888888888888889E-3</v>
      </c>
      <c r="K245" s="2"/>
      <c r="L245" s="2"/>
      <c r="M245" s="2" t="s">
        <v>30</v>
      </c>
      <c r="N245" s="2" t="s">
        <v>76</v>
      </c>
      <c r="O245" s="2" t="s">
        <v>31</v>
      </c>
    </row>
    <row r="246" spans="2:15" ht="21" customHeight="1" x14ac:dyDescent="0.25">
      <c r="B246" s="21" t="s">
        <v>70</v>
      </c>
      <c r="C246" s="22">
        <v>5</v>
      </c>
      <c r="D246" s="23" t="s">
        <v>59</v>
      </c>
      <c r="E246" s="21" t="s">
        <v>16</v>
      </c>
      <c r="F246" s="21" t="s">
        <v>23</v>
      </c>
      <c r="G246" s="24">
        <v>0</v>
      </c>
      <c r="H246" s="25">
        <v>0</v>
      </c>
      <c r="I246" s="21">
        <v>1</v>
      </c>
      <c r="J246" s="26">
        <v>1.3888888888888889E-3</v>
      </c>
      <c r="K246" s="21"/>
      <c r="L246" s="21"/>
      <c r="M246" s="21" t="s">
        <v>43</v>
      </c>
      <c r="N246" s="21" t="s">
        <v>78</v>
      </c>
      <c r="O246" s="21" t="s">
        <v>63</v>
      </c>
    </row>
    <row r="247" spans="2:15" ht="21" customHeight="1" x14ac:dyDescent="0.25">
      <c r="B247" s="2" t="s">
        <v>14</v>
      </c>
      <c r="C247" s="3">
        <v>2</v>
      </c>
      <c r="D247" s="4" t="s">
        <v>55</v>
      </c>
      <c r="E247" s="2" t="s">
        <v>32</v>
      </c>
      <c r="F247" s="2" t="s">
        <v>42</v>
      </c>
      <c r="G247" s="5">
        <v>4</v>
      </c>
      <c r="H247" s="1">
        <v>15000000</v>
      </c>
      <c r="I247" s="2">
        <v>3</v>
      </c>
      <c r="J247" s="6">
        <v>1.3888888888888889E-3</v>
      </c>
      <c r="K247" s="2" t="s">
        <v>18</v>
      </c>
      <c r="L247" s="2" t="s">
        <v>24</v>
      </c>
      <c r="M247" s="2" t="s">
        <v>25</v>
      </c>
      <c r="N247" s="2" t="s">
        <v>78</v>
      </c>
      <c r="O247" s="2" t="s">
        <v>41</v>
      </c>
    </row>
    <row r="248" spans="2:15" ht="21" customHeight="1" x14ac:dyDescent="0.25">
      <c r="B248" s="21" t="s">
        <v>14</v>
      </c>
      <c r="C248" s="22">
        <v>11</v>
      </c>
      <c r="D248" s="23" t="s">
        <v>57</v>
      </c>
      <c r="E248" s="21" t="s">
        <v>38</v>
      </c>
      <c r="F248" s="21" t="s">
        <v>42</v>
      </c>
      <c r="G248" s="24">
        <v>2</v>
      </c>
      <c r="H248" s="25">
        <v>12000000</v>
      </c>
      <c r="I248" s="21">
        <v>1</v>
      </c>
      <c r="J248" s="26">
        <v>1.3888888888888889E-3</v>
      </c>
      <c r="K248" s="21" t="s">
        <v>18</v>
      </c>
      <c r="L248" s="21" t="s">
        <v>19</v>
      </c>
      <c r="M248" s="21" t="s">
        <v>25</v>
      </c>
      <c r="N248" s="21" t="s">
        <v>78</v>
      </c>
      <c r="O248" s="21" t="s">
        <v>53</v>
      </c>
    </row>
    <row r="249" spans="2:15" ht="21" customHeight="1" x14ac:dyDescent="0.25">
      <c r="B249" s="2" t="s">
        <v>14</v>
      </c>
      <c r="C249" s="3">
        <v>1</v>
      </c>
      <c r="D249" s="4" t="s">
        <v>59</v>
      </c>
      <c r="E249" s="2" t="s">
        <v>32</v>
      </c>
      <c r="F249" s="2" t="s">
        <v>45</v>
      </c>
      <c r="G249" s="5">
        <v>1</v>
      </c>
      <c r="H249" s="1">
        <v>19000000</v>
      </c>
      <c r="I249" s="2">
        <v>2</v>
      </c>
      <c r="J249" s="6">
        <v>1.3888888888888889E-3</v>
      </c>
      <c r="K249" s="2" t="s">
        <v>46</v>
      </c>
      <c r="L249" s="2" t="s">
        <v>39</v>
      </c>
      <c r="M249" s="2" t="s">
        <v>30</v>
      </c>
      <c r="N249" s="2" t="s">
        <v>77</v>
      </c>
      <c r="O249" s="2" t="s">
        <v>65</v>
      </c>
    </row>
    <row r="250" spans="2:15" ht="21" customHeight="1" x14ac:dyDescent="0.25">
      <c r="B250" s="21" t="s">
        <v>14</v>
      </c>
      <c r="C250" s="22">
        <v>1</v>
      </c>
      <c r="D250" s="23" t="s">
        <v>60</v>
      </c>
      <c r="E250" s="21" t="s">
        <v>49</v>
      </c>
      <c r="F250" s="21" t="s">
        <v>23</v>
      </c>
      <c r="G250" s="24">
        <v>3</v>
      </c>
      <c r="H250" s="25">
        <v>15000000</v>
      </c>
      <c r="I250" s="21">
        <v>2</v>
      </c>
      <c r="J250" s="26">
        <v>1.3888888888888889E-3</v>
      </c>
      <c r="K250" s="21" t="s">
        <v>18</v>
      </c>
      <c r="L250" s="21" t="s">
        <v>56</v>
      </c>
      <c r="M250" s="21" t="s">
        <v>51</v>
      </c>
      <c r="N250" s="21" t="s">
        <v>76</v>
      </c>
      <c r="O250" s="21" t="s">
        <v>31</v>
      </c>
    </row>
    <row r="251" spans="2:15" ht="21" customHeight="1" x14ac:dyDescent="0.25">
      <c r="B251" s="2" t="s">
        <v>14</v>
      </c>
      <c r="C251" s="3">
        <v>12</v>
      </c>
      <c r="D251" s="4" t="s">
        <v>27</v>
      </c>
      <c r="E251" s="2" t="s">
        <v>73</v>
      </c>
      <c r="F251" s="2" t="s">
        <v>42</v>
      </c>
      <c r="G251" s="5">
        <v>2</v>
      </c>
      <c r="H251" s="1">
        <v>38000000</v>
      </c>
      <c r="I251" s="2">
        <v>6</v>
      </c>
      <c r="J251" s="6">
        <v>1.3888888888888889E-3</v>
      </c>
      <c r="K251" s="2" t="s">
        <v>46</v>
      </c>
      <c r="L251" s="2" t="s">
        <v>35</v>
      </c>
      <c r="M251" s="2" t="s">
        <v>30</v>
      </c>
      <c r="N251" s="2" t="s">
        <v>78</v>
      </c>
      <c r="O251" s="2" t="s">
        <v>63</v>
      </c>
    </row>
    <row r="252" spans="2:15" ht="21" customHeight="1" x14ac:dyDescent="0.25">
      <c r="B252" s="21" t="s">
        <v>14</v>
      </c>
      <c r="C252" s="22">
        <v>7</v>
      </c>
      <c r="D252" s="23" t="s">
        <v>27</v>
      </c>
      <c r="E252" s="21" t="s">
        <v>16</v>
      </c>
      <c r="F252" s="21" t="s">
        <v>23</v>
      </c>
      <c r="G252" s="24">
        <v>5</v>
      </c>
      <c r="H252" s="25">
        <v>21000000</v>
      </c>
      <c r="I252" s="21">
        <v>5</v>
      </c>
      <c r="J252" s="26">
        <v>1.3888888888888889E-3</v>
      </c>
      <c r="K252" s="21" t="s">
        <v>18</v>
      </c>
      <c r="L252" s="21" t="s">
        <v>24</v>
      </c>
      <c r="M252" s="21" t="s">
        <v>43</v>
      </c>
      <c r="N252" s="21" t="s">
        <v>76</v>
      </c>
      <c r="O252" s="21" t="s">
        <v>26</v>
      </c>
    </row>
    <row r="253" spans="2:15" ht="21" customHeight="1" x14ac:dyDescent="0.25">
      <c r="B253" s="2" t="s">
        <v>14</v>
      </c>
      <c r="C253" s="3">
        <v>11</v>
      </c>
      <c r="D253" s="4" t="s">
        <v>27</v>
      </c>
      <c r="E253" s="2" t="s">
        <v>28</v>
      </c>
      <c r="F253" s="2" t="s">
        <v>42</v>
      </c>
      <c r="G253" s="5">
        <v>5</v>
      </c>
      <c r="H253" s="1">
        <v>25000000</v>
      </c>
      <c r="I253" s="2">
        <v>5</v>
      </c>
      <c r="J253" s="6">
        <v>1.3888888888888889E-3</v>
      </c>
      <c r="K253" s="2" t="s">
        <v>18</v>
      </c>
      <c r="L253" s="2" t="s">
        <v>39</v>
      </c>
      <c r="M253" s="2" t="s">
        <v>33</v>
      </c>
      <c r="N253" s="2" t="s">
        <v>76</v>
      </c>
      <c r="O253" s="2" t="s">
        <v>31</v>
      </c>
    </row>
    <row r="254" spans="2:15" ht="21" customHeight="1" x14ac:dyDescent="0.25">
      <c r="B254" s="21" t="s">
        <v>14</v>
      </c>
      <c r="C254" s="22">
        <v>29</v>
      </c>
      <c r="D254" s="23" t="s">
        <v>27</v>
      </c>
      <c r="E254" s="21" t="s">
        <v>49</v>
      </c>
      <c r="F254" s="21" t="s">
        <v>42</v>
      </c>
      <c r="G254" s="24">
        <v>1</v>
      </c>
      <c r="H254" s="25">
        <v>7000000</v>
      </c>
      <c r="I254" s="21">
        <v>2</v>
      </c>
      <c r="J254" s="26">
        <v>1.3888888888888889E-3</v>
      </c>
      <c r="K254" s="21" t="s">
        <v>18</v>
      </c>
      <c r="L254" s="21" t="s">
        <v>47</v>
      </c>
      <c r="M254" s="21" t="s">
        <v>40</v>
      </c>
      <c r="N254" s="21" t="s">
        <v>66</v>
      </c>
      <c r="O254" s="21" t="s">
        <v>67</v>
      </c>
    </row>
    <row r="255" spans="2:15" ht="21" customHeight="1" x14ac:dyDescent="0.25">
      <c r="B255" s="2" t="s">
        <v>14</v>
      </c>
      <c r="C255" s="3">
        <v>3</v>
      </c>
      <c r="D255" s="4" t="s">
        <v>37</v>
      </c>
      <c r="E255" s="2" t="s">
        <v>38</v>
      </c>
      <c r="F255" s="2" t="s">
        <v>42</v>
      </c>
      <c r="G255" s="5">
        <v>2</v>
      </c>
      <c r="H255" s="1">
        <v>38000000</v>
      </c>
      <c r="I255" s="2">
        <v>3</v>
      </c>
      <c r="J255" s="6">
        <v>1.3888888888888889E-3</v>
      </c>
      <c r="K255" s="2" t="s">
        <v>46</v>
      </c>
      <c r="L255" s="2" t="s">
        <v>29</v>
      </c>
      <c r="M255" s="2" t="s">
        <v>30</v>
      </c>
      <c r="N255" s="2" t="s">
        <v>77</v>
      </c>
      <c r="O255" s="2" t="s">
        <v>65</v>
      </c>
    </row>
    <row r="256" spans="2:15" ht="21" customHeight="1" x14ac:dyDescent="0.25">
      <c r="B256" s="21" t="s">
        <v>14</v>
      </c>
      <c r="C256" s="22">
        <v>6</v>
      </c>
      <c r="D256" s="23" t="s">
        <v>37</v>
      </c>
      <c r="E256" s="21" t="s">
        <v>38</v>
      </c>
      <c r="F256" s="21" t="s">
        <v>42</v>
      </c>
      <c r="G256" s="24">
        <v>1</v>
      </c>
      <c r="H256" s="25">
        <v>19000000</v>
      </c>
      <c r="I256" s="21">
        <v>1</v>
      </c>
      <c r="J256" s="26">
        <v>1.3888888888888889E-3</v>
      </c>
      <c r="K256" s="21" t="s">
        <v>46</v>
      </c>
      <c r="L256" s="21" t="s">
        <v>19</v>
      </c>
      <c r="M256" s="21" t="s">
        <v>40</v>
      </c>
      <c r="N256" s="21" t="s">
        <v>66</v>
      </c>
      <c r="O256" s="21" t="s">
        <v>36</v>
      </c>
    </row>
    <row r="257" spans="2:15" ht="21" customHeight="1" x14ac:dyDescent="0.25">
      <c r="B257" s="2" t="s">
        <v>14</v>
      </c>
      <c r="C257" s="3">
        <v>26</v>
      </c>
      <c r="D257" s="4" t="s">
        <v>37</v>
      </c>
      <c r="E257" s="2" t="s">
        <v>16</v>
      </c>
      <c r="F257" s="2" t="s">
        <v>23</v>
      </c>
      <c r="G257" s="5">
        <v>4</v>
      </c>
      <c r="H257" s="1">
        <v>20000000</v>
      </c>
      <c r="I257" s="2">
        <v>3</v>
      </c>
      <c r="J257" s="6">
        <v>1.3888888888888889E-3</v>
      </c>
      <c r="K257" s="2" t="s">
        <v>61</v>
      </c>
      <c r="L257" s="2" t="s">
        <v>19</v>
      </c>
      <c r="M257" s="2" t="s">
        <v>48</v>
      </c>
      <c r="N257" s="2" t="s">
        <v>78</v>
      </c>
      <c r="O257" s="2" t="s">
        <v>63</v>
      </c>
    </row>
    <row r="258" spans="2:15" ht="21" customHeight="1" x14ac:dyDescent="0.25">
      <c r="B258" s="21" t="s">
        <v>14</v>
      </c>
      <c r="C258" s="22">
        <v>1</v>
      </c>
      <c r="D258" s="23" t="s">
        <v>37</v>
      </c>
      <c r="E258" s="21" t="s">
        <v>16</v>
      </c>
      <c r="F258" s="21" t="s">
        <v>17</v>
      </c>
      <c r="G258" s="24">
        <v>1</v>
      </c>
      <c r="H258" s="25">
        <v>7000000</v>
      </c>
      <c r="I258" s="21">
        <v>4</v>
      </c>
      <c r="J258" s="26">
        <v>1.3888888888888889E-3</v>
      </c>
      <c r="K258" s="21" t="s">
        <v>18</v>
      </c>
      <c r="L258" s="21" t="s">
        <v>29</v>
      </c>
      <c r="M258" s="21" t="s">
        <v>30</v>
      </c>
      <c r="N258" s="21" t="s">
        <v>76</v>
      </c>
      <c r="O258" s="21" t="s">
        <v>31</v>
      </c>
    </row>
    <row r="259" spans="2:15" ht="21" customHeight="1" x14ac:dyDescent="0.25">
      <c r="B259" s="2" t="s">
        <v>14</v>
      </c>
      <c r="C259" s="3">
        <v>1</v>
      </c>
      <c r="D259" s="4" t="s">
        <v>37</v>
      </c>
      <c r="E259" s="2" t="s">
        <v>32</v>
      </c>
      <c r="F259" s="2" t="s">
        <v>23</v>
      </c>
      <c r="G259" s="5">
        <v>2</v>
      </c>
      <c r="H259" s="1">
        <v>12000000</v>
      </c>
      <c r="I259" s="2">
        <v>4</v>
      </c>
      <c r="J259" s="6">
        <v>1.3888888888888889E-3</v>
      </c>
      <c r="K259" s="2" t="s">
        <v>18</v>
      </c>
      <c r="L259" s="2" t="s">
        <v>56</v>
      </c>
      <c r="M259" s="2" t="s">
        <v>30</v>
      </c>
      <c r="N259" s="2" t="s">
        <v>78</v>
      </c>
      <c r="O259" s="2" t="s">
        <v>66</v>
      </c>
    </row>
    <row r="260" spans="2:15" ht="21" customHeight="1" x14ac:dyDescent="0.25">
      <c r="B260" s="21" t="s">
        <v>14</v>
      </c>
      <c r="C260" s="22">
        <v>30</v>
      </c>
      <c r="D260" s="23" t="s">
        <v>37</v>
      </c>
      <c r="E260" s="21" t="s">
        <v>38</v>
      </c>
      <c r="F260" s="21" t="s">
        <v>42</v>
      </c>
      <c r="G260" s="24">
        <v>3</v>
      </c>
      <c r="H260" s="25">
        <v>15000000</v>
      </c>
      <c r="I260" s="21">
        <v>2</v>
      </c>
      <c r="J260" s="26">
        <v>1.3888888888888889E-3</v>
      </c>
      <c r="K260" s="21" t="s">
        <v>18</v>
      </c>
      <c r="L260" s="21" t="s">
        <v>50</v>
      </c>
      <c r="M260" s="21" t="s">
        <v>48</v>
      </c>
      <c r="N260" s="21" t="s">
        <v>76</v>
      </c>
      <c r="O260" s="21" t="s">
        <v>26</v>
      </c>
    </row>
    <row r="261" spans="2:15" ht="21" customHeight="1" x14ac:dyDescent="0.25">
      <c r="B261" s="2" t="s">
        <v>14</v>
      </c>
      <c r="C261" s="3">
        <v>3</v>
      </c>
      <c r="D261" s="4" t="s">
        <v>44</v>
      </c>
      <c r="E261" s="2" t="s">
        <v>32</v>
      </c>
      <c r="F261" s="2" t="s">
        <v>23</v>
      </c>
      <c r="G261" s="5">
        <v>4</v>
      </c>
      <c r="H261" s="1">
        <v>20000000</v>
      </c>
      <c r="I261" s="2">
        <v>6</v>
      </c>
      <c r="J261" s="6">
        <v>1.3888888888888889E-3</v>
      </c>
      <c r="K261" s="2" t="s">
        <v>61</v>
      </c>
      <c r="L261" s="2" t="s">
        <v>29</v>
      </c>
      <c r="M261" s="2" t="s">
        <v>33</v>
      </c>
      <c r="N261" s="2" t="s">
        <v>77</v>
      </c>
      <c r="O261" s="2" t="s">
        <v>54</v>
      </c>
    </row>
    <row r="262" spans="2:15" ht="21" customHeight="1" x14ac:dyDescent="0.25">
      <c r="B262" s="21" t="s">
        <v>14</v>
      </c>
      <c r="C262" s="22">
        <v>3</v>
      </c>
      <c r="D262" s="23" t="s">
        <v>44</v>
      </c>
      <c r="E262" s="21" t="s">
        <v>38</v>
      </c>
      <c r="F262" s="21" t="s">
        <v>45</v>
      </c>
      <c r="G262" s="24">
        <v>5</v>
      </c>
      <c r="H262" s="25">
        <v>25000000</v>
      </c>
      <c r="I262" s="21">
        <v>2</v>
      </c>
      <c r="J262" s="26">
        <v>1.3888888888888889E-3</v>
      </c>
      <c r="K262" s="21" t="s">
        <v>18</v>
      </c>
      <c r="L262" s="21" t="s">
        <v>64</v>
      </c>
      <c r="M262" s="21" t="s">
        <v>43</v>
      </c>
      <c r="N262" s="21" t="s">
        <v>78</v>
      </c>
      <c r="O262" s="21" t="s">
        <v>53</v>
      </c>
    </row>
    <row r="263" spans="2:15" ht="21" customHeight="1" x14ac:dyDescent="0.25">
      <c r="B263" s="2" t="s">
        <v>14</v>
      </c>
      <c r="C263" s="3">
        <v>10</v>
      </c>
      <c r="D263" s="4" t="s">
        <v>44</v>
      </c>
      <c r="E263" s="2" t="s">
        <v>32</v>
      </c>
      <c r="F263" s="2" t="s">
        <v>42</v>
      </c>
      <c r="G263" s="5">
        <v>2</v>
      </c>
      <c r="H263" s="1">
        <v>12000000</v>
      </c>
      <c r="I263" s="2">
        <v>1</v>
      </c>
      <c r="J263" s="6">
        <v>1.3888888888888889E-3</v>
      </c>
      <c r="K263" s="2" t="s">
        <v>18</v>
      </c>
      <c r="L263" s="2" t="s">
        <v>47</v>
      </c>
      <c r="M263" s="2" t="s">
        <v>43</v>
      </c>
      <c r="N263" s="2" t="s">
        <v>78</v>
      </c>
      <c r="O263" s="2" t="s">
        <v>66</v>
      </c>
    </row>
    <row r="264" spans="2:15" ht="21" customHeight="1" x14ac:dyDescent="0.25">
      <c r="B264" s="21" t="s">
        <v>14</v>
      </c>
      <c r="C264" s="22">
        <v>2</v>
      </c>
      <c r="D264" s="23" t="s">
        <v>44</v>
      </c>
      <c r="E264" s="21" t="s">
        <v>28</v>
      </c>
      <c r="F264" s="21" t="s">
        <v>23</v>
      </c>
      <c r="G264" s="24">
        <v>5</v>
      </c>
      <c r="H264" s="25">
        <v>25000000</v>
      </c>
      <c r="I264" s="21">
        <v>1</v>
      </c>
      <c r="J264" s="26">
        <v>1.3888888888888889E-3</v>
      </c>
      <c r="K264" s="21" t="s">
        <v>18</v>
      </c>
      <c r="L264" s="21" t="s">
        <v>29</v>
      </c>
      <c r="M264" s="21" t="s">
        <v>48</v>
      </c>
      <c r="N264" s="21" t="s">
        <v>76</v>
      </c>
      <c r="O264" s="21" t="s">
        <v>52</v>
      </c>
    </row>
    <row r="265" spans="2:15" ht="21" customHeight="1" x14ac:dyDescent="0.25">
      <c r="B265" s="2" t="s">
        <v>14</v>
      </c>
      <c r="C265" s="3">
        <v>16</v>
      </c>
      <c r="D265" s="4" t="s">
        <v>69</v>
      </c>
      <c r="E265" s="2" t="s">
        <v>16</v>
      </c>
      <c r="F265" s="2" t="s">
        <v>23</v>
      </c>
      <c r="G265" s="5">
        <v>3</v>
      </c>
      <c r="H265" s="1">
        <v>12000000</v>
      </c>
      <c r="I265" s="2">
        <v>3</v>
      </c>
      <c r="J265" s="6">
        <v>1.3888888888888889E-3</v>
      </c>
      <c r="K265" s="2" t="s">
        <v>18</v>
      </c>
      <c r="L265" s="2" t="s">
        <v>35</v>
      </c>
      <c r="M265" s="2" t="s">
        <v>33</v>
      </c>
      <c r="N265" s="2" t="s">
        <v>66</v>
      </c>
      <c r="O265" s="2" t="s">
        <v>36</v>
      </c>
    </row>
    <row r="266" spans="2:15" ht="21" customHeight="1" x14ac:dyDescent="0.25">
      <c r="B266" s="21" t="s">
        <v>14</v>
      </c>
      <c r="C266" s="22">
        <v>1</v>
      </c>
      <c r="D266" s="23" t="s">
        <v>69</v>
      </c>
      <c r="E266" s="21" t="s">
        <v>28</v>
      </c>
      <c r="F266" s="21" t="s">
        <v>42</v>
      </c>
      <c r="G266" s="24">
        <v>2</v>
      </c>
      <c r="H266" s="25">
        <v>10000000</v>
      </c>
      <c r="I266" s="21">
        <v>2</v>
      </c>
      <c r="J266" s="26">
        <v>1.3888888888888889E-3</v>
      </c>
      <c r="K266" s="21" t="s">
        <v>18</v>
      </c>
      <c r="L266" s="21" t="s">
        <v>39</v>
      </c>
      <c r="M266" s="21" t="s">
        <v>51</v>
      </c>
      <c r="N266" s="21" t="s">
        <v>77</v>
      </c>
      <c r="O266" s="21" t="s">
        <v>65</v>
      </c>
    </row>
    <row r="267" spans="2:15" ht="21" customHeight="1" x14ac:dyDescent="0.25">
      <c r="B267" s="2" t="s">
        <v>14</v>
      </c>
      <c r="C267" s="3">
        <v>2</v>
      </c>
      <c r="D267" s="4" t="s">
        <v>55</v>
      </c>
      <c r="E267" s="2" t="s">
        <v>32</v>
      </c>
      <c r="F267" s="2" t="s">
        <v>42</v>
      </c>
      <c r="G267" s="5">
        <v>4</v>
      </c>
      <c r="H267" s="1">
        <v>15000000</v>
      </c>
      <c r="I267" s="2">
        <v>3</v>
      </c>
      <c r="J267" s="6">
        <v>1.3888888888888889E-3</v>
      </c>
      <c r="K267" s="2" t="s">
        <v>18</v>
      </c>
      <c r="L267" s="2" t="s">
        <v>24</v>
      </c>
      <c r="M267" s="2" t="s">
        <v>25</v>
      </c>
      <c r="N267" s="2" t="s">
        <v>78</v>
      </c>
      <c r="O267" s="2" t="s">
        <v>41</v>
      </c>
    </row>
    <row r="268" spans="2:15" ht="21" customHeight="1" x14ac:dyDescent="0.25">
      <c r="B268" s="21" t="s">
        <v>14</v>
      </c>
      <c r="C268" s="22">
        <v>11</v>
      </c>
      <c r="D268" s="23" t="s">
        <v>57</v>
      </c>
      <c r="E268" s="21" t="s">
        <v>38</v>
      </c>
      <c r="F268" s="21" t="s">
        <v>42</v>
      </c>
      <c r="G268" s="24">
        <v>2</v>
      </c>
      <c r="H268" s="25">
        <v>12000000</v>
      </c>
      <c r="I268" s="21">
        <v>1</v>
      </c>
      <c r="J268" s="26">
        <v>1.3888888888888889E-3</v>
      </c>
      <c r="K268" s="21" t="s">
        <v>18</v>
      </c>
      <c r="L268" s="21" t="s">
        <v>19</v>
      </c>
      <c r="M268" s="21" t="s">
        <v>25</v>
      </c>
      <c r="N268" s="21" t="s">
        <v>78</v>
      </c>
      <c r="O268" s="21" t="s">
        <v>53</v>
      </c>
    </row>
    <row r="269" spans="2:15" ht="21" customHeight="1" x14ac:dyDescent="0.25">
      <c r="B269" s="2" t="s">
        <v>14</v>
      </c>
      <c r="C269" s="3">
        <v>1</v>
      </c>
      <c r="D269" s="4" t="s">
        <v>59</v>
      </c>
      <c r="E269" s="2" t="s">
        <v>32</v>
      </c>
      <c r="F269" s="2" t="s">
        <v>45</v>
      </c>
      <c r="G269" s="5">
        <v>1</v>
      </c>
      <c r="H269" s="1">
        <v>19000000</v>
      </c>
      <c r="I269" s="2">
        <v>2</v>
      </c>
      <c r="J269" s="6">
        <v>1.3888888888888889E-3</v>
      </c>
      <c r="K269" s="2" t="s">
        <v>46</v>
      </c>
      <c r="L269" s="2" t="s">
        <v>39</v>
      </c>
      <c r="M269" s="2" t="s">
        <v>30</v>
      </c>
      <c r="N269" s="2" t="s">
        <v>77</v>
      </c>
      <c r="O269" s="2" t="s">
        <v>65</v>
      </c>
    </row>
    <row r="270" spans="2:15" ht="21" customHeight="1" x14ac:dyDescent="0.25">
      <c r="B270" s="21" t="s">
        <v>14</v>
      </c>
      <c r="C270" s="22">
        <v>1</v>
      </c>
      <c r="D270" s="23" t="s">
        <v>60</v>
      </c>
      <c r="E270" s="21" t="s">
        <v>49</v>
      </c>
      <c r="F270" s="21" t="s">
        <v>23</v>
      </c>
      <c r="G270" s="24">
        <v>3</v>
      </c>
      <c r="H270" s="25">
        <v>15000000</v>
      </c>
      <c r="I270" s="21">
        <v>2</v>
      </c>
      <c r="J270" s="26">
        <v>1.3888888888888889E-3</v>
      </c>
      <c r="K270" s="21" t="s">
        <v>18</v>
      </c>
      <c r="L270" s="21" t="s">
        <v>56</v>
      </c>
      <c r="M270" s="21" t="s">
        <v>51</v>
      </c>
      <c r="N270" s="21" t="s">
        <v>76</v>
      </c>
      <c r="O270" s="21" t="s">
        <v>31</v>
      </c>
    </row>
    <row r="271" spans="2:15" ht="21" customHeight="1" x14ac:dyDescent="0.25">
      <c r="B271" s="2" t="s">
        <v>70</v>
      </c>
      <c r="C271" s="3">
        <v>23</v>
      </c>
      <c r="D271" s="4" t="s">
        <v>27</v>
      </c>
      <c r="E271" s="2" t="s">
        <v>73</v>
      </c>
      <c r="F271" s="2" t="s">
        <v>23</v>
      </c>
      <c r="G271" s="5">
        <v>0</v>
      </c>
      <c r="H271" s="1">
        <v>0</v>
      </c>
      <c r="I271" s="2">
        <v>1</v>
      </c>
      <c r="J271" s="6">
        <v>1.3888888888888889E-3</v>
      </c>
      <c r="K271" s="2"/>
      <c r="L271" s="2"/>
      <c r="M271" s="2" t="s">
        <v>48</v>
      </c>
      <c r="N271" s="2" t="s">
        <v>77</v>
      </c>
      <c r="O271" s="2" t="s">
        <v>54</v>
      </c>
    </row>
    <row r="272" spans="2:15" ht="21" customHeight="1" x14ac:dyDescent="0.25">
      <c r="B272" s="21" t="s">
        <v>70</v>
      </c>
      <c r="C272" s="22">
        <v>9</v>
      </c>
      <c r="D272" s="23" t="s">
        <v>37</v>
      </c>
      <c r="E272" s="21" t="s">
        <v>32</v>
      </c>
      <c r="F272" s="21" t="s">
        <v>68</v>
      </c>
      <c r="G272" s="24">
        <v>0</v>
      </c>
      <c r="H272" s="25">
        <v>0</v>
      </c>
      <c r="I272" s="21">
        <v>1</v>
      </c>
      <c r="J272" s="26">
        <v>1.3888888888888889E-3</v>
      </c>
      <c r="K272" s="21"/>
      <c r="L272" s="21"/>
      <c r="M272" s="21" t="s">
        <v>33</v>
      </c>
      <c r="N272" s="21" t="s">
        <v>77</v>
      </c>
      <c r="O272" s="21" t="s">
        <v>54</v>
      </c>
    </row>
    <row r="273" spans="2:15" ht="21" customHeight="1" x14ac:dyDescent="0.25">
      <c r="B273" s="2" t="s">
        <v>70</v>
      </c>
      <c r="C273" s="3">
        <v>23</v>
      </c>
      <c r="D273" s="4" t="s">
        <v>37</v>
      </c>
      <c r="E273" s="2" t="s">
        <v>32</v>
      </c>
      <c r="F273" s="2" t="s">
        <v>45</v>
      </c>
      <c r="G273" s="5">
        <v>0</v>
      </c>
      <c r="H273" s="1">
        <v>0</v>
      </c>
      <c r="I273" s="2">
        <v>1</v>
      </c>
      <c r="J273" s="6">
        <v>1.3888888888888889E-3</v>
      </c>
      <c r="K273" s="2"/>
      <c r="L273" s="2"/>
      <c r="M273" s="2" t="s">
        <v>20</v>
      </c>
      <c r="N273" s="2" t="s">
        <v>66</v>
      </c>
      <c r="O273" s="2" t="s">
        <v>36</v>
      </c>
    </row>
    <row r="274" spans="2:15" ht="21" customHeight="1" x14ac:dyDescent="0.25">
      <c r="B274" s="21" t="s">
        <v>70</v>
      </c>
      <c r="C274" s="22">
        <v>4</v>
      </c>
      <c r="D274" s="23" t="s">
        <v>37</v>
      </c>
      <c r="E274" s="21" t="s">
        <v>16</v>
      </c>
      <c r="F274" s="21" t="s">
        <v>42</v>
      </c>
      <c r="G274" s="24">
        <v>0</v>
      </c>
      <c r="H274" s="25">
        <v>0</v>
      </c>
      <c r="I274" s="21">
        <v>2</v>
      </c>
      <c r="J274" s="26">
        <v>1.3888888888888889E-3</v>
      </c>
      <c r="K274" s="21"/>
      <c r="L274" s="21"/>
      <c r="M274" s="21" t="s">
        <v>43</v>
      </c>
      <c r="N274" s="21" t="s">
        <v>76</v>
      </c>
      <c r="O274" s="21" t="s">
        <v>52</v>
      </c>
    </row>
    <row r="275" spans="2:15" ht="21" customHeight="1" x14ac:dyDescent="0.25">
      <c r="B275" s="2" t="s">
        <v>70</v>
      </c>
      <c r="C275" s="3">
        <v>8</v>
      </c>
      <c r="D275" s="4" t="s">
        <v>69</v>
      </c>
      <c r="E275" s="2" t="s">
        <v>16</v>
      </c>
      <c r="F275" s="2" t="s">
        <v>17</v>
      </c>
      <c r="G275" s="5">
        <v>0</v>
      </c>
      <c r="H275" s="1">
        <v>0</v>
      </c>
      <c r="I275" s="2">
        <v>6</v>
      </c>
      <c r="J275" s="6">
        <v>1.3888888888888889E-3</v>
      </c>
      <c r="K275" s="2"/>
      <c r="L275" s="2"/>
      <c r="M275" s="2" t="s">
        <v>43</v>
      </c>
      <c r="N275" s="2" t="s">
        <v>76</v>
      </c>
      <c r="O275" s="2" t="s">
        <v>75</v>
      </c>
    </row>
    <row r="276" spans="2:15" ht="21" customHeight="1" x14ac:dyDescent="0.25">
      <c r="B276" s="21" t="s">
        <v>70</v>
      </c>
      <c r="C276" s="22">
        <v>10</v>
      </c>
      <c r="D276" s="23" t="s">
        <v>69</v>
      </c>
      <c r="E276" s="21" t="s">
        <v>32</v>
      </c>
      <c r="F276" s="21" t="s">
        <v>42</v>
      </c>
      <c r="G276" s="24">
        <v>0</v>
      </c>
      <c r="H276" s="25">
        <v>0</v>
      </c>
      <c r="I276" s="21">
        <v>1</v>
      </c>
      <c r="J276" s="26">
        <v>1.3888888888888889E-3</v>
      </c>
      <c r="K276" s="21"/>
      <c r="L276" s="21"/>
      <c r="M276" s="21" t="s">
        <v>51</v>
      </c>
      <c r="N276" s="21" t="s">
        <v>66</v>
      </c>
      <c r="O276" s="21" t="s">
        <v>36</v>
      </c>
    </row>
    <row r="277" spans="2:15" ht="21" customHeight="1" x14ac:dyDescent="0.25">
      <c r="B277" s="2" t="s">
        <v>14</v>
      </c>
      <c r="C277" s="3">
        <v>11</v>
      </c>
      <c r="D277" s="4" t="s">
        <v>57</v>
      </c>
      <c r="E277" s="2" t="s">
        <v>16</v>
      </c>
      <c r="F277" s="2" t="s">
        <v>23</v>
      </c>
      <c r="G277" s="5">
        <v>4</v>
      </c>
      <c r="H277" s="1">
        <v>20000000</v>
      </c>
      <c r="I277" s="2">
        <v>1</v>
      </c>
      <c r="J277" s="6">
        <v>1.3888888888888889E-3</v>
      </c>
      <c r="K277" s="2" t="s">
        <v>18</v>
      </c>
      <c r="L277" s="2" t="s">
        <v>47</v>
      </c>
      <c r="M277" s="2" t="s">
        <v>25</v>
      </c>
      <c r="N277" s="2" t="s">
        <v>66</v>
      </c>
      <c r="O277" s="2" t="s">
        <v>67</v>
      </c>
    </row>
    <row r="278" spans="2:15" ht="21" customHeight="1" x14ac:dyDescent="0.25">
      <c r="B278" s="21" t="s">
        <v>14</v>
      </c>
      <c r="C278" s="22">
        <v>1</v>
      </c>
      <c r="D278" s="23" t="s">
        <v>15</v>
      </c>
      <c r="E278" s="21" t="s">
        <v>49</v>
      </c>
      <c r="F278" s="21" t="s">
        <v>42</v>
      </c>
      <c r="G278" s="24">
        <v>2</v>
      </c>
      <c r="H278" s="25">
        <v>12000000</v>
      </c>
      <c r="I278" s="21">
        <v>1</v>
      </c>
      <c r="J278" s="26">
        <v>1.3888888888888889E-3</v>
      </c>
      <c r="K278" s="21" t="s">
        <v>18</v>
      </c>
      <c r="L278" s="21" t="s">
        <v>29</v>
      </c>
      <c r="M278" s="21" t="s">
        <v>33</v>
      </c>
      <c r="N278" s="21" t="s">
        <v>76</v>
      </c>
      <c r="O278" s="21" t="s">
        <v>71</v>
      </c>
    </row>
    <row r="279" spans="2:15" ht="21" customHeight="1" x14ac:dyDescent="0.25">
      <c r="B279" s="2" t="s">
        <v>14</v>
      </c>
      <c r="C279" s="3">
        <v>13</v>
      </c>
      <c r="D279" s="4" t="s">
        <v>60</v>
      </c>
      <c r="E279" s="2" t="s">
        <v>16</v>
      </c>
      <c r="F279" s="2" t="s">
        <v>23</v>
      </c>
      <c r="G279" s="5">
        <v>5</v>
      </c>
      <c r="H279" s="1">
        <v>21000000</v>
      </c>
      <c r="I279" s="2">
        <v>4</v>
      </c>
      <c r="J279" s="6">
        <v>1.3888888888888889E-3</v>
      </c>
      <c r="K279" s="2" t="s">
        <v>18</v>
      </c>
      <c r="L279" s="2" t="s">
        <v>50</v>
      </c>
      <c r="M279" s="2" t="s">
        <v>40</v>
      </c>
      <c r="N279" s="2" t="s">
        <v>66</v>
      </c>
      <c r="O279" s="2" t="s">
        <v>36</v>
      </c>
    </row>
    <row r="280" spans="2:15" ht="21" customHeight="1" x14ac:dyDescent="0.25">
      <c r="B280" s="21" t="s">
        <v>14</v>
      </c>
      <c r="C280" s="22">
        <v>28</v>
      </c>
      <c r="D280" s="23" t="s">
        <v>22</v>
      </c>
      <c r="E280" s="21" t="s">
        <v>38</v>
      </c>
      <c r="F280" s="21" t="s">
        <v>42</v>
      </c>
      <c r="G280" s="24">
        <v>4</v>
      </c>
      <c r="H280" s="25">
        <v>11000000</v>
      </c>
      <c r="I280" s="21">
        <v>2</v>
      </c>
      <c r="J280" s="26">
        <v>1.3888888888888889E-3</v>
      </c>
      <c r="K280" s="21" t="s">
        <v>61</v>
      </c>
      <c r="L280" s="21" t="s">
        <v>19</v>
      </c>
      <c r="M280" s="21" t="s">
        <v>40</v>
      </c>
      <c r="N280" s="21" t="s">
        <v>77</v>
      </c>
      <c r="O280" s="21" t="s">
        <v>54</v>
      </c>
    </row>
    <row r="281" spans="2:15" ht="21" customHeight="1" x14ac:dyDescent="0.25">
      <c r="B281" s="2" t="s">
        <v>14</v>
      </c>
      <c r="C281" s="3">
        <v>27</v>
      </c>
      <c r="D281" s="4" t="s">
        <v>37</v>
      </c>
      <c r="E281" s="2" t="s">
        <v>16</v>
      </c>
      <c r="F281" s="2" t="s">
        <v>42</v>
      </c>
      <c r="G281" s="5">
        <v>1</v>
      </c>
      <c r="H281" s="1">
        <v>19000000</v>
      </c>
      <c r="I281" s="2">
        <v>2</v>
      </c>
      <c r="J281" s="6">
        <v>1.3888888888888889E-3</v>
      </c>
      <c r="K281" s="2" t="s">
        <v>46</v>
      </c>
      <c r="L281" s="2" t="s">
        <v>56</v>
      </c>
      <c r="M281" s="2" t="s">
        <v>43</v>
      </c>
      <c r="N281" s="2" t="s">
        <v>78</v>
      </c>
      <c r="O281" s="2" t="s">
        <v>53</v>
      </c>
    </row>
    <row r="282" spans="2:15" ht="21" customHeight="1" x14ac:dyDescent="0.25">
      <c r="B282" s="21" t="s">
        <v>14</v>
      </c>
      <c r="C282" s="22">
        <v>9</v>
      </c>
      <c r="D282" s="23" t="s">
        <v>37</v>
      </c>
      <c r="E282" s="21" t="s">
        <v>16</v>
      </c>
      <c r="F282" s="21" t="s">
        <v>17</v>
      </c>
      <c r="G282" s="24">
        <v>3</v>
      </c>
      <c r="H282" s="25">
        <v>15000000</v>
      </c>
      <c r="I282" s="21">
        <v>1</v>
      </c>
      <c r="J282" s="26">
        <v>1.3888888888888889E-3</v>
      </c>
      <c r="K282" s="21" t="s">
        <v>18</v>
      </c>
      <c r="L282" s="21" t="s">
        <v>47</v>
      </c>
      <c r="M282" s="21" t="s">
        <v>51</v>
      </c>
      <c r="N282" s="21" t="s">
        <v>76</v>
      </c>
      <c r="O282" s="21" t="s">
        <v>26</v>
      </c>
    </row>
    <row r="283" spans="2:15" ht="21" customHeight="1" x14ac:dyDescent="0.25">
      <c r="B283" s="2" t="s">
        <v>14</v>
      </c>
      <c r="C283" s="3">
        <v>19</v>
      </c>
      <c r="D283" s="4" t="s">
        <v>37</v>
      </c>
      <c r="E283" s="2" t="s">
        <v>16</v>
      </c>
      <c r="F283" s="2" t="s">
        <v>42</v>
      </c>
      <c r="G283" s="5">
        <v>5</v>
      </c>
      <c r="H283" s="1">
        <v>25000000</v>
      </c>
      <c r="I283" s="2">
        <v>3</v>
      </c>
      <c r="J283" s="6">
        <v>1.3888888888888889E-3</v>
      </c>
      <c r="K283" s="2" t="s">
        <v>18</v>
      </c>
      <c r="L283" s="2" t="s">
        <v>19</v>
      </c>
      <c r="M283" s="2" t="s">
        <v>48</v>
      </c>
      <c r="N283" s="2" t="s">
        <v>76</v>
      </c>
      <c r="O283" s="2" t="s">
        <v>26</v>
      </c>
    </row>
    <row r="284" spans="2:15" ht="21" customHeight="1" x14ac:dyDescent="0.25">
      <c r="B284" s="21" t="s">
        <v>14</v>
      </c>
      <c r="C284" s="22">
        <v>3</v>
      </c>
      <c r="D284" s="23" t="s">
        <v>44</v>
      </c>
      <c r="E284" s="21" t="s">
        <v>16</v>
      </c>
      <c r="F284" s="21" t="s">
        <v>42</v>
      </c>
      <c r="G284" s="24">
        <v>2</v>
      </c>
      <c r="H284" s="25">
        <v>12000000</v>
      </c>
      <c r="I284" s="21">
        <v>4</v>
      </c>
      <c r="J284" s="26">
        <v>1.3888888888888889E-3</v>
      </c>
      <c r="K284" s="21" t="s">
        <v>18</v>
      </c>
      <c r="L284" s="21" t="s">
        <v>19</v>
      </c>
      <c r="M284" s="21" t="s">
        <v>20</v>
      </c>
      <c r="N284" s="21" t="s">
        <v>77</v>
      </c>
      <c r="O284" s="21" t="s">
        <v>65</v>
      </c>
    </row>
    <row r="285" spans="2:15" ht="21" customHeight="1" x14ac:dyDescent="0.25">
      <c r="B285" s="2" t="s">
        <v>14</v>
      </c>
      <c r="C285" s="3">
        <v>12</v>
      </c>
      <c r="D285" s="4" t="s">
        <v>44</v>
      </c>
      <c r="E285" s="2" t="s">
        <v>49</v>
      </c>
      <c r="F285" s="2" t="s">
        <v>17</v>
      </c>
      <c r="G285" s="5">
        <v>3</v>
      </c>
      <c r="H285" s="1">
        <v>15000000</v>
      </c>
      <c r="I285" s="2">
        <v>2</v>
      </c>
      <c r="J285" s="6">
        <v>1.3888888888888889E-3</v>
      </c>
      <c r="K285" s="2" t="s">
        <v>18</v>
      </c>
      <c r="L285" s="2" t="s">
        <v>64</v>
      </c>
      <c r="M285" s="2" t="s">
        <v>43</v>
      </c>
      <c r="N285" s="2" t="s">
        <v>77</v>
      </c>
      <c r="O285" s="2" t="s">
        <v>34</v>
      </c>
    </row>
    <row r="286" spans="2:15" ht="21" customHeight="1" x14ac:dyDescent="0.25">
      <c r="B286" s="21" t="s">
        <v>14</v>
      </c>
      <c r="C286" s="22">
        <v>15</v>
      </c>
      <c r="D286" s="23" t="s">
        <v>69</v>
      </c>
      <c r="E286" s="21" t="s">
        <v>16</v>
      </c>
      <c r="F286" s="21" t="s">
        <v>23</v>
      </c>
      <c r="G286" s="24">
        <v>2</v>
      </c>
      <c r="H286" s="25">
        <v>38000000</v>
      </c>
      <c r="I286" s="21">
        <v>1</v>
      </c>
      <c r="J286" s="26">
        <v>1.3888888888888889E-3</v>
      </c>
      <c r="K286" s="21" t="s">
        <v>46</v>
      </c>
      <c r="L286" s="21" t="s">
        <v>29</v>
      </c>
      <c r="M286" s="21" t="s">
        <v>33</v>
      </c>
      <c r="N286" s="21" t="s">
        <v>76</v>
      </c>
      <c r="O286" s="21" t="s">
        <v>71</v>
      </c>
    </row>
    <row r="287" spans="2:15" ht="21" customHeight="1" x14ac:dyDescent="0.25">
      <c r="B287" s="2" t="s">
        <v>14</v>
      </c>
      <c r="C287" s="3">
        <v>11</v>
      </c>
      <c r="D287" s="4" t="s">
        <v>57</v>
      </c>
      <c r="E287" s="2" t="s">
        <v>16</v>
      </c>
      <c r="F287" s="2" t="s">
        <v>23</v>
      </c>
      <c r="G287" s="5">
        <v>4</v>
      </c>
      <c r="H287" s="1">
        <v>20000000</v>
      </c>
      <c r="I287" s="2">
        <v>1</v>
      </c>
      <c r="J287" s="6">
        <v>1.3888888888888889E-3</v>
      </c>
      <c r="K287" s="2" t="s">
        <v>18</v>
      </c>
      <c r="L287" s="2" t="s">
        <v>47</v>
      </c>
      <c r="M287" s="2" t="s">
        <v>25</v>
      </c>
      <c r="N287" s="2" t="s">
        <v>66</v>
      </c>
      <c r="O287" s="2" t="s">
        <v>67</v>
      </c>
    </row>
    <row r="288" spans="2:15" ht="21" customHeight="1" x14ac:dyDescent="0.25">
      <c r="B288" s="21" t="s">
        <v>14</v>
      </c>
      <c r="C288" s="22">
        <v>1</v>
      </c>
      <c r="D288" s="23" t="s">
        <v>15</v>
      </c>
      <c r="E288" s="21" t="s">
        <v>49</v>
      </c>
      <c r="F288" s="21" t="s">
        <v>42</v>
      </c>
      <c r="G288" s="24">
        <v>2</v>
      </c>
      <c r="H288" s="25">
        <v>12000000</v>
      </c>
      <c r="I288" s="21">
        <v>1</v>
      </c>
      <c r="J288" s="26">
        <v>1.3888888888888889E-3</v>
      </c>
      <c r="K288" s="21" t="s">
        <v>18</v>
      </c>
      <c r="L288" s="21" t="s">
        <v>29</v>
      </c>
      <c r="M288" s="21" t="s">
        <v>33</v>
      </c>
      <c r="N288" s="21" t="s">
        <v>76</v>
      </c>
      <c r="O288" s="21" t="s">
        <v>71</v>
      </c>
    </row>
    <row r="289" spans="2:15" ht="21" customHeight="1" x14ac:dyDescent="0.25">
      <c r="B289" s="2" t="s">
        <v>14</v>
      </c>
      <c r="C289" s="3">
        <v>13</v>
      </c>
      <c r="D289" s="4" t="s">
        <v>60</v>
      </c>
      <c r="E289" s="2" t="s">
        <v>16</v>
      </c>
      <c r="F289" s="2" t="s">
        <v>23</v>
      </c>
      <c r="G289" s="5">
        <v>5</v>
      </c>
      <c r="H289" s="1">
        <v>21000000</v>
      </c>
      <c r="I289" s="2">
        <v>4</v>
      </c>
      <c r="J289" s="6">
        <v>1.3888888888888889E-3</v>
      </c>
      <c r="K289" s="2" t="s">
        <v>18</v>
      </c>
      <c r="L289" s="2" t="s">
        <v>50</v>
      </c>
      <c r="M289" s="2" t="s">
        <v>40</v>
      </c>
      <c r="N289" s="2" t="s">
        <v>66</v>
      </c>
      <c r="O289" s="2" t="s">
        <v>36</v>
      </c>
    </row>
    <row r="290" spans="2:15" ht="21" customHeight="1" x14ac:dyDescent="0.25">
      <c r="B290" s="21" t="s">
        <v>14</v>
      </c>
      <c r="C290" s="22">
        <v>28</v>
      </c>
      <c r="D290" s="23" t="s">
        <v>22</v>
      </c>
      <c r="E290" s="21" t="s">
        <v>38</v>
      </c>
      <c r="F290" s="21" t="s">
        <v>42</v>
      </c>
      <c r="G290" s="24">
        <v>4</v>
      </c>
      <c r="H290" s="25">
        <v>11000000</v>
      </c>
      <c r="I290" s="21">
        <v>2</v>
      </c>
      <c r="J290" s="26">
        <v>1.3888888888888889E-3</v>
      </c>
      <c r="K290" s="21" t="s">
        <v>61</v>
      </c>
      <c r="L290" s="21" t="s">
        <v>19</v>
      </c>
      <c r="M290" s="21" t="s">
        <v>40</v>
      </c>
      <c r="N290" s="21" t="s">
        <v>77</v>
      </c>
      <c r="O290" s="21" t="s">
        <v>54</v>
      </c>
    </row>
    <row r="291" spans="2:15" ht="21" customHeight="1" x14ac:dyDescent="0.25">
      <c r="B291" s="2" t="s">
        <v>70</v>
      </c>
      <c r="C291" s="3">
        <v>12</v>
      </c>
      <c r="D291" s="4" t="s">
        <v>55</v>
      </c>
      <c r="E291" s="2" t="s">
        <v>16</v>
      </c>
      <c r="F291" s="2" t="s">
        <v>23</v>
      </c>
      <c r="G291" s="5">
        <v>0</v>
      </c>
      <c r="H291" s="1">
        <v>0</v>
      </c>
      <c r="I291" s="2">
        <v>1</v>
      </c>
      <c r="J291" s="6">
        <v>1.3888888888888889E-3</v>
      </c>
      <c r="K291" s="2"/>
      <c r="L291" s="2"/>
      <c r="M291" s="2" t="s">
        <v>33</v>
      </c>
      <c r="N291" s="2" t="s">
        <v>76</v>
      </c>
      <c r="O291" s="2" t="s">
        <v>75</v>
      </c>
    </row>
    <row r="292" spans="2:15" ht="21" customHeight="1" x14ac:dyDescent="0.25">
      <c r="B292" s="21" t="s">
        <v>70</v>
      </c>
      <c r="C292" s="22">
        <v>30</v>
      </c>
      <c r="D292" s="23" t="s">
        <v>69</v>
      </c>
      <c r="E292" s="21" t="s">
        <v>28</v>
      </c>
      <c r="F292" s="21" t="s">
        <v>45</v>
      </c>
      <c r="G292" s="24">
        <v>0</v>
      </c>
      <c r="H292" s="25">
        <v>0</v>
      </c>
      <c r="I292" s="21">
        <v>5</v>
      </c>
      <c r="J292" s="26">
        <v>1.3888888888888889E-3</v>
      </c>
      <c r="K292" s="21"/>
      <c r="L292" s="21"/>
      <c r="M292" s="21" t="s">
        <v>30</v>
      </c>
      <c r="N292" s="21" t="s">
        <v>78</v>
      </c>
      <c r="O292" s="21" t="s">
        <v>66</v>
      </c>
    </row>
    <row r="293" spans="2:15" ht="21" customHeight="1" x14ac:dyDescent="0.25">
      <c r="B293" s="2" t="s">
        <v>70</v>
      </c>
      <c r="C293" s="3">
        <v>30</v>
      </c>
      <c r="D293" s="4" t="s">
        <v>69</v>
      </c>
      <c r="E293" s="2" t="s">
        <v>28</v>
      </c>
      <c r="F293" s="2" t="s">
        <v>42</v>
      </c>
      <c r="G293" s="5">
        <v>0</v>
      </c>
      <c r="H293" s="1">
        <v>0</v>
      </c>
      <c r="I293" s="2">
        <v>3</v>
      </c>
      <c r="J293" s="6">
        <v>1.3888888888888889E-3</v>
      </c>
      <c r="K293" s="2"/>
      <c r="L293" s="2"/>
      <c r="M293" s="2" t="s">
        <v>51</v>
      </c>
      <c r="N293" s="2" t="s">
        <v>78</v>
      </c>
      <c r="O293" s="2" t="s">
        <v>53</v>
      </c>
    </row>
    <row r="294" spans="2:15" ht="21" customHeight="1" x14ac:dyDescent="0.25">
      <c r="B294" s="21" t="s">
        <v>70</v>
      </c>
      <c r="C294" s="22">
        <v>12</v>
      </c>
      <c r="D294" s="23" t="s">
        <v>55</v>
      </c>
      <c r="E294" s="21" t="s">
        <v>16</v>
      </c>
      <c r="F294" s="21" t="s">
        <v>23</v>
      </c>
      <c r="G294" s="24">
        <v>0</v>
      </c>
      <c r="H294" s="25">
        <v>0</v>
      </c>
      <c r="I294" s="21">
        <v>1</v>
      </c>
      <c r="J294" s="26">
        <v>1.3888888888888889E-3</v>
      </c>
      <c r="K294" s="21"/>
      <c r="L294" s="21"/>
      <c r="M294" s="21" t="s">
        <v>33</v>
      </c>
      <c r="N294" s="21" t="s">
        <v>76</v>
      </c>
      <c r="O294" s="21" t="s">
        <v>75</v>
      </c>
    </row>
    <row r="295" spans="2:15" ht="21" customHeight="1" x14ac:dyDescent="0.25">
      <c r="B295" s="2" t="s">
        <v>14</v>
      </c>
      <c r="C295" s="3">
        <v>11</v>
      </c>
      <c r="D295" s="4" t="s">
        <v>57</v>
      </c>
      <c r="E295" s="2" t="s">
        <v>38</v>
      </c>
      <c r="F295" s="2" t="s">
        <v>42</v>
      </c>
      <c r="G295" s="5">
        <v>2</v>
      </c>
      <c r="H295" s="1">
        <v>38000000</v>
      </c>
      <c r="I295" s="2">
        <v>5</v>
      </c>
      <c r="J295" s="6">
        <v>1.3888888888888889E-3</v>
      </c>
      <c r="K295" s="2" t="s">
        <v>46</v>
      </c>
      <c r="L295" s="2" t="s">
        <v>50</v>
      </c>
      <c r="M295" s="2" t="s">
        <v>33</v>
      </c>
      <c r="N295" s="2" t="s">
        <v>76</v>
      </c>
      <c r="O295" s="2" t="s">
        <v>26</v>
      </c>
    </row>
    <row r="296" spans="2:15" ht="21" customHeight="1" x14ac:dyDescent="0.25">
      <c r="B296" s="21" t="s">
        <v>14</v>
      </c>
      <c r="C296" s="22">
        <v>15</v>
      </c>
      <c r="D296" s="23" t="s">
        <v>22</v>
      </c>
      <c r="E296" s="21" t="s">
        <v>16</v>
      </c>
      <c r="F296" s="21" t="s">
        <v>23</v>
      </c>
      <c r="G296" s="24">
        <v>3</v>
      </c>
      <c r="H296" s="25">
        <v>15000000</v>
      </c>
      <c r="I296" s="21">
        <v>2</v>
      </c>
      <c r="J296" s="26">
        <v>1.3888888888888889E-3</v>
      </c>
      <c r="K296" s="21" t="s">
        <v>18</v>
      </c>
      <c r="L296" s="21" t="s">
        <v>56</v>
      </c>
      <c r="M296" s="21" t="s">
        <v>43</v>
      </c>
      <c r="N296" s="21" t="s">
        <v>78</v>
      </c>
      <c r="O296" s="21" t="s">
        <v>53</v>
      </c>
    </row>
    <row r="297" spans="2:15" ht="21" customHeight="1" x14ac:dyDescent="0.25">
      <c r="B297" s="2" t="s">
        <v>14</v>
      </c>
      <c r="C297" s="3">
        <v>30</v>
      </c>
      <c r="D297" s="4" t="s">
        <v>27</v>
      </c>
      <c r="E297" s="2" t="s">
        <v>38</v>
      </c>
      <c r="F297" s="2" t="s">
        <v>23</v>
      </c>
      <c r="G297" s="5">
        <v>1</v>
      </c>
      <c r="H297" s="1">
        <v>19000000</v>
      </c>
      <c r="I297" s="2">
        <v>4</v>
      </c>
      <c r="J297" s="6">
        <v>1.3888888888888889E-3</v>
      </c>
      <c r="K297" s="2" t="s">
        <v>46</v>
      </c>
      <c r="L297" s="2" t="s">
        <v>29</v>
      </c>
      <c r="M297" s="2" t="s">
        <v>51</v>
      </c>
      <c r="N297" s="2" t="s">
        <v>78</v>
      </c>
      <c r="O297" s="2" t="s">
        <v>21</v>
      </c>
    </row>
    <row r="298" spans="2:15" ht="21" customHeight="1" x14ac:dyDescent="0.25">
      <c r="B298" s="21" t="s">
        <v>14</v>
      </c>
      <c r="C298" s="22">
        <v>23</v>
      </c>
      <c r="D298" s="23" t="s">
        <v>27</v>
      </c>
      <c r="E298" s="21" t="s">
        <v>16</v>
      </c>
      <c r="F298" s="21" t="s">
        <v>23</v>
      </c>
      <c r="G298" s="24">
        <v>2</v>
      </c>
      <c r="H298" s="25">
        <v>12000000</v>
      </c>
      <c r="I298" s="21">
        <v>2</v>
      </c>
      <c r="J298" s="26">
        <v>1.3888888888888889E-3</v>
      </c>
      <c r="K298" s="21" t="s">
        <v>18</v>
      </c>
      <c r="L298" s="21" t="s">
        <v>39</v>
      </c>
      <c r="M298" s="21" t="s">
        <v>25</v>
      </c>
      <c r="N298" s="21" t="s">
        <v>77</v>
      </c>
      <c r="O298" s="21" t="s">
        <v>54</v>
      </c>
    </row>
    <row r="299" spans="2:15" ht="21" customHeight="1" x14ac:dyDescent="0.25">
      <c r="B299" s="2" t="s">
        <v>14</v>
      </c>
      <c r="C299" s="3">
        <v>30</v>
      </c>
      <c r="D299" s="4" t="s">
        <v>27</v>
      </c>
      <c r="E299" s="2" t="s">
        <v>38</v>
      </c>
      <c r="F299" s="2" t="s">
        <v>42</v>
      </c>
      <c r="G299" s="5">
        <v>4</v>
      </c>
      <c r="H299" s="1">
        <v>20000000</v>
      </c>
      <c r="I299" s="2">
        <v>4</v>
      </c>
      <c r="J299" s="6">
        <v>1.3888888888888889E-3</v>
      </c>
      <c r="K299" s="2" t="s">
        <v>18</v>
      </c>
      <c r="L299" s="2" t="s">
        <v>19</v>
      </c>
      <c r="M299" s="2" t="s">
        <v>30</v>
      </c>
      <c r="N299" s="2" t="s">
        <v>78</v>
      </c>
      <c r="O299" s="2" t="s">
        <v>41</v>
      </c>
    </row>
    <row r="300" spans="2:15" ht="21" customHeight="1" x14ac:dyDescent="0.25">
      <c r="B300" s="21" t="s">
        <v>14</v>
      </c>
      <c r="C300" s="22">
        <v>11</v>
      </c>
      <c r="D300" s="23" t="s">
        <v>27</v>
      </c>
      <c r="E300" s="21" t="s">
        <v>38</v>
      </c>
      <c r="F300" s="21" t="s">
        <v>23</v>
      </c>
      <c r="G300" s="24">
        <v>3</v>
      </c>
      <c r="H300" s="25">
        <v>15000000</v>
      </c>
      <c r="I300" s="21">
        <v>3</v>
      </c>
      <c r="J300" s="26">
        <v>1.3888888888888889E-3</v>
      </c>
      <c r="K300" s="21" t="s">
        <v>18</v>
      </c>
      <c r="L300" s="21" t="s">
        <v>29</v>
      </c>
      <c r="M300" s="21" t="s">
        <v>40</v>
      </c>
      <c r="N300" s="21" t="s">
        <v>76</v>
      </c>
      <c r="O300" s="21" t="s">
        <v>52</v>
      </c>
    </row>
    <row r="301" spans="2:15" ht="21" customHeight="1" x14ac:dyDescent="0.25">
      <c r="B301" s="2" t="s">
        <v>14</v>
      </c>
      <c r="C301" s="3">
        <v>4</v>
      </c>
      <c r="D301" s="4" t="s">
        <v>27</v>
      </c>
      <c r="E301" s="2" t="s">
        <v>16</v>
      </c>
      <c r="F301" s="2" t="s">
        <v>17</v>
      </c>
      <c r="G301" s="5">
        <v>3</v>
      </c>
      <c r="H301" s="1">
        <v>11000000</v>
      </c>
      <c r="I301" s="2">
        <v>2</v>
      </c>
      <c r="J301" s="6">
        <v>1.3888888888888889E-3</v>
      </c>
      <c r="K301" s="2" t="s">
        <v>18</v>
      </c>
      <c r="L301" s="2" t="s">
        <v>29</v>
      </c>
      <c r="M301" s="2" t="s">
        <v>48</v>
      </c>
      <c r="N301" s="2" t="s">
        <v>66</v>
      </c>
      <c r="O301" s="2" t="s">
        <v>67</v>
      </c>
    </row>
    <row r="302" spans="2:15" ht="21" customHeight="1" x14ac:dyDescent="0.25">
      <c r="B302" s="21" t="s">
        <v>14</v>
      </c>
      <c r="C302" s="22">
        <v>12</v>
      </c>
      <c r="D302" s="23" t="s">
        <v>27</v>
      </c>
      <c r="E302" s="21" t="s">
        <v>16</v>
      </c>
      <c r="F302" s="21" t="s">
        <v>23</v>
      </c>
      <c r="G302" s="24">
        <v>2</v>
      </c>
      <c r="H302" s="25">
        <v>12000000</v>
      </c>
      <c r="I302" s="21">
        <v>1</v>
      </c>
      <c r="J302" s="26">
        <v>1.3888888888888889E-3</v>
      </c>
      <c r="K302" s="21" t="s">
        <v>18</v>
      </c>
      <c r="L302" s="21" t="s">
        <v>56</v>
      </c>
      <c r="M302" s="21" t="s">
        <v>48</v>
      </c>
      <c r="N302" s="21" t="s">
        <v>76</v>
      </c>
      <c r="O302" s="21" t="s">
        <v>52</v>
      </c>
    </row>
    <row r="303" spans="2:15" ht="21" customHeight="1" x14ac:dyDescent="0.25">
      <c r="B303" s="2" t="s">
        <v>14</v>
      </c>
      <c r="C303" s="3">
        <v>9</v>
      </c>
      <c r="D303" s="4" t="s">
        <v>27</v>
      </c>
      <c r="E303" s="2" t="s">
        <v>38</v>
      </c>
      <c r="F303" s="2" t="s">
        <v>68</v>
      </c>
      <c r="G303" s="5">
        <v>5</v>
      </c>
      <c r="H303" s="1">
        <v>21000000</v>
      </c>
      <c r="I303" s="2">
        <v>1</v>
      </c>
      <c r="J303" s="6">
        <v>1.3888888888888889E-3</v>
      </c>
      <c r="K303" s="2" t="s">
        <v>18</v>
      </c>
      <c r="L303" s="2" t="s">
        <v>35</v>
      </c>
      <c r="M303" s="2" t="s">
        <v>51</v>
      </c>
      <c r="N303" s="2" t="s">
        <v>76</v>
      </c>
      <c r="O303" s="2" t="s">
        <v>52</v>
      </c>
    </row>
    <row r="304" spans="2:15" ht="21" customHeight="1" x14ac:dyDescent="0.25">
      <c r="B304" s="21" t="s">
        <v>14</v>
      </c>
      <c r="C304" s="22">
        <v>26</v>
      </c>
      <c r="D304" s="23" t="s">
        <v>37</v>
      </c>
      <c r="E304" s="21" t="s">
        <v>32</v>
      </c>
      <c r="F304" s="21" t="s">
        <v>42</v>
      </c>
      <c r="G304" s="24">
        <v>2</v>
      </c>
      <c r="H304" s="25">
        <v>38000000</v>
      </c>
      <c r="I304" s="21">
        <v>3</v>
      </c>
      <c r="J304" s="26">
        <v>1.3888888888888889E-3</v>
      </c>
      <c r="K304" s="21" t="s">
        <v>46</v>
      </c>
      <c r="L304" s="21" t="s">
        <v>39</v>
      </c>
      <c r="M304" s="21" t="s">
        <v>48</v>
      </c>
      <c r="N304" s="21" t="s">
        <v>78</v>
      </c>
      <c r="O304" s="21" t="s">
        <v>53</v>
      </c>
    </row>
    <row r="305" spans="2:15" ht="21" customHeight="1" x14ac:dyDescent="0.25">
      <c r="B305" s="2" t="s">
        <v>14</v>
      </c>
      <c r="C305" s="3">
        <v>18</v>
      </c>
      <c r="D305" s="4" t="s">
        <v>37</v>
      </c>
      <c r="E305" s="2" t="s">
        <v>49</v>
      </c>
      <c r="F305" s="2" t="s">
        <v>42</v>
      </c>
      <c r="G305" s="5">
        <v>4</v>
      </c>
      <c r="H305" s="1">
        <v>11000000</v>
      </c>
      <c r="I305" s="2">
        <v>2</v>
      </c>
      <c r="J305" s="6">
        <v>1.3888888888888889E-3</v>
      </c>
      <c r="K305" s="2" t="s">
        <v>61</v>
      </c>
      <c r="L305" s="2" t="s">
        <v>64</v>
      </c>
      <c r="M305" s="2" t="s">
        <v>20</v>
      </c>
      <c r="N305" s="2" t="s">
        <v>66</v>
      </c>
      <c r="O305" s="2" t="s">
        <v>36</v>
      </c>
    </row>
    <row r="306" spans="2:15" ht="21" customHeight="1" x14ac:dyDescent="0.25">
      <c r="B306" s="21" t="s">
        <v>14</v>
      </c>
      <c r="C306" s="22">
        <v>29</v>
      </c>
      <c r="D306" s="23" t="s">
        <v>37</v>
      </c>
      <c r="E306" s="21" t="s">
        <v>49</v>
      </c>
      <c r="F306" s="21" t="s">
        <v>23</v>
      </c>
      <c r="G306" s="24">
        <v>3</v>
      </c>
      <c r="H306" s="25">
        <v>15000000</v>
      </c>
      <c r="I306" s="21">
        <v>2</v>
      </c>
      <c r="J306" s="26">
        <v>1.3888888888888889E-3</v>
      </c>
      <c r="K306" s="21" t="s">
        <v>18</v>
      </c>
      <c r="L306" s="21" t="s">
        <v>19</v>
      </c>
      <c r="M306" s="21" t="s">
        <v>33</v>
      </c>
      <c r="N306" s="21" t="s">
        <v>77</v>
      </c>
      <c r="O306" s="21" t="s">
        <v>34</v>
      </c>
    </row>
    <row r="307" spans="2:15" ht="21" customHeight="1" x14ac:dyDescent="0.25">
      <c r="B307" s="2" t="s">
        <v>14</v>
      </c>
      <c r="C307" s="3">
        <v>27</v>
      </c>
      <c r="D307" s="4" t="s">
        <v>37</v>
      </c>
      <c r="E307" s="2" t="s">
        <v>49</v>
      </c>
      <c r="F307" s="2" t="s">
        <v>42</v>
      </c>
      <c r="G307" s="5">
        <v>5</v>
      </c>
      <c r="H307" s="1">
        <v>25000000</v>
      </c>
      <c r="I307" s="2">
        <v>4</v>
      </c>
      <c r="J307" s="6">
        <v>1.3888888888888889E-3</v>
      </c>
      <c r="K307" s="2" t="s">
        <v>18</v>
      </c>
      <c r="L307" s="2" t="s">
        <v>56</v>
      </c>
      <c r="M307" s="2" t="s">
        <v>43</v>
      </c>
      <c r="N307" s="2" t="s">
        <v>76</v>
      </c>
      <c r="O307" s="2" t="s">
        <v>31</v>
      </c>
    </row>
    <row r="308" spans="2:15" ht="21" customHeight="1" x14ac:dyDescent="0.25">
      <c r="B308" s="21" t="s">
        <v>14</v>
      </c>
      <c r="C308" s="22">
        <v>15</v>
      </c>
      <c r="D308" s="23" t="s">
        <v>44</v>
      </c>
      <c r="E308" s="21" t="s">
        <v>38</v>
      </c>
      <c r="F308" s="21" t="s">
        <v>17</v>
      </c>
      <c r="G308" s="24">
        <v>4</v>
      </c>
      <c r="H308" s="25">
        <v>15000000</v>
      </c>
      <c r="I308" s="21">
        <v>1</v>
      </c>
      <c r="J308" s="26">
        <v>1.3888888888888889E-3</v>
      </c>
      <c r="K308" s="21" t="s">
        <v>18</v>
      </c>
      <c r="L308" s="21" t="s">
        <v>56</v>
      </c>
      <c r="M308" s="21" t="s">
        <v>30</v>
      </c>
      <c r="N308" s="21" t="s">
        <v>76</v>
      </c>
      <c r="O308" s="21" t="s">
        <v>52</v>
      </c>
    </row>
    <row r="309" spans="2:15" ht="21" customHeight="1" x14ac:dyDescent="0.25">
      <c r="B309" s="2" t="s">
        <v>14</v>
      </c>
      <c r="C309" s="3">
        <v>16</v>
      </c>
      <c r="D309" s="4" t="s">
        <v>44</v>
      </c>
      <c r="E309" s="2" t="s">
        <v>73</v>
      </c>
      <c r="F309" s="2" t="s">
        <v>23</v>
      </c>
      <c r="G309" s="5">
        <v>2</v>
      </c>
      <c r="H309" s="1">
        <v>12000000</v>
      </c>
      <c r="I309" s="2">
        <v>3</v>
      </c>
      <c r="J309" s="6">
        <v>1.3888888888888889E-3</v>
      </c>
      <c r="K309" s="2" t="s">
        <v>18</v>
      </c>
      <c r="L309" s="2" t="s">
        <v>50</v>
      </c>
      <c r="M309" s="2" t="s">
        <v>43</v>
      </c>
      <c r="N309" s="2" t="s">
        <v>66</v>
      </c>
      <c r="O309" s="2" t="s">
        <v>36</v>
      </c>
    </row>
    <row r="310" spans="2:15" ht="21" customHeight="1" x14ac:dyDescent="0.25">
      <c r="B310" s="21" t="s">
        <v>14</v>
      </c>
      <c r="C310" s="22">
        <v>27</v>
      </c>
      <c r="D310" s="23" t="s">
        <v>44</v>
      </c>
      <c r="E310" s="21" t="s">
        <v>49</v>
      </c>
      <c r="F310" s="21" t="s">
        <v>17</v>
      </c>
      <c r="G310" s="24">
        <v>5</v>
      </c>
      <c r="H310" s="25">
        <v>20000000</v>
      </c>
      <c r="I310" s="21">
        <v>1</v>
      </c>
      <c r="J310" s="26">
        <v>1.3888888888888889E-3</v>
      </c>
      <c r="K310" s="21" t="s">
        <v>18</v>
      </c>
      <c r="L310" s="21" t="s">
        <v>19</v>
      </c>
      <c r="M310" s="21" t="s">
        <v>30</v>
      </c>
      <c r="N310" s="21" t="s">
        <v>78</v>
      </c>
      <c r="O310" s="21" t="s">
        <v>63</v>
      </c>
    </row>
    <row r="311" spans="2:15" ht="21" customHeight="1" x14ac:dyDescent="0.25">
      <c r="B311" s="2" t="s">
        <v>14</v>
      </c>
      <c r="C311" s="3">
        <v>3</v>
      </c>
      <c r="D311" s="4" t="s">
        <v>44</v>
      </c>
      <c r="E311" s="2" t="s">
        <v>32</v>
      </c>
      <c r="F311" s="2" t="s">
        <v>23</v>
      </c>
      <c r="G311" s="5">
        <v>2</v>
      </c>
      <c r="H311" s="1">
        <v>12000000</v>
      </c>
      <c r="I311" s="2">
        <v>4</v>
      </c>
      <c r="J311" s="6">
        <v>1.3888888888888889E-3</v>
      </c>
      <c r="K311" s="2" t="s">
        <v>18</v>
      </c>
      <c r="L311" s="2" t="s">
        <v>19</v>
      </c>
      <c r="M311" s="2" t="s">
        <v>43</v>
      </c>
      <c r="N311" s="2" t="s">
        <v>66</v>
      </c>
      <c r="O311" s="2" t="s">
        <v>67</v>
      </c>
    </row>
    <row r="312" spans="2:15" ht="21" customHeight="1" x14ac:dyDescent="0.25">
      <c r="B312" s="21" t="s">
        <v>14</v>
      </c>
      <c r="C312" s="22">
        <v>26</v>
      </c>
      <c r="D312" s="23" t="s">
        <v>44</v>
      </c>
      <c r="E312" s="21" t="s">
        <v>38</v>
      </c>
      <c r="F312" s="21" t="s">
        <v>23</v>
      </c>
      <c r="G312" s="24">
        <v>3</v>
      </c>
      <c r="H312" s="25">
        <v>12000000</v>
      </c>
      <c r="I312" s="21">
        <v>1</v>
      </c>
      <c r="J312" s="26">
        <v>1.3888888888888889E-3</v>
      </c>
      <c r="K312" s="21" t="s">
        <v>18</v>
      </c>
      <c r="L312" s="21" t="s">
        <v>19</v>
      </c>
      <c r="M312" s="21" t="s">
        <v>51</v>
      </c>
      <c r="N312" s="21" t="s">
        <v>77</v>
      </c>
      <c r="O312" s="21" t="s">
        <v>65</v>
      </c>
    </row>
    <row r="313" spans="2:15" ht="21" customHeight="1" x14ac:dyDescent="0.25">
      <c r="B313" s="2" t="s">
        <v>14</v>
      </c>
      <c r="C313" s="3">
        <v>22</v>
      </c>
      <c r="D313" s="4" t="s">
        <v>69</v>
      </c>
      <c r="E313" s="2" t="s">
        <v>16</v>
      </c>
      <c r="F313" s="2" t="s">
        <v>42</v>
      </c>
      <c r="G313" s="5">
        <v>2</v>
      </c>
      <c r="H313" s="1">
        <v>12000000</v>
      </c>
      <c r="I313" s="2">
        <v>4</v>
      </c>
      <c r="J313" s="6">
        <v>1.3888888888888889E-3</v>
      </c>
      <c r="K313" s="2" t="s">
        <v>18</v>
      </c>
      <c r="L313" s="2" t="s">
        <v>64</v>
      </c>
      <c r="M313" s="2" t="s">
        <v>33</v>
      </c>
      <c r="N313" s="2" t="s">
        <v>78</v>
      </c>
      <c r="O313" s="2" t="s">
        <v>53</v>
      </c>
    </row>
    <row r="314" spans="2:15" ht="21" customHeight="1" x14ac:dyDescent="0.25">
      <c r="B314" s="21" t="s">
        <v>14</v>
      </c>
      <c r="C314" s="22">
        <v>24</v>
      </c>
      <c r="D314" s="23" t="s">
        <v>69</v>
      </c>
      <c r="E314" s="21" t="s">
        <v>16</v>
      </c>
      <c r="F314" s="21" t="s">
        <v>42</v>
      </c>
      <c r="G314" s="24">
        <v>1</v>
      </c>
      <c r="H314" s="25">
        <v>7000000</v>
      </c>
      <c r="I314" s="21">
        <v>2</v>
      </c>
      <c r="J314" s="26">
        <v>1.3888888888888889E-3</v>
      </c>
      <c r="K314" s="21" t="s">
        <v>18</v>
      </c>
      <c r="L314" s="21" t="s">
        <v>56</v>
      </c>
      <c r="M314" s="21" t="s">
        <v>33</v>
      </c>
      <c r="N314" s="21" t="s">
        <v>77</v>
      </c>
      <c r="O314" s="21" t="s">
        <v>65</v>
      </c>
    </row>
    <row r="315" spans="2:15" ht="21" customHeight="1" x14ac:dyDescent="0.25">
      <c r="B315" s="2" t="s">
        <v>14</v>
      </c>
      <c r="C315" s="3">
        <v>24</v>
      </c>
      <c r="D315" s="4" t="s">
        <v>69</v>
      </c>
      <c r="E315" s="2" t="s">
        <v>16</v>
      </c>
      <c r="F315" s="2" t="s">
        <v>68</v>
      </c>
      <c r="G315" s="5">
        <v>5</v>
      </c>
      <c r="H315" s="1">
        <v>25000000</v>
      </c>
      <c r="I315" s="2">
        <v>2</v>
      </c>
      <c r="J315" s="6">
        <v>1.3888888888888889E-3</v>
      </c>
      <c r="K315" s="2" t="s">
        <v>18</v>
      </c>
      <c r="L315" s="2" t="s">
        <v>19</v>
      </c>
      <c r="M315" s="2" t="s">
        <v>43</v>
      </c>
      <c r="N315" s="2" t="s">
        <v>66</v>
      </c>
      <c r="O315" s="2" t="s">
        <v>36</v>
      </c>
    </row>
    <row r="316" spans="2:15" ht="21" customHeight="1" x14ac:dyDescent="0.25">
      <c r="B316" s="21" t="s">
        <v>14</v>
      </c>
      <c r="C316" s="22">
        <v>11</v>
      </c>
      <c r="D316" s="23" t="s">
        <v>57</v>
      </c>
      <c r="E316" s="21" t="s">
        <v>38</v>
      </c>
      <c r="F316" s="21" t="s">
        <v>42</v>
      </c>
      <c r="G316" s="24">
        <v>2</v>
      </c>
      <c r="H316" s="25">
        <v>38000000</v>
      </c>
      <c r="I316" s="21">
        <v>5</v>
      </c>
      <c r="J316" s="26">
        <v>1.3888888888888889E-3</v>
      </c>
      <c r="K316" s="21" t="s">
        <v>46</v>
      </c>
      <c r="L316" s="21" t="s">
        <v>50</v>
      </c>
      <c r="M316" s="21" t="s">
        <v>33</v>
      </c>
      <c r="N316" s="21" t="s">
        <v>76</v>
      </c>
      <c r="O316" s="21" t="s">
        <v>26</v>
      </c>
    </row>
    <row r="317" spans="2:15" ht="21" customHeight="1" x14ac:dyDescent="0.25">
      <c r="B317" s="2" t="s">
        <v>14</v>
      </c>
      <c r="C317" s="3">
        <v>15</v>
      </c>
      <c r="D317" s="4" t="s">
        <v>22</v>
      </c>
      <c r="E317" s="2" t="s">
        <v>16</v>
      </c>
      <c r="F317" s="2" t="s">
        <v>23</v>
      </c>
      <c r="G317" s="5">
        <v>3</v>
      </c>
      <c r="H317" s="1">
        <v>15000000</v>
      </c>
      <c r="I317" s="2">
        <v>2</v>
      </c>
      <c r="J317" s="6">
        <v>1.3888888888888889E-3</v>
      </c>
      <c r="K317" s="2" t="s">
        <v>18</v>
      </c>
      <c r="L317" s="2" t="s">
        <v>56</v>
      </c>
      <c r="M317" s="2" t="s">
        <v>43</v>
      </c>
      <c r="N317" s="2" t="s">
        <v>78</v>
      </c>
      <c r="O317" s="2" t="s">
        <v>53</v>
      </c>
    </row>
    <row r="318" spans="2:15" ht="21" customHeight="1" x14ac:dyDescent="0.25">
      <c r="B318" s="21" t="s">
        <v>70</v>
      </c>
      <c r="C318" s="22">
        <v>17</v>
      </c>
      <c r="D318" s="23" t="s">
        <v>58</v>
      </c>
      <c r="E318" s="21" t="s">
        <v>28</v>
      </c>
      <c r="F318" s="21" t="s">
        <v>23</v>
      </c>
      <c r="G318" s="24">
        <v>0</v>
      </c>
      <c r="H318" s="25">
        <v>0</v>
      </c>
      <c r="I318" s="21">
        <v>2</v>
      </c>
      <c r="J318" s="26">
        <v>1.3888888888888889E-3</v>
      </c>
      <c r="K318" s="21"/>
      <c r="L318" s="21"/>
      <c r="M318" s="21" t="s">
        <v>30</v>
      </c>
      <c r="N318" s="21" t="s">
        <v>76</v>
      </c>
      <c r="O318" s="21" t="s">
        <v>31</v>
      </c>
    </row>
    <row r="319" spans="2:15" ht="21" customHeight="1" x14ac:dyDescent="0.25">
      <c r="B319" s="2" t="s">
        <v>70</v>
      </c>
      <c r="C319" s="3">
        <v>6</v>
      </c>
      <c r="D319" s="4" t="s">
        <v>22</v>
      </c>
      <c r="E319" s="2" t="s">
        <v>16</v>
      </c>
      <c r="F319" s="2" t="s">
        <v>17</v>
      </c>
      <c r="G319" s="5">
        <v>0</v>
      </c>
      <c r="H319" s="1">
        <v>0</v>
      </c>
      <c r="I319" s="2">
        <v>1</v>
      </c>
      <c r="J319" s="6">
        <v>1.3888888888888889E-3</v>
      </c>
      <c r="K319" s="2"/>
      <c r="L319" s="2"/>
      <c r="M319" s="2" t="s">
        <v>43</v>
      </c>
      <c r="N319" s="2" t="s">
        <v>77</v>
      </c>
      <c r="O319" s="2" t="s">
        <v>65</v>
      </c>
    </row>
    <row r="320" spans="2:15" ht="21" customHeight="1" x14ac:dyDescent="0.25">
      <c r="B320" s="21" t="s">
        <v>70</v>
      </c>
      <c r="C320" s="22">
        <v>18</v>
      </c>
      <c r="D320" s="23" t="s">
        <v>27</v>
      </c>
      <c r="E320" s="21" t="s">
        <v>16</v>
      </c>
      <c r="F320" s="21" t="s">
        <v>23</v>
      </c>
      <c r="G320" s="24">
        <v>0</v>
      </c>
      <c r="H320" s="25">
        <v>0</v>
      </c>
      <c r="I320" s="21">
        <v>1</v>
      </c>
      <c r="J320" s="26">
        <v>1.3888888888888889E-3</v>
      </c>
      <c r="K320" s="21"/>
      <c r="L320" s="21"/>
      <c r="M320" s="21" t="s">
        <v>51</v>
      </c>
      <c r="N320" s="21" t="s">
        <v>77</v>
      </c>
      <c r="O320" s="21" t="s">
        <v>54</v>
      </c>
    </row>
    <row r="321" spans="2:15" ht="21" customHeight="1" x14ac:dyDescent="0.25">
      <c r="B321" s="2" t="s">
        <v>70</v>
      </c>
      <c r="C321" s="3">
        <v>11</v>
      </c>
      <c r="D321" s="4" t="s">
        <v>44</v>
      </c>
      <c r="E321" s="2" t="s">
        <v>73</v>
      </c>
      <c r="F321" s="2" t="s">
        <v>42</v>
      </c>
      <c r="G321" s="5">
        <v>0</v>
      </c>
      <c r="H321" s="1">
        <v>0</v>
      </c>
      <c r="I321" s="2">
        <v>4</v>
      </c>
      <c r="J321" s="6">
        <v>1.3888888888888889E-3</v>
      </c>
      <c r="K321" s="2"/>
      <c r="L321" s="2"/>
      <c r="M321" s="2" t="s">
        <v>48</v>
      </c>
      <c r="N321" s="2" t="s">
        <v>76</v>
      </c>
      <c r="O321" s="2" t="s">
        <v>26</v>
      </c>
    </row>
    <row r="322" spans="2:15" ht="21" customHeight="1" x14ac:dyDescent="0.25">
      <c r="B322" s="21" t="s">
        <v>70</v>
      </c>
      <c r="C322" s="22">
        <v>21</v>
      </c>
      <c r="D322" s="23" t="s">
        <v>69</v>
      </c>
      <c r="E322" s="21" t="s">
        <v>49</v>
      </c>
      <c r="F322" s="21" t="s">
        <v>23</v>
      </c>
      <c r="G322" s="24">
        <v>0</v>
      </c>
      <c r="H322" s="25">
        <v>0</v>
      </c>
      <c r="I322" s="21">
        <v>1</v>
      </c>
      <c r="J322" s="26">
        <v>1.3888888888888889E-3</v>
      </c>
      <c r="K322" s="21"/>
      <c r="L322" s="21"/>
      <c r="M322" s="21" t="s">
        <v>40</v>
      </c>
      <c r="N322" s="21" t="s">
        <v>78</v>
      </c>
      <c r="O322" s="21" t="s">
        <v>63</v>
      </c>
    </row>
    <row r="323" spans="2:15" ht="21" customHeight="1" x14ac:dyDescent="0.25">
      <c r="B323" s="2" t="s">
        <v>70</v>
      </c>
      <c r="C323" s="3">
        <v>17</v>
      </c>
      <c r="D323" s="4" t="s">
        <v>58</v>
      </c>
      <c r="E323" s="2" t="s">
        <v>28</v>
      </c>
      <c r="F323" s="2" t="s">
        <v>23</v>
      </c>
      <c r="G323" s="5">
        <v>0</v>
      </c>
      <c r="H323" s="1">
        <v>0</v>
      </c>
      <c r="I323" s="2">
        <v>2</v>
      </c>
      <c r="J323" s="6">
        <v>1.3888888888888889E-3</v>
      </c>
      <c r="K323" s="2"/>
      <c r="L323" s="2"/>
      <c r="M323" s="2" t="s">
        <v>30</v>
      </c>
      <c r="N323" s="2" t="s">
        <v>76</v>
      </c>
      <c r="O323" s="2" t="s">
        <v>31</v>
      </c>
    </row>
    <row r="324" spans="2:15" ht="21" customHeight="1" x14ac:dyDescent="0.25">
      <c r="B324" s="21" t="s">
        <v>14</v>
      </c>
      <c r="C324" s="22">
        <v>12</v>
      </c>
      <c r="D324" s="23" t="s">
        <v>55</v>
      </c>
      <c r="E324" s="21" t="s">
        <v>28</v>
      </c>
      <c r="F324" s="21" t="s">
        <v>23</v>
      </c>
      <c r="G324" s="24">
        <v>2</v>
      </c>
      <c r="H324" s="25">
        <v>12000000</v>
      </c>
      <c r="I324" s="21">
        <v>1</v>
      </c>
      <c r="J324" s="26">
        <v>1.3888888888888889E-3</v>
      </c>
      <c r="K324" s="21" t="s">
        <v>18</v>
      </c>
      <c r="L324" s="21" t="s">
        <v>29</v>
      </c>
      <c r="M324" s="21" t="s">
        <v>33</v>
      </c>
      <c r="N324" s="21" t="s">
        <v>76</v>
      </c>
      <c r="O324" s="21" t="s">
        <v>71</v>
      </c>
    </row>
    <row r="325" spans="2:15" ht="21" customHeight="1" x14ac:dyDescent="0.25">
      <c r="B325" s="2" t="s">
        <v>14</v>
      </c>
      <c r="C325" s="3">
        <v>1</v>
      </c>
      <c r="D325" s="4" t="s">
        <v>15</v>
      </c>
      <c r="E325" s="2" t="s">
        <v>32</v>
      </c>
      <c r="F325" s="2" t="s">
        <v>42</v>
      </c>
      <c r="G325" s="5">
        <v>4</v>
      </c>
      <c r="H325" s="1">
        <v>20000000</v>
      </c>
      <c r="I325" s="2">
        <v>1</v>
      </c>
      <c r="J325" s="6">
        <v>1.3888888888888889E-3</v>
      </c>
      <c r="K325" s="2" t="s">
        <v>18</v>
      </c>
      <c r="L325" s="2" t="s">
        <v>35</v>
      </c>
      <c r="M325" s="2" t="s">
        <v>33</v>
      </c>
      <c r="N325" s="2" t="s">
        <v>76</v>
      </c>
      <c r="O325" s="2" t="s">
        <v>75</v>
      </c>
    </row>
    <row r="326" spans="2:15" ht="21" customHeight="1" x14ac:dyDescent="0.25">
      <c r="B326" s="21" t="s">
        <v>14</v>
      </c>
      <c r="C326" s="22">
        <v>27</v>
      </c>
      <c r="D326" s="23" t="s">
        <v>22</v>
      </c>
      <c r="E326" s="21" t="s">
        <v>16</v>
      </c>
      <c r="F326" s="21" t="s">
        <v>23</v>
      </c>
      <c r="G326" s="24">
        <v>4</v>
      </c>
      <c r="H326" s="25">
        <v>11000000</v>
      </c>
      <c r="I326" s="21">
        <v>1</v>
      </c>
      <c r="J326" s="26">
        <v>1.3888888888888889E-3</v>
      </c>
      <c r="K326" s="21" t="s">
        <v>61</v>
      </c>
      <c r="L326" s="21" t="s">
        <v>47</v>
      </c>
      <c r="M326" s="21" t="s">
        <v>25</v>
      </c>
      <c r="N326" s="21" t="s">
        <v>77</v>
      </c>
      <c r="O326" s="21" t="s">
        <v>54</v>
      </c>
    </row>
    <row r="327" spans="2:15" ht="21" customHeight="1" x14ac:dyDescent="0.25">
      <c r="B327" s="2" t="s">
        <v>14</v>
      </c>
      <c r="C327" s="3">
        <v>26</v>
      </c>
      <c r="D327" s="4" t="s">
        <v>22</v>
      </c>
      <c r="E327" s="2" t="s">
        <v>73</v>
      </c>
      <c r="F327" s="2" t="s">
        <v>17</v>
      </c>
      <c r="G327" s="5">
        <v>3</v>
      </c>
      <c r="H327" s="1">
        <v>15000000</v>
      </c>
      <c r="I327" s="2">
        <v>1</v>
      </c>
      <c r="J327" s="6">
        <v>1.3888888888888889E-3</v>
      </c>
      <c r="K327" s="2" t="s">
        <v>18</v>
      </c>
      <c r="L327" s="2" t="s">
        <v>64</v>
      </c>
      <c r="M327" s="2" t="s">
        <v>43</v>
      </c>
      <c r="N327" s="2" t="s">
        <v>76</v>
      </c>
      <c r="O327" s="2" t="s">
        <v>31</v>
      </c>
    </row>
    <row r="328" spans="2:15" ht="21" customHeight="1" x14ac:dyDescent="0.25">
      <c r="B328" s="21" t="s">
        <v>14</v>
      </c>
      <c r="C328" s="22">
        <v>30</v>
      </c>
      <c r="D328" s="23" t="s">
        <v>27</v>
      </c>
      <c r="E328" s="21" t="s">
        <v>32</v>
      </c>
      <c r="F328" s="21" t="s">
        <v>42</v>
      </c>
      <c r="G328" s="24">
        <v>3</v>
      </c>
      <c r="H328" s="25">
        <v>15000000</v>
      </c>
      <c r="I328" s="21">
        <v>1</v>
      </c>
      <c r="J328" s="26">
        <v>1.3888888888888889E-3</v>
      </c>
      <c r="K328" s="21" t="s">
        <v>18</v>
      </c>
      <c r="L328" s="21" t="s">
        <v>29</v>
      </c>
      <c r="M328" s="21" t="s">
        <v>43</v>
      </c>
      <c r="N328" s="21" t="s">
        <v>77</v>
      </c>
      <c r="O328" s="21" t="s">
        <v>65</v>
      </c>
    </row>
    <row r="329" spans="2:15" ht="21" customHeight="1" x14ac:dyDescent="0.25">
      <c r="B329" s="2" t="s">
        <v>14</v>
      </c>
      <c r="C329" s="3">
        <v>11</v>
      </c>
      <c r="D329" s="4" t="s">
        <v>27</v>
      </c>
      <c r="E329" s="2" t="s">
        <v>32</v>
      </c>
      <c r="F329" s="2" t="s">
        <v>17</v>
      </c>
      <c r="G329" s="5">
        <v>2</v>
      </c>
      <c r="H329" s="1">
        <v>12000000</v>
      </c>
      <c r="I329" s="2">
        <v>5</v>
      </c>
      <c r="J329" s="6">
        <v>1.3888888888888889E-3</v>
      </c>
      <c r="K329" s="2" t="s">
        <v>18</v>
      </c>
      <c r="L329" s="2" t="s">
        <v>24</v>
      </c>
      <c r="M329" s="2" t="s">
        <v>48</v>
      </c>
      <c r="N329" s="2" t="s">
        <v>78</v>
      </c>
      <c r="O329" s="2" t="s">
        <v>62</v>
      </c>
    </row>
    <row r="330" spans="2:15" ht="21" customHeight="1" x14ac:dyDescent="0.25">
      <c r="B330" s="21" t="s">
        <v>14</v>
      </c>
      <c r="C330" s="22">
        <v>28</v>
      </c>
      <c r="D330" s="23" t="s">
        <v>37</v>
      </c>
      <c r="E330" s="21" t="s">
        <v>16</v>
      </c>
      <c r="F330" s="21" t="s">
        <v>17</v>
      </c>
      <c r="G330" s="24">
        <v>5</v>
      </c>
      <c r="H330" s="25">
        <v>21000000</v>
      </c>
      <c r="I330" s="21">
        <v>3</v>
      </c>
      <c r="J330" s="26">
        <v>1.3888888888888889E-3</v>
      </c>
      <c r="K330" s="21" t="s">
        <v>18</v>
      </c>
      <c r="L330" s="21" t="s">
        <v>39</v>
      </c>
      <c r="M330" s="21" t="s">
        <v>25</v>
      </c>
      <c r="N330" s="21" t="s">
        <v>76</v>
      </c>
      <c r="O330" s="21" t="s">
        <v>52</v>
      </c>
    </row>
    <row r="331" spans="2:15" ht="21" customHeight="1" x14ac:dyDescent="0.25">
      <c r="B331" s="2" t="s">
        <v>14</v>
      </c>
      <c r="C331" s="3">
        <v>8</v>
      </c>
      <c r="D331" s="4" t="s">
        <v>37</v>
      </c>
      <c r="E331" s="2" t="s">
        <v>49</v>
      </c>
      <c r="F331" s="2" t="s">
        <v>17</v>
      </c>
      <c r="G331" s="5">
        <v>2</v>
      </c>
      <c r="H331" s="1">
        <v>12000000</v>
      </c>
      <c r="I331" s="2">
        <v>2</v>
      </c>
      <c r="J331" s="6">
        <v>1.3888888888888889E-3</v>
      </c>
      <c r="K331" s="2" t="s">
        <v>18</v>
      </c>
      <c r="L331" s="2" t="s">
        <v>39</v>
      </c>
      <c r="M331" s="2" t="s">
        <v>33</v>
      </c>
      <c r="N331" s="2" t="s">
        <v>78</v>
      </c>
      <c r="O331" s="2" t="s">
        <v>66</v>
      </c>
    </row>
    <row r="332" spans="2:15" ht="21" customHeight="1" x14ac:dyDescent="0.25">
      <c r="B332" s="21" t="s">
        <v>14</v>
      </c>
      <c r="C332" s="22">
        <v>25</v>
      </c>
      <c r="D332" s="23" t="s">
        <v>37</v>
      </c>
      <c r="E332" s="21" t="s">
        <v>16</v>
      </c>
      <c r="F332" s="21" t="s">
        <v>23</v>
      </c>
      <c r="G332" s="24">
        <v>5</v>
      </c>
      <c r="H332" s="25">
        <v>25000000</v>
      </c>
      <c r="I332" s="21">
        <v>1</v>
      </c>
      <c r="J332" s="26">
        <v>1.3888888888888889E-3</v>
      </c>
      <c r="K332" s="21" t="s">
        <v>18</v>
      </c>
      <c r="L332" s="21" t="s">
        <v>19</v>
      </c>
      <c r="M332" s="21" t="s">
        <v>48</v>
      </c>
      <c r="N332" s="21" t="s">
        <v>66</v>
      </c>
      <c r="O332" s="21" t="s">
        <v>36</v>
      </c>
    </row>
    <row r="333" spans="2:15" ht="21" customHeight="1" x14ac:dyDescent="0.25">
      <c r="B333" s="2" t="s">
        <v>14</v>
      </c>
      <c r="C333" s="3">
        <v>2</v>
      </c>
      <c r="D333" s="4" t="s">
        <v>37</v>
      </c>
      <c r="E333" s="2" t="s">
        <v>32</v>
      </c>
      <c r="F333" s="2" t="s">
        <v>23</v>
      </c>
      <c r="G333" s="5">
        <v>3</v>
      </c>
      <c r="H333" s="1">
        <v>15000000</v>
      </c>
      <c r="I333" s="2">
        <v>3</v>
      </c>
      <c r="J333" s="6">
        <v>1.3888888888888889E-3</v>
      </c>
      <c r="K333" s="2" t="s">
        <v>18</v>
      </c>
      <c r="L333" s="2" t="s">
        <v>19</v>
      </c>
      <c r="M333" s="2" t="s">
        <v>51</v>
      </c>
      <c r="N333" s="2" t="s">
        <v>78</v>
      </c>
      <c r="O333" s="2" t="s">
        <v>66</v>
      </c>
    </row>
    <row r="334" spans="2:15" ht="21" customHeight="1" x14ac:dyDescent="0.25">
      <c r="B334" s="21" t="s">
        <v>14</v>
      </c>
      <c r="C334" s="22">
        <v>29</v>
      </c>
      <c r="D334" s="23" t="s">
        <v>37</v>
      </c>
      <c r="E334" s="21" t="s">
        <v>16</v>
      </c>
      <c r="F334" s="21" t="s">
        <v>23</v>
      </c>
      <c r="G334" s="24">
        <v>2</v>
      </c>
      <c r="H334" s="25">
        <v>12000000</v>
      </c>
      <c r="I334" s="21">
        <v>1</v>
      </c>
      <c r="J334" s="26">
        <v>1.3888888888888889E-3</v>
      </c>
      <c r="K334" s="21" t="s">
        <v>18</v>
      </c>
      <c r="L334" s="21" t="s">
        <v>56</v>
      </c>
      <c r="M334" s="21" t="s">
        <v>51</v>
      </c>
      <c r="N334" s="21" t="s">
        <v>76</v>
      </c>
      <c r="O334" s="21" t="s">
        <v>31</v>
      </c>
    </row>
    <row r="335" spans="2:15" ht="21" customHeight="1" x14ac:dyDescent="0.25">
      <c r="B335" s="2" t="s">
        <v>14</v>
      </c>
      <c r="C335" s="3">
        <v>6</v>
      </c>
      <c r="D335" s="4" t="s">
        <v>44</v>
      </c>
      <c r="E335" s="2" t="s">
        <v>28</v>
      </c>
      <c r="F335" s="2" t="s">
        <v>23</v>
      </c>
      <c r="G335" s="5">
        <v>3</v>
      </c>
      <c r="H335" s="1">
        <v>15000000</v>
      </c>
      <c r="I335" s="2">
        <v>1</v>
      </c>
      <c r="J335" s="6">
        <v>1.3888888888888889E-3</v>
      </c>
      <c r="K335" s="2" t="s">
        <v>18</v>
      </c>
      <c r="L335" s="2" t="s">
        <v>19</v>
      </c>
      <c r="M335" s="2" t="s">
        <v>30</v>
      </c>
      <c r="N335" s="2" t="s">
        <v>76</v>
      </c>
      <c r="O335" s="2" t="s">
        <v>52</v>
      </c>
    </row>
    <row r="336" spans="2:15" ht="21" customHeight="1" x14ac:dyDescent="0.25">
      <c r="B336" s="21" t="s">
        <v>14</v>
      </c>
      <c r="C336" s="22">
        <v>19</v>
      </c>
      <c r="D336" s="23" t="s">
        <v>44</v>
      </c>
      <c r="E336" s="21" t="s">
        <v>16</v>
      </c>
      <c r="F336" s="21" t="s">
        <v>23</v>
      </c>
      <c r="G336" s="24">
        <v>3</v>
      </c>
      <c r="H336" s="25">
        <v>15000000</v>
      </c>
      <c r="I336" s="21">
        <v>5</v>
      </c>
      <c r="J336" s="26">
        <v>1.3888888888888889E-3</v>
      </c>
      <c r="K336" s="21" t="s">
        <v>18</v>
      </c>
      <c r="L336" s="21" t="s">
        <v>56</v>
      </c>
      <c r="M336" s="21" t="s">
        <v>30</v>
      </c>
      <c r="N336" s="21" t="s">
        <v>76</v>
      </c>
      <c r="O336" s="21" t="s">
        <v>52</v>
      </c>
    </row>
    <row r="337" spans="2:15" ht="21" customHeight="1" x14ac:dyDescent="0.25">
      <c r="B337" s="2" t="s">
        <v>14</v>
      </c>
      <c r="C337" s="3">
        <v>22</v>
      </c>
      <c r="D337" s="4" t="s">
        <v>44</v>
      </c>
      <c r="E337" s="2" t="s">
        <v>49</v>
      </c>
      <c r="F337" s="2" t="s">
        <v>23</v>
      </c>
      <c r="G337" s="5">
        <v>2</v>
      </c>
      <c r="H337" s="1">
        <v>12000000</v>
      </c>
      <c r="I337" s="2">
        <v>2</v>
      </c>
      <c r="J337" s="6">
        <v>1.3888888888888889E-3</v>
      </c>
      <c r="K337" s="2" t="s">
        <v>18</v>
      </c>
      <c r="L337" s="2" t="s">
        <v>29</v>
      </c>
      <c r="M337" s="2" t="s">
        <v>25</v>
      </c>
      <c r="N337" s="2" t="s">
        <v>78</v>
      </c>
      <c r="O337" s="2" t="s">
        <v>53</v>
      </c>
    </row>
    <row r="338" spans="2:15" ht="21" customHeight="1" x14ac:dyDescent="0.25">
      <c r="B338" s="21" t="s">
        <v>14</v>
      </c>
      <c r="C338" s="22">
        <v>3</v>
      </c>
      <c r="D338" s="23" t="s">
        <v>44</v>
      </c>
      <c r="E338" s="21" t="s">
        <v>28</v>
      </c>
      <c r="F338" s="21" t="s">
        <v>42</v>
      </c>
      <c r="G338" s="24">
        <v>5</v>
      </c>
      <c r="H338" s="25">
        <v>25000000</v>
      </c>
      <c r="I338" s="21">
        <v>3</v>
      </c>
      <c r="J338" s="26">
        <v>1.3888888888888889E-3</v>
      </c>
      <c r="K338" s="21" t="s">
        <v>18</v>
      </c>
      <c r="L338" s="21" t="s">
        <v>39</v>
      </c>
      <c r="M338" s="21" t="s">
        <v>40</v>
      </c>
      <c r="N338" s="21" t="s">
        <v>78</v>
      </c>
      <c r="O338" s="21" t="s">
        <v>41</v>
      </c>
    </row>
    <row r="339" spans="2:15" ht="21" customHeight="1" x14ac:dyDescent="0.25">
      <c r="B339" s="2" t="s">
        <v>14</v>
      </c>
      <c r="C339" s="3">
        <v>2</v>
      </c>
      <c r="D339" s="4" t="s">
        <v>44</v>
      </c>
      <c r="E339" s="2" t="s">
        <v>28</v>
      </c>
      <c r="F339" s="2" t="s">
        <v>42</v>
      </c>
      <c r="G339" s="5">
        <v>5</v>
      </c>
      <c r="H339" s="1">
        <v>25000000</v>
      </c>
      <c r="I339" s="2">
        <v>1</v>
      </c>
      <c r="J339" s="6">
        <v>1.3888888888888889E-3</v>
      </c>
      <c r="K339" s="2" t="s">
        <v>18</v>
      </c>
      <c r="L339" s="2" t="s">
        <v>56</v>
      </c>
      <c r="M339" s="2" t="s">
        <v>51</v>
      </c>
      <c r="N339" s="2" t="s">
        <v>78</v>
      </c>
      <c r="O339" s="2" t="s">
        <v>66</v>
      </c>
    </row>
    <row r="340" spans="2:15" ht="21" customHeight="1" x14ac:dyDescent="0.25">
      <c r="B340" s="21" t="s">
        <v>14</v>
      </c>
      <c r="C340" s="22">
        <v>1</v>
      </c>
      <c r="D340" s="23" t="s">
        <v>69</v>
      </c>
      <c r="E340" s="21" t="s">
        <v>32</v>
      </c>
      <c r="F340" s="21" t="s">
        <v>42</v>
      </c>
      <c r="G340" s="24">
        <v>4</v>
      </c>
      <c r="H340" s="25">
        <v>20000000</v>
      </c>
      <c r="I340" s="21">
        <v>4</v>
      </c>
      <c r="J340" s="26">
        <v>1.3888888888888889E-3</v>
      </c>
      <c r="K340" s="21" t="s">
        <v>18</v>
      </c>
      <c r="L340" s="21" t="s">
        <v>24</v>
      </c>
      <c r="M340" s="21" t="s">
        <v>51</v>
      </c>
      <c r="N340" s="21" t="s">
        <v>76</v>
      </c>
      <c r="O340" s="21" t="s">
        <v>52</v>
      </c>
    </row>
    <row r="341" spans="2:15" ht="21" customHeight="1" x14ac:dyDescent="0.25">
      <c r="B341" s="2" t="s">
        <v>14</v>
      </c>
      <c r="C341" s="3">
        <v>17</v>
      </c>
      <c r="D341" s="4" t="s">
        <v>69</v>
      </c>
      <c r="E341" s="2" t="s">
        <v>73</v>
      </c>
      <c r="F341" s="2" t="s">
        <v>17</v>
      </c>
      <c r="G341" s="5">
        <v>3</v>
      </c>
      <c r="H341" s="1">
        <v>15000000</v>
      </c>
      <c r="I341" s="2">
        <v>5</v>
      </c>
      <c r="J341" s="6">
        <v>1.3888888888888889E-3</v>
      </c>
      <c r="K341" s="2" t="s">
        <v>18</v>
      </c>
      <c r="L341" s="2" t="s">
        <v>39</v>
      </c>
      <c r="M341" s="2" t="s">
        <v>51</v>
      </c>
      <c r="N341" s="2" t="s">
        <v>77</v>
      </c>
      <c r="O341" s="2" t="s">
        <v>54</v>
      </c>
    </row>
    <row r="342" spans="2:15" ht="21" customHeight="1" x14ac:dyDescent="0.25">
      <c r="B342" s="21" t="s">
        <v>14</v>
      </c>
      <c r="C342" s="22">
        <v>2</v>
      </c>
      <c r="D342" s="23" t="s">
        <v>69</v>
      </c>
      <c r="E342" s="21" t="s">
        <v>32</v>
      </c>
      <c r="F342" s="21" t="s">
        <v>17</v>
      </c>
      <c r="G342" s="24">
        <v>2</v>
      </c>
      <c r="H342" s="25">
        <v>12000000</v>
      </c>
      <c r="I342" s="21">
        <v>2</v>
      </c>
      <c r="J342" s="26">
        <v>1.3888888888888889E-3</v>
      </c>
      <c r="K342" s="21" t="s">
        <v>18</v>
      </c>
      <c r="L342" s="21" t="s">
        <v>56</v>
      </c>
      <c r="M342" s="21" t="s">
        <v>20</v>
      </c>
      <c r="N342" s="21" t="s">
        <v>78</v>
      </c>
      <c r="O342" s="21" t="s">
        <v>41</v>
      </c>
    </row>
    <row r="343" spans="2:15" ht="21" customHeight="1" x14ac:dyDescent="0.25">
      <c r="B343" s="2" t="s">
        <v>14</v>
      </c>
      <c r="C343" s="3">
        <v>12</v>
      </c>
      <c r="D343" s="4" t="s">
        <v>55</v>
      </c>
      <c r="E343" s="2" t="s">
        <v>28</v>
      </c>
      <c r="F343" s="2" t="s">
        <v>23</v>
      </c>
      <c r="G343" s="5">
        <v>2</v>
      </c>
      <c r="H343" s="1">
        <v>12000000</v>
      </c>
      <c r="I343" s="2">
        <v>1</v>
      </c>
      <c r="J343" s="6">
        <v>1.3888888888888889E-3</v>
      </c>
      <c r="K343" s="2" t="s">
        <v>18</v>
      </c>
      <c r="L343" s="2" t="s">
        <v>29</v>
      </c>
      <c r="M343" s="2" t="s">
        <v>33</v>
      </c>
      <c r="N343" s="2" t="s">
        <v>76</v>
      </c>
      <c r="O343" s="2" t="s">
        <v>71</v>
      </c>
    </row>
    <row r="344" spans="2:15" ht="21" customHeight="1" x14ac:dyDescent="0.25">
      <c r="B344" s="21" t="s">
        <v>14</v>
      </c>
      <c r="C344" s="22">
        <v>1</v>
      </c>
      <c r="D344" s="23" t="s">
        <v>15</v>
      </c>
      <c r="E344" s="21" t="s">
        <v>32</v>
      </c>
      <c r="F344" s="21" t="s">
        <v>42</v>
      </c>
      <c r="G344" s="24">
        <v>4</v>
      </c>
      <c r="H344" s="25">
        <v>20000000</v>
      </c>
      <c r="I344" s="21">
        <v>1</v>
      </c>
      <c r="J344" s="26">
        <v>1.3888888888888889E-3</v>
      </c>
      <c r="K344" s="21" t="s">
        <v>18</v>
      </c>
      <c r="L344" s="21" t="s">
        <v>35</v>
      </c>
      <c r="M344" s="21" t="s">
        <v>33</v>
      </c>
      <c r="N344" s="21" t="s">
        <v>76</v>
      </c>
      <c r="O344" s="21" t="s">
        <v>75</v>
      </c>
    </row>
    <row r="345" spans="2:15" ht="21" customHeight="1" x14ac:dyDescent="0.25">
      <c r="B345" s="2" t="s">
        <v>14</v>
      </c>
      <c r="C345" s="3">
        <v>27</v>
      </c>
      <c r="D345" s="4" t="s">
        <v>22</v>
      </c>
      <c r="E345" s="2" t="s">
        <v>16</v>
      </c>
      <c r="F345" s="2" t="s">
        <v>23</v>
      </c>
      <c r="G345" s="5">
        <v>4</v>
      </c>
      <c r="H345" s="1">
        <v>11000000</v>
      </c>
      <c r="I345" s="2">
        <v>1</v>
      </c>
      <c r="J345" s="6">
        <v>1.3888888888888889E-3</v>
      </c>
      <c r="K345" s="2" t="s">
        <v>61</v>
      </c>
      <c r="L345" s="2" t="s">
        <v>47</v>
      </c>
      <c r="M345" s="2" t="s">
        <v>25</v>
      </c>
      <c r="N345" s="2" t="s">
        <v>77</v>
      </c>
      <c r="O345" s="2" t="s">
        <v>54</v>
      </c>
    </row>
    <row r="346" spans="2:15" ht="21" customHeight="1" x14ac:dyDescent="0.25">
      <c r="B346" s="21" t="s">
        <v>70</v>
      </c>
      <c r="C346" s="22">
        <v>6</v>
      </c>
      <c r="D346" s="23" t="s">
        <v>55</v>
      </c>
      <c r="E346" s="21" t="s">
        <v>16</v>
      </c>
      <c r="F346" s="21" t="s">
        <v>17</v>
      </c>
      <c r="G346" s="24">
        <v>0</v>
      </c>
      <c r="H346" s="25">
        <v>0</v>
      </c>
      <c r="I346" s="21">
        <v>4</v>
      </c>
      <c r="J346" s="26">
        <v>1.3888888888888889E-3</v>
      </c>
      <c r="K346" s="21"/>
      <c r="L346" s="21"/>
      <c r="M346" s="21" t="s">
        <v>51</v>
      </c>
      <c r="N346" s="21" t="s">
        <v>78</v>
      </c>
      <c r="O346" s="21" t="s">
        <v>53</v>
      </c>
    </row>
    <row r="347" spans="2:15" ht="21" customHeight="1" x14ac:dyDescent="0.25">
      <c r="B347" s="2" t="s">
        <v>70</v>
      </c>
      <c r="C347" s="3">
        <v>28</v>
      </c>
      <c r="D347" s="4" t="s">
        <v>59</v>
      </c>
      <c r="E347" s="2" t="s">
        <v>38</v>
      </c>
      <c r="F347" s="2" t="s">
        <v>17</v>
      </c>
      <c r="G347" s="5">
        <v>0</v>
      </c>
      <c r="H347" s="1">
        <v>0</v>
      </c>
      <c r="I347" s="2">
        <v>1</v>
      </c>
      <c r="J347" s="6">
        <v>1.3888888888888889E-3</v>
      </c>
      <c r="K347" s="2"/>
      <c r="L347" s="2"/>
      <c r="M347" s="2" t="s">
        <v>48</v>
      </c>
      <c r="N347" s="2" t="s">
        <v>78</v>
      </c>
      <c r="O347" s="2" t="s">
        <v>41</v>
      </c>
    </row>
    <row r="348" spans="2:15" ht="21" customHeight="1" x14ac:dyDescent="0.25">
      <c r="B348" s="21" t="s">
        <v>70</v>
      </c>
      <c r="C348" s="22">
        <v>5</v>
      </c>
      <c r="D348" s="23" t="s">
        <v>37</v>
      </c>
      <c r="E348" s="21" t="s">
        <v>32</v>
      </c>
      <c r="F348" s="21" t="s">
        <v>42</v>
      </c>
      <c r="G348" s="24">
        <v>0</v>
      </c>
      <c r="H348" s="25">
        <v>0</v>
      </c>
      <c r="I348" s="21">
        <v>3</v>
      </c>
      <c r="J348" s="26">
        <v>1.3888888888888889E-3</v>
      </c>
      <c r="K348" s="21"/>
      <c r="L348" s="21"/>
      <c r="M348" s="21" t="s">
        <v>30</v>
      </c>
      <c r="N348" s="21" t="s">
        <v>66</v>
      </c>
      <c r="O348" s="21" t="s">
        <v>36</v>
      </c>
    </row>
    <row r="349" spans="2:15" ht="21" customHeight="1" x14ac:dyDescent="0.25">
      <c r="B349" s="2" t="s">
        <v>70</v>
      </c>
      <c r="C349" s="3">
        <v>4</v>
      </c>
      <c r="D349" s="4" t="s">
        <v>69</v>
      </c>
      <c r="E349" s="2" t="s">
        <v>38</v>
      </c>
      <c r="F349" s="2" t="s">
        <v>68</v>
      </c>
      <c r="G349" s="5">
        <v>0</v>
      </c>
      <c r="H349" s="1">
        <v>0</v>
      </c>
      <c r="I349" s="2">
        <v>4</v>
      </c>
      <c r="J349" s="6">
        <v>1.3888888888888889E-3</v>
      </c>
      <c r="K349" s="2"/>
      <c r="L349" s="2"/>
      <c r="M349" s="2" t="s">
        <v>33</v>
      </c>
      <c r="N349" s="2" t="s">
        <v>77</v>
      </c>
      <c r="O349" s="2" t="s">
        <v>54</v>
      </c>
    </row>
    <row r="350" spans="2:15" ht="21" customHeight="1" x14ac:dyDescent="0.25">
      <c r="B350" s="21" t="s">
        <v>70</v>
      </c>
      <c r="C350" s="22">
        <v>28</v>
      </c>
      <c r="D350" s="23" t="s">
        <v>69</v>
      </c>
      <c r="E350" s="21" t="s">
        <v>38</v>
      </c>
      <c r="F350" s="21" t="s">
        <v>45</v>
      </c>
      <c r="G350" s="24">
        <v>0</v>
      </c>
      <c r="H350" s="25">
        <v>0</v>
      </c>
      <c r="I350" s="21">
        <v>2</v>
      </c>
      <c r="J350" s="26">
        <v>1.3888888888888889E-3</v>
      </c>
      <c r="K350" s="21"/>
      <c r="L350" s="21"/>
      <c r="M350" s="21" t="s">
        <v>33</v>
      </c>
      <c r="N350" s="21" t="s">
        <v>76</v>
      </c>
      <c r="O350" s="21" t="s">
        <v>31</v>
      </c>
    </row>
    <row r="351" spans="2:15" ht="21" customHeight="1" x14ac:dyDescent="0.25">
      <c r="B351" s="2" t="s">
        <v>70</v>
      </c>
      <c r="C351" s="3">
        <v>10</v>
      </c>
      <c r="D351" s="4" t="s">
        <v>69</v>
      </c>
      <c r="E351" s="2" t="s">
        <v>16</v>
      </c>
      <c r="F351" s="2" t="s">
        <v>23</v>
      </c>
      <c r="G351" s="5">
        <v>0</v>
      </c>
      <c r="H351" s="1">
        <v>0</v>
      </c>
      <c r="I351" s="2">
        <v>1</v>
      </c>
      <c r="J351" s="6">
        <v>1.3888888888888889E-3</v>
      </c>
      <c r="K351" s="2"/>
      <c r="L351" s="2"/>
      <c r="M351" s="2" t="s">
        <v>40</v>
      </c>
      <c r="N351" s="2" t="s">
        <v>76</v>
      </c>
      <c r="O351" s="2" t="s">
        <v>26</v>
      </c>
    </row>
    <row r="352" spans="2:15" ht="21" customHeight="1" x14ac:dyDescent="0.25">
      <c r="B352" s="21" t="s">
        <v>70</v>
      </c>
      <c r="C352" s="22">
        <v>30</v>
      </c>
      <c r="D352" s="23" t="s">
        <v>69</v>
      </c>
      <c r="E352" s="21" t="s">
        <v>38</v>
      </c>
      <c r="F352" s="21" t="s">
        <v>23</v>
      </c>
      <c r="G352" s="24">
        <v>0</v>
      </c>
      <c r="H352" s="25">
        <v>0</v>
      </c>
      <c r="I352" s="21">
        <v>2</v>
      </c>
      <c r="J352" s="26">
        <v>1.3888888888888889E-3</v>
      </c>
      <c r="K352" s="21"/>
      <c r="L352" s="21"/>
      <c r="M352" s="21" t="s">
        <v>20</v>
      </c>
      <c r="N352" s="21" t="s">
        <v>78</v>
      </c>
      <c r="O352" s="21" t="s">
        <v>62</v>
      </c>
    </row>
    <row r="353" spans="2:15" ht="21" customHeight="1" x14ac:dyDescent="0.25">
      <c r="B353" s="2" t="s">
        <v>70</v>
      </c>
      <c r="C353" s="3">
        <v>6</v>
      </c>
      <c r="D353" s="4" t="s">
        <v>55</v>
      </c>
      <c r="E353" s="2" t="s">
        <v>16</v>
      </c>
      <c r="F353" s="2" t="s">
        <v>17</v>
      </c>
      <c r="G353" s="5">
        <v>0</v>
      </c>
      <c r="H353" s="1">
        <v>0</v>
      </c>
      <c r="I353" s="2">
        <v>4</v>
      </c>
      <c r="J353" s="6">
        <v>1.3888888888888889E-3</v>
      </c>
      <c r="K353" s="2"/>
      <c r="L353" s="2"/>
      <c r="M353" s="2" t="s">
        <v>51</v>
      </c>
      <c r="N353" s="2" t="s">
        <v>78</v>
      </c>
      <c r="O353" s="2" t="s">
        <v>53</v>
      </c>
    </row>
    <row r="354" spans="2:15" ht="21" customHeight="1" x14ac:dyDescent="0.25">
      <c r="B354" s="21" t="s">
        <v>70</v>
      </c>
      <c r="C354" s="22">
        <v>28</v>
      </c>
      <c r="D354" s="23" t="s">
        <v>59</v>
      </c>
      <c r="E354" s="21" t="s">
        <v>38</v>
      </c>
      <c r="F354" s="21" t="s">
        <v>17</v>
      </c>
      <c r="G354" s="24">
        <v>0</v>
      </c>
      <c r="H354" s="25">
        <v>0</v>
      </c>
      <c r="I354" s="21">
        <v>1</v>
      </c>
      <c r="J354" s="26">
        <v>1.3888888888888889E-3</v>
      </c>
      <c r="K354" s="21"/>
      <c r="L354" s="21"/>
      <c r="M354" s="21" t="s">
        <v>48</v>
      </c>
      <c r="N354" s="21" t="s">
        <v>78</v>
      </c>
      <c r="O354" s="21" t="s">
        <v>41</v>
      </c>
    </row>
    <row r="355" spans="2:15" ht="21" customHeight="1" x14ac:dyDescent="0.25">
      <c r="B355" s="2" t="s">
        <v>14</v>
      </c>
      <c r="C355" s="3">
        <v>4</v>
      </c>
      <c r="D355" s="4" t="s">
        <v>15</v>
      </c>
      <c r="E355" s="2" t="s">
        <v>28</v>
      </c>
      <c r="F355" s="2" t="s">
        <v>42</v>
      </c>
      <c r="G355" s="5">
        <v>5</v>
      </c>
      <c r="H355" s="1">
        <v>20000000</v>
      </c>
      <c r="I355" s="2">
        <v>1</v>
      </c>
      <c r="J355" s="6">
        <v>1.3888888888888889E-3</v>
      </c>
      <c r="K355" s="2" t="s">
        <v>18</v>
      </c>
      <c r="L355" s="2" t="s">
        <v>35</v>
      </c>
      <c r="M355" s="2" t="s">
        <v>51</v>
      </c>
      <c r="N355" s="2" t="s">
        <v>77</v>
      </c>
      <c r="O355" s="2" t="s">
        <v>54</v>
      </c>
    </row>
    <row r="356" spans="2:15" ht="21" customHeight="1" x14ac:dyDescent="0.25">
      <c r="B356" s="21" t="s">
        <v>14</v>
      </c>
      <c r="C356" s="22">
        <v>6</v>
      </c>
      <c r="D356" s="23" t="s">
        <v>59</v>
      </c>
      <c r="E356" s="21" t="s">
        <v>28</v>
      </c>
      <c r="F356" s="21" t="s">
        <v>68</v>
      </c>
      <c r="G356" s="24">
        <v>2</v>
      </c>
      <c r="H356" s="25">
        <v>12000000</v>
      </c>
      <c r="I356" s="21">
        <v>1</v>
      </c>
      <c r="J356" s="26">
        <v>1.3888888888888889E-3</v>
      </c>
      <c r="K356" s="21" t="s">
        <v>18</v>
      </c>
      <c r="L356" s="21" t="s">
        <v>35</v>
      </c>
      <c r="M356" s="21" t="s">
        <v>33</v>
      </c>
      <c r="N356" s="21" t="s">
        <v>76</v>
      </c>
      <c r="O356" s="21" t="s">
        <v>52</v>
      </c>
    </row>
    <row r="357" spans="2:15" ht="21" customHeight="1" x14ac:dyDescent="0.25">
      <c r="B357" s="2" t="s">
        <v>14</v>
      </c>
      <c r="C357" s="3">
        <v>12</v>
      </c>
      <c r="D357" s="4" t="s">
        <v>60</v>
      </c>
      <c r="E357" s="2" t="s">
        <v>32</v>
      </c>
      <c r="F357" s="2" t="s">
        <v>45</v>
      </c>
      <c r="G357" s="5">
        <v>2</v>
      </c>
      <c r="H357" s="1">
        <v>12000000</v>
      </c>
      <c r="I357" s="2">
        <v>5</v>
      </c>
      <c r="J357" s="6">
        <v>1.3888888888888889E-3</v>
      </c>
      <c r="K357" s="2" t="s">
        <v>18</v>
      </c>
      <c r="L357" s="2" t="s">
        <v>39</v>
      </c>
      <c r="M357" s="2" t="s">
        <v>30</v>
      </c>
      <c r="N357" s="2" t="s">
        <v>66</v>
      </c>
      <c r="O357" s="2" t="s">
        <v>67</v>
      </c>
    </row>
    <row r="358" spans="2:15" ht="21" customHeight="1" x14ac:dyDescent="0.25">
      <c r="B358" s="21" t="s">
        <v>14</v>
      </c>
      <c r="C358" s="22">
        <v>11</v>
      </c>
      <c r="D358" s="23" t="s">
        <v>22</v>
      </c>
      <c r="E358" s="21" t="s">
        <v>38</v>
      </c>
      <c r="F358" s="21" t="s">
        <v>42</v>
      </c>
      <c r="G358" s="24">
        <v>2</v>
      </c>
      <c r="H358" s="25">
        <v>12000000</v>
      </c>
      <c r="I358" s="21">
        <v>1</v>
      </c>
      <c r="J358" s="26">
        <v>1.3888888888888889E-3</v>
      </c>
      <c r="K358" s="21" t="s">
        <v>18</v>
      </c>
      <c r="L358" s="21" t="s">
        <v>24</v>
      </c>
      <c r="M358" s="21" t="s">
        <v>43</v>
      </c>
      <c r="N358" s="21" t="s">
        <v>76</v>
      </c>
      <c r="O358" s="21" t="s">
        <v>26</v>
      </c>
    </row>
    <row r="359" spans="2:15" ht="21" customHeight="1" x14ac:dyDescent="0.25">
      <c r="B359" s="2" t="s">
        <v>14</v>
      </c>
      <c r="C359" s="3">
        <v>2</v>
      </c>
      <c r="D359" s="4" t="s">
        <v>37</v>
      </c>
      <c r="E359" s="2" t="s">
        <v>16</v>
      </c>
      <c r="F359" s="2" t="s">
        <v>23</v>
      </c>
      <c r="G359" s="5">
        <v>3</v>
      </c>
      <c r="H359" s="1">
        <v>15000000</v>
      </c>
      <c r="I359" s="2">
        <v>1</v>
      </c>
      <c r="J359" s="6">
        <v>1.3888888888888889E-3</v>
      </c>
      <c r="K359" s="2" t="s">
        <v>18</v>
      </c>
      <c r="L359" s="2" t="s">
        <v>39</v>
      </c>
      <c r="M359" s="2" t="s">
        <v>20</v>
      </c>
      <c r="N359" s="2" t="s">
        <v>78</v>
      </c>
      <c r="O359" s="2" t="s">
        <v>66</v>
      </c>
    </row>
    <row r="360" spans="2:15" ht="21" customHeight="1" x14ac:dyDescent="0.25">
      <c r="B360" s="21" t="s">
        <v>14</v>
      </c>
      <c r="C360" s="22">
        <v>8</v>
      </c>
      <c r="D360" s="23" t="s">
        <v>37</v>
      </c>
      <c r="E360" s="21" t="s">
        <v>16</v>
      </c>
      <c r="F360" s="21" t="s">
        <v>42</v>
      </c>
      <c r="G360" s="24">
        <v>3</v>
      </c>
      <c r="H360" s="25">
        <v>15000000</v>
      </c>
      <c r="I360" s="21">
        <v>4</v>
      </c>
      <c r="J360" s="26">
        <v>1.3888888888888889E-3</v>
      </c>
      <c r="K360" s="21" t="s">
        <v>18</v>
      </c>
      <c r="L360" s="21" t="s">
        <v>47</v>
      </c>
      <c r="M360" s="21" t="s">
        <v>51</v>
      </c>
      <c r="N360" s="21" t="s">
        <v>77</v>
      </c>
      <c r="O360" s="21" t="s">
        <v>54</v>
      </c>
    </row>
    <row r="361" spans="2:15" ht="21" customHeight="1" x14ac:dyDescent="0.25">
      <c r="B361" s="2" t="s">
        <v>14</v>
      </c>
      <c r="C361" s="3">
        <v>17</v>
      </c>
      <c r="D361" s="4" t="s">
        <v>44</v>
      </c>
      <c r="E361" s="2" t="s">
        <v>32</v>
      </c>
      <c r="F361" s="2" t="s">
        <v>23</v>
      </c>
      <c r="G361" s="5">
        <v>4</v>
      </c>
      <c r="H361" s="1">
        <v>11000000</v>
      </c>
      <c r="I361" s="2">
        <v>2</v>
      </c>
      <c r="J361" s="6">
        <v>1.3888888888888889E-3</v>
      </c>
      <c r="K361" s="2" t="s">
        <v>61</v>
      </c>
      <c r="L361" s="2" t="s">
        <v>19</v>
      </c>
      <c r="M361" s="2" t="s">
        <v>51</v>
      </c>
      <c r="N361" s="2" t="s">
        <v>78</v>
      </c>
      <c r="O361" s="2" t="s">
        <v>21</v>
      </c>
    </row>
    <row r="362" spans="2:15" ht="21" customHeight="1" x14ac:dyDescent="0.25">
      <c r="B362" s="21" t="s">
        <v>14</v>
      </c>
      <c r="C362" s="22">
        <v>10</v>
      </c>
      <c r="D362" s="23" t="s">
        <v>69</v>
      </c>
      <c r="E362" s="21" t="s">
        <v>32</v>
      </c>
      <c r="F362" s="21" t="s">
        <v>23</v>
      </c>
      <c r="G362" s="24">
        <v>4</v>
      </c>
      <c r="H362" s="25">
        <v>20000000</v>
      </c>
      <c r="I362" s="21">
        <v>1</v>
      </c>
      <c r="J362" s="26">
        <v>1.3888888888888889E-3</v>
      </c>
      <c r="K362" s="21" t="s">
        <v>18</v>
      </c>
      <c r="L362" s="21" t="s">
        <v>19</v>
      </c>
      <c r="M362" s="21" t="s">
        <v>48</v>
      </c>
      <c r="N362" s="21" t="s">
        <v>66</v>
      </c>
      <c r="O362" s="21" t="s">
        <v>67</v>
      </c>
    </row>
    <row r="363" spans="2:15" ht="21" customHeight="1" x14ac:dyDescent="0.25">
      <c r="B363" s="2" t="s">
        <v>14</v>
      </c>
      <c r="C363" s="3">
        <v>17</v>
      </c>
      <c r="D363" s="4" t="s">
        <v>69</v>
      </c>
      <c r="E363" s="2" t="s">
        <v>49</v>
      </c>
      <c r="F363" s="2" t="s">
        <v>17</v>
      </c>
      <c r="G363" s="5">
        <v>1</v>
      </c>
      <c r="H363" s="1">
        <v>7000000</v>
      </c>
      <c r="I363" s="2">
        <v>5</v>
      </c>
      <c r="J363" s="6">
        <v>1.3888888888888889E-3</v>
      </c>
      <c r="K363" s="2" t="s">
        <v>18</v>
      </c>
      <c r="L363" s="2" t="s">
        <v>64</v>
      </c>
      <c r="M363" s="2" t="s">
        <v>48</v>
      </c>
      <c r="N363" s="2" t="s">
        <v>66</v>
      </c>
      <c r="O363" s="2" t="s">
        <v>36</v>
      </c>
    </row>
    <row r="364" spans="2:15" ht="21" customHeight="1" x14ac:dyDescent="0.25">
      <c r="B364" s="21" t="s">
        <v>14</v>
      </c>
      <c r="C364" s="22">
        <v>4</v>
      </c>
      <c r="D364" s="23" t="s">
        <v>15</v>
      </c>
      <c r="E364" s="21" t="s">
        <v>28</v>
      </c>
      <c r="F364" s="21" t="s">
        <v>42</v>
      </c>
      <c r="G364" s="24">
        <v>5</v>
      </c>
      <c r="H364" s="25">
        <v>20000000</v>
      </c>
      <c r="I364" s="21">
        <v>1</v>
      </c>
      <c r="J364" s="26">
        <v>1.3888888888888889E-3</v>
      </c>
      <c r="K364" s="21" t="s">
        <v>18</v>
      </c>
      <c r="L364" s="21" t="s">
        <v>35</v>
      </c>
      <c r="M364" s="21" t="s">
        <v>51</v>
      </c>
      <c r="N364" s="21" t="s">
        <v>77</v>
      </c>
      <c r="O364" s="21" t="s">
        <v>54</v>
      </c>
    </row>
    <row r="365" spans="2:15" ht="21" customHeight="1" x14ac:dyDescent="0.25">
      <c r="B365" s="2" t="s">
        <v>14</v>
      </c>
      <c r="C365" s="3">
        <v>6</v>
      </c>
      <c r="D365" s="4" t="s">
        <v>59</v>
      </c>
      <c r="E365" s="2" t="s">
        <v>28</v>
      </c>
      <c r="F365" s="2" t="s">
        <v>68</v>
      </c>
      <c r="G365" s="5">
        <v>2</v>
      </c>
      <c r="H365" s="1">
        <v>12000000</v>
      </c>
      <c r="I365" s="2">
        <v>1</v>
      </c>
      <c r="J365" s="6">
        <v>1.3888888888888889E-3</v>
      </c>
      <c r="K365" s="2" t="s">
        <v>18</v>
      </c>
      <c r="L365" s="2" t="s">
        <v>35</v>
      </c>
      <c r="M365" s="2" t="s">
        <v>33</v>
      </c>
      <c r="N365" s="2" t="s">
        <v>76</v>
      </c>
      <c r="O365" s="2" t="s">
        <v>52</v>
      </c>
    </row>
    <row r="366" spans="2:15" ht="21" customHeight="1" x14ac:dyDescent="0.25">
      <c r="B366" s="21" t="s">
        <v>14</v>
      </c>
      <c r="C366" s="22">
        <v>12</v>
      </c>
      <c r="D366" s="23" t="s">
        <v>60</v>
      </c>
      <c r="E366" s="21" t="s">
        <v>32</v>
      </c>
      <c r="F366" s="21" t="s">
        <v>45</v>
      </c>
      <c r="G366" s="24">
        <v>2</v>
      </c>
      <c r="H366" s="25">
        <v>12000000</v>
      </c>
      <c r="I366" s="21">
        <v>5</v>
      </c>
      <c r="J366" s="26">
        <v>1.3888888888888889E-3</v>
      </c>
      <c r="K366" s="21" t="s">
        <v>18</v>
      </c>
      <c r="L366" s="21" t="s">
        <v>39</v>
      </c>
      <c r="M366" s="21" t="s">
        <v>30</v>
      </c>
      <c r="N366" s="21" t="s">
        <v>66</v>
      </c>
      <c r="O366" s="21" t="s">
        <v>67</v>
      </c>
    </row>
    <row r="367" spans="2:15" ht="21" customHeight="1" x14ac:dyDescent="0.25">
      <c r="B367" s="2" t="s">
        <v>70</v>
      </c>
      <c r="C367" s="3">
        <v>2</v>
      </c>
      <c r="D367" s="4" t="s">
        <v>59</v>
      </c>
      <c r="E367" s="2" t="s">
        <v>16</v>
      </c>
      <c r="F367" s="2" t="s">
        <v>42</v>
      </c>
      <c r="G367" s="5">
        <v>0</v>
      </c>
      <c r="H367" s="1">
        <v>0</v>
      </c>
      <c r="I367" s="2">
        <v>1</v>
      </c>
      <c r="J367" s="6">
        <v>1.3888888888888889E-3</v>
      </c>
      <c r="K367" s="2"/>
      <c r="L367" s="2"/>
      <c r="M367" s="2" t="s">
        <v>25</v>
      </c>
      <c r="N367" s="2" t="s">
        <v>77</v>
      </c>
      <c r="O367" s="2" t="s">
        <v>65</v>
      </c>
    </row>
    <row r="368" spans="2:15" ht="21" customHeight="1" x14ac:dyDescent="0.25">
      <c r="B368" s="21" t="s">
        <v>70</v>
      </c>
      <c r="C368" s="22">
        <v>30</v>
      </c>
      <c r="D368" s="23" t="s">
        <v>27</v>
      </c>
      <c r="E368" s="21" t="s">
        <v>16</v>
      </c>
      <c r="F368" s="21" t="s">
        <v>23</v>
      </c>
      <c r="G368" s="24">
        <v>0</v>
      </c>
      <c r="H368" s="25">
        <v>0</v>
      </c>
      <c r="I368" s="21">
        <v>2</v>
      </c>
      <c r="J368" s="26">
        <v>1.3888888888888889E-3</v>
      </c>
      <c r="K368" s="21"/>
      <c r="L368" s="21"/>
      <c r="M368" s="21" t="s">
        <v>43</v>
      </c>
      <c r="N368" s="21" t="s">
        <v>76</v>
      </c>
      <c r="O368" s="21" t="s">
        <v>31</v>
      </c>
    </row>
    <row r="369" spans="2:15" ht="21" customHeight="1" x14ac:dyDescent="0.25">
      <c r="B369" s="2" t="s">
        <v>70</v>
      </c>
      <c r="C369" s="3">
        <v>8</v>
      </c>
      <c r="D369" s="4" t="s">
        <v>37</v>
      </c>
      <c r="E369" s="2" t="s">
        <v>38</v>
      </c>
      <c r="F369" s="2" t="s">
        <v>23</v>
      </c>
      <c r="G369" s="5">
        <v>0</v>
      </c>
      <c r="H369" s="1">
        <v>0</v>
      </c>
      <c r="I369" s="2">
        <v>1</v>
      </c>
      <c r="J369" s="6">
        <v>1.3888888888888889E-3</v>
      </c>
      <c r="K369" s="2"/>
      <c r="L369" s="2"/>
      <c r="M369" s="2" t="s">
        <v>30</v>
      </c>
      <c r="N369" s="2" t="s">
        <v>78</v>
      </c>
      <c r="O369" s="2" t="s">
        <v>62</v>
      </c>
    </row>
    <row r="370" spans="2:15" ht="21" customHeight="1" x14ac:dyDescent="0.25">
      <c r="B370" s="21" t="s">
        <v>70</v>
      </c>
      <c r="C370" s="22">
        <v>20</v>
      </c>
      <c r="D370" s="23" t="s">
        <v>44</v>
      </c>
      <c r="E370" s="21" t="s">
        <v>32</v>
      </c>
      <c r="F370" s="21" t="s">
        <v>17</v>
      </c>
      <c r="G370" s="24">
        <v>0</v>
      </c>
      <c r="H370" s="25">
        <v>0</v>
      </c>
      <c r="I370" s="21">
        <v>2</v>
      </c>
      <c r="J370" s="26">
        <v>1.3888888888888889E-3</v>
      </c>
      <c r="K370" s="21"/>
      <c r="L370" s="21"/>
      <c r="M370" s="21" t="s">
        <v>33</v>
      </c>
      <c r="N370" s="21" t="s">
        <v>78</v>
      </c>
      <c r="O370" s="21" t="s">
        <v>62</v>
      </c>
    </row>
    <row r="371" spans="2:15" ht="21" customHeight="1" x14ac:dyDescent="0.25">
      <c r="B371" s="2" t="s">
        <v>70</v>
      </c>
      <c r="C371" s="3">
        <v>2</v>
      </c>
      <c r="D371" s="4" t="s">
        <v>59</v>
      </c>
      <c r="E371" s="2" t="s">
        <v>16</v>
      </c>
      <c r="F371" s="2" t="s">
        <v>42</v>
      </c>
      <c r="G371" s="5">
        <v>0</v>
      </c>
      <c r="H371" s="1">
        <v>0</v>
      </c>
      <c r="I371" s="2">
        <v>1</v>
      </c>
      <c r="J371" s="6">
        <v>1.3888888888888889E-3</v>
      </c>
      <c r="K371" s="2"/>
      <c r="L371" s="2"/>
      <c r="M371" s="2" t="s">
        <v>25</v>
      </c>
      <c r="N371" s="2" t="s">
        <v>77</v>
      </c>
      <c r="O371" s="2" t="s">
        <v>65</v>
      </c>
    </row>
    <row r="372" spans="2:15" ht="21" customHeight="1" x14ac:dyDescent="0.25">
      <c r="B372" s="21" t="s">
        <v>14</v>
      </c>
      <c r="C372" s="22">
        <v>10</v>
      </c>
      <c r="D372" s="23" t="s">
        <v>55</v>
      </c>
      <c r="E372" s="21" t="s">
        <v>32</v>
      </c>
      <c r="F372" s="21" t="s">
        <v>42</v>
      </c>
      <c r="G372" s="24">
        <v>2</v>
      </c>
      <c r="H372" s="25">
        <v>12000000</v>
      </c>
      <c r="I372" s="21">
        <v>1</v>
      </c>
      <c r="J372" s="26">
        <v>1.3888888888888889E-3</v>
      </c>
      <c r="K372" s="21" t="s">
        <v>18</v>
      </c>
      <c r="L372" s="21" t="s">
        <v>19</v>
      </c>
      <c r="M372" s="21" t="s">
        <v>20</v>
      </c>
      <c r="N372" s="21" t="s">
        <v>77</v>
      </c>
      <c r="O372" s="21" t="s">
        <v>34</v>
      </c>
    </row>
    <row r="373" spans="2:15" ht="21" customHeight="1" x14ac:dyDescent="0.25">
      <c r="B373" s="2" t="s">
        <v>14</v>
      </c>
      <c r="C373" s="3">
        <v>1</v>
      </c>
      <c r="D373" s="4" t="s">
        <v>55</v>
      </c>
      <c r="E373" s="2" t="s">
        <v>32</v>
      </c>
      <c r="F373" s="2" t="s">
        <v>42</v>
      </c>
      <c r="G373" s="5">
        <v>3</v>
      </c>
      <c r="H373" s="1">
        <v>11000000</v>
      </c>
      <c r="I373" s="2">
        <v>2</v>
      </c>
      <c r="J373" s="6">
        <v>1.3888888888888889E-3</v>
      </c>
      <c r="K373" s="2" t="s">
        <v>18</v>
      </c>
      <c r="L373" s="2" t="s">
        <v>64</v>
      </c>
      <c r="M373" s="2" t="s">
        <v>20</v>
      </c>
      <c r="N373" s="2" t="s">
        <v>78</v>
      </c>
      <c r="O373" s="2" t="s">
        <v>63</v>
      </c>
    </row>
    <row r="374" spans="2:15" ht="21" customHeight="1" x14ac:dyDescent="0.25">
      <c r="B374" s="21" t="s">
        <v>14</v>
      </c>
      <c r="C374" s="22">
        <v>11</v>
      </c>
      <c r="D374" s="23" t="s">
        <v>57</v>
      </c>
      <c r="E374" s="21" t="s">
        <v>16</v>
      </c>
      <c r="F374" s="21" t="s">
        <v>17</v>
      </c>
      <c r="G374" s="24">
        <v>2</v>
      </c>
      <c r="H374" s="25">
        <v>10000000</v>
      </c>
      <c r="I374" s="21">
        <v>2</v>
      </c>
      <c r="J374" s="26">
        <v>1.3888888888888889E-3</v>
      </c>
      <c r="K374" s="21" t="s">
        <v>18</v>
      </c>
      <c r="L374" s="21" t="s">
        <v>56</v>
      </c>
      <c r="M374" s="21" t="s">
        <v>48</v>
      </c>
      <c r="N374" s="21" t="s">
        <v>66</v>
      </c>
      <c r="O374" s="21" t="s">
        <v>36</v>
      </c>
    </row>
    <row r="375" spans="2:15" ht="21" customHeight="1" x14ac:dyDescent="0.25">
      <c r="B375" s="2" t="s">
        <v>14</v>
      </c>
      <c r="C375" s="3">
        <v>3</v>
      </c>
      <c r="D375" s="4" t="s">
        <v>59</v>
      </c>
      <c r="E375" s="2" t="s">
        <v>49</v>
      </c>
      <c r="F375" s="2" t="s">
        <v>42</v>
      </c>
      <c r="G375" s="5">
        <v>2</v>
      </c>
      <c r="H375" s="1">
        <v>38000000</v>
      </c>
      <c r="I375" s="2">
        <v>1</v>
      </c>
      <c r="J375" s="6">
        <v>1.3888888888888889E-3</v>
      </c>
      <c r="K375" s="2" t="s">
        <v>46</v>
      </c>
      <c r="L375" s="2" t="s">
        <v>19</v>
      </c>
      <c r="M375" s="2" t="s">
        <v>30</v>
      </c>
      <c r="N375" s="2" t="s">
        <v>77</v>
      </c>
      <c r="O375" s="2" t="s">
        <v>65</v>
      </c>
    </row>
    <row r="376" spans="2:15" ht="21" customHeight="1" x14ac:dyDescent="0.25">
      <c r="B376" s="21" t="s">
        <v>14</v>
      </c>
      <c r="C376" s="22">
        <v>20</v>
      </c>
      <c r="D376" s="23" t="s">
        <v>72</v>
      </c>
      <c r="E376" s="21" t="s">
        <v>28</v>
      </c>
      <c r="F376" s="21" t="s">
        <v>42</v>
      </c>
      <c r="G376" s="24">
        <v>1</v>
      </c>
      <c r="H376" s="25">
        <v>19000000</v>
      </c>
      <c r="I376" s="21">
        <v>5</v>
      </c>
      <c r="J376" s="26">
        <v>1.3888888888888889E-3</v>
      </c>
      <c r="K376" s="21" t="s">
        <v>46</v>
      </c>
      <c r="L376" s="21" t="s">
        <v>29</v>
      </c>
      <c r="M376" s="21" t="s">
        <v>43</v>
      </c>
      <c r="N376" s="21" t="s">
        <v>66</v>
      </c>
      <c r="O376" s="21" t="s">
        <v>67</v>
      </c>
    </row>
    <row r="377" spans="2:15" ht="21" customHeight="1" x14ac:dyDescent="0.25">
      <c r="B377" s="2" t="s">
        <v>14</v>
      </c>
      <c r="C377" s="3">
        <v>11</v>
      </c>
      <c r="D377" s="4" t="s">
        <v>22</v>
      </c>
      <c r="E377" s="2" t="s">
        <v>16</v>
      </c>
      <c r="F377" s="2" t="s">
        <v>42</v>
      </c>
      <c r="G377" s="5">
        <v>3</v>
      </c>
      <c r="H377" s="1">
        <v>15000000</v>
      </c>
      <c r="I377" s="2">
        <v>4</v>
      </c>
      <c r="J377" s="6">
        <v>1.3888888888888889E-3</v>
      </c>
      <c r="K377" s="2" t="s">
        <v>18</v>
      </c>
      <c r="L377" s="2" t="s">
        <v>29</v>
      </c>
      <c r="M377" s="2" t="s">
        <v>51</v>
      </c>
      <c r="N377" s="2" t="s">
        <v>66</v>
      </c>
      <c r="O377" s="2" t="s">
        <v>67</v>
      </c>
    </row>
    <row r="378" spans="2:15" ht="21" customHeight="1" x14ac:dyDescent="0.25">
      <c r="B378" s="21" t="s">
        <v>14</v>
      </c>
      <c r="C378" s="22">
        <v>28</v>
      </c>
      <c r="D378" s="23" t="s">
        <v>27</v>
      </c>
      <c r="E378" s="21" t="s">
        <v>32</v>
      </c>
      <c r="F378" s="21" t="s">
        <v>23</v>
      </c>
      <c r="G378" s="24">
        <v>1</v>
      </c>
      <c r="H378" s="25">
        <v>19000000</v>
      </c>
      <c r="I378" s="21">
        <v>4</v>
      </c>
      <c r="J378" s="26">
        <v>1.3888888888888889E-3</v>
      </c>
      <c r="K378" s="21" t="s">
        <v>74</v>
      </c>
      <c r="L378" s="21" t="s">
        <v>35</v>
      </c>
      <c r="M378" s="21" t="s">
        <v>43</v>
      </c>
      <c r="N378" s="21" t="s">
        <v>66</v>
      </c>
      <c r="O378" s="21" t="s">
        <v>36</v>
      </c>
    </row>
    <row r="379" spans="2:15" ht="21" customHeight="1" x14ac:dyDescent="0.25">
      <c r="B379" s="2" t="s">
        <v>14</v>
      </c>
      <c r="C379" s="3">
        <v>30</v>
      </c>
      <c r="D379" s="4" t="s">
        <v>27</v>
      </c>
      <c r="E379" s="2" t="s">
        <v>32</v>
      </c>
      <c r="F379" s="2" t="s">
        <v>42</v>
      </c>
      <c r="G379" s="5">
        <v>2</v>
      </c>
      <c r="H379" s="1">
        <v>38000000</v>
      </c>
      <c r="I379" s="2">
        <v>1</v>
      </c>
      <c r="J379" s="6">
        <v>1.3888888888888889E-3</v>
      </c>
      <c r="K379" s="2" t="s">
        <v>46</v>
      </c>
      <c r="L379" s="2" t="s">
        <v>39</v>
      </c>
      <c r="M379" s="2" t="s">
        <v>30</v>
      </c>
      <c r="N379" s="2" t="s">
        <v>77</v>
      </c>
      <c r="O379" s="2" t="s">
        <v>54</v>
      </c>
    </row>
    <row r="380" spans="2:15" ht="21" customHeight="1" x14ac:dyDescent="0.25">
      <c r="B380" s="21" t="s">
        <v>14</v>
      </c>
      <c r="C380" s="22">
        <v>11</v>
      </c>
      <c r="D380" s="23" t="s">
        <v>27</v>
      </c>
      <c r="E380" s="21" t="s">
        <v>32</v>
      </c>
      <c r="F380" s="21" t="s">
        <v>42</v>
      </c>
      <c r="G380" s="24">
        <v>5</v>
      </c>
      <c r="H380" s="25">
        <v>25000000</v>
      </c>
      <c r="I380" s="21">
        <v>2</v>
      </c>
      <c r="J380" s="26">
        <v>1.3888888888888889E-3</v>
      </c>
      <c r="K380" s="21" t="s">
        <v>18</v>
      </c>
      <c r="L380" s="21" t="s">
        <v>29</v>
      </c>
      <c r="M380" s="21" t="s">
        <v>30</v>
      </c>
      <c r="N380" s="21" t="s">
        <v>76</v>
      </c>
      <c r="O380" s="21" t="s">
        <v>75</v>
      </c>
    </row>
    <row r="381" spans="2:15" ht="21" customHeight="1" x14ac:dyDescent="0.25">
      <c r="B381" s="2" t="s">
        <v>14</v>
      </c>
      <c r="C381" s="3">
        <v>12</v>
      </c>
      <c r="D381" s="4" t="s">
        <v>27</v>
      </c>
      <c r="E381" s="2" t="s">
        <v>32</v>
      </c>
      <c r="F381" s="2" t="s">
        <v>42</v>
      </c>
      <c r="G381" s="5">
        <v>5</v>
      </c>
      <c r="H381" s="1">
        <v>25000000</v>
      </c>
      <c r="I381" s="2">
        <v>5</v>
      </c>
      <c r="J381" s="6">
        <v>1.3888888888888889E-3</v>
      </c>
      <c r="K381" s="2" t="s">
        <v>18</v>
      </c>
      <c r="L381" s="2" t="s">
        <v>56</v>
      </c>
      <c r="M381" s="2" t="s">
        <v>30</v>
      </c>
      <c r="N381" s="2" t="s">
        <v>78</v>
      </c>
      <c r="O381" s="2" t="s">
        <v>63</v>
      </c>
    </row>
    <row r="382" spans="2:15" ht="21" customHeight="1" x14ac:dyDescent="0.25">
      <c r="B382" s="21" t="s">
        <v>14</v>
      </c>
      <c r="C382" s="22">
        <v>17</v>
      </c>
      <c r="D382" s="23" t="s">
        <v>27</v>
      </c>
      <c r="E382" s="21" t="s">
        <v>28</v>
      </c>
      <c r="F382" s="21" t="s">
        <v>42</v>
      </c>
      <c r="G382" s="24">
        <v>2</v>
      </c>
      <c r="H382" s="25">
        <v>12000000</v>
      </c>
      <c r="I382" s="21">
        <v>4</v>
      </c>
      <c r="J382" s="26">
        <v>1.3888888888888889E-3</v>
      </c>
      <c r="K382" s="21" t="s">
        <v>18</v>
      </c>
      <c r="L382" s="21" t="s">
        <v>39</v>
      </c>
      <c r="M382" s="21" t="s">
        <v>48</v>
      </c>
      <c r="N382" s="21" t="s">
        <v>77</v>
      </c>
      <c r="O382" s="21" t="s">
        <v>54</v>
      </c>
    </row>
    <row r="383" spans="2:15" ht="21" customHeight="1" x14ac:dyDescent="0.25">
      <c r="B383" s="2" t="s">
        <v>14</v>
      </c>
      <c r="C383" s="3">
        <v>29</v>
      </c>
      <c r="D383" s="4" t="s">
        <v>27</v>
      </c>
      <c r="E383" s="2" t="s">
        <v>32</v>
      </c>
      <c r="F383" s="2" t="s">
        <v>23</v>
      </c>
      <c r="G383" s="5">
        <v>4</v>
      </c>
      <c r="H383" s="1">
        <v>15000000</v>
      </c>
      <c r="I383" s="2">
        <v>3</v>
      </c>
      <c r="J383" s="6">
        <v>1.3888888888888889E-3</v>
      </c>
      <c r="K383" s="2" t="s">
        <v>18</v>
      </c>
      <c r="L383" s="2" t="s">
        <v>24</v>
      </c>
      <c r="M383" s="2" t="s">
        <v>51</v>
      </c>
      <c r="N383" s="2" t="s">
        <v>78</v>
      </c>
      <c r="O383" s="2" t="s">
        <v>53</v>
      </c>
    </row>
    <row r="384" spans="2:15" ht="21" customHeight="1" x14ac:dyDescent="0.25">
      <c r="B384" s="21" t="s">
        <v>14</v>
      </c>
      <c r="C384" s="22">
        <v>8</v>
      </c>
      <c r="D384" s="23" t="s">
        <v>37</v>
      </c>
      <c r="E384" s="21" t="s">
        <v>28</v>
      </c>
      <c r="F384" s="21" t="s">
        <v>23</v>
      </c>
      <c r="G384" s="24">
        <v>1</v>
      </c>
      <c r="H384" s="25">
        <v>7000000</v>
      </c>
      <c r="I384" s="21">
        <v>1</v>
      </c>
      <c r="J384" s="26">
        <v>1.3888888888888889E-3</v>
      </c>
      <c r="K384" s="21" t="s">
        <v>18</v>
      </c>
      <c r="L384" s="21" t="s">
        <v>56</v>
      </c>
      <c r="M384" s="21" t="s">
        <v>48</v>
      </c>
      <c r="N384" s="21" t="s">
        <v>78</v>
      </c>
      <c r="O384" s="21" t="s">
        <v>41</v>
      </c>
    </row>
    <row r="385" spans="2:15" ht="21" customHeight="1" x14ac:dyDescent="0.25">
      <c r="B385" s="2" t="s">
        <v>14</v>
      </c>
      <c r="C385" s="3">
        <v>27</v>
      </c>
      <c r="D385" s="4" t="s">
        <v>37</v>
      </c>
      <c r="E385" s="2" t="s">
        <v>38</v>
      </c>
      <c r="F385" s="2" t="s">
        <v>23</v>
      </c>
      <c r="G385" s="5">
        <v>1</v>
      </c>
      <c r="H385" s="1">
        <v>7000000</v>
      </c>
      <c r="I385" s="2">
        <v>1</v>
      </c>
      <c r="J385" s="6">
        <v>1.3888888888888889E-3</v>
      </c>
      <c r="K385" s="2" t="s">
        <v>18</v>
      </c>
      <c r="L385" s="2" t="s">
        <v>19</v>
      </c>
      <c r="M385" s="2" t="s">
        <v>25</v>
      </c>
      <c r="N385" s="2" t="s">
        <v>77</v>
      </c>
      <c r="O385" s="2" t="s">
        <v>54</v>
      </c>
    </row>
    <row r="386" spans="2:15" ht="21" customHeight="1" x14ac:dyDescent="0.25">
      <c r="B386" s="21" t="s">
        <v>14</v>
      </c>
      <c r="C386" s="22">
        <v>2</v>
      </c>
      <c r="D386" s="23" t="s">
        <v>44</v>
      </c>
      <c r="E386" s="21" t="s">
        <v>38</v>
      </c>
      <c r="F386" s="21" t="s">
        <v>23</v>
      </c>
      <c r="G386" s="24">
        <v>4</v>
      </c>
      <c r="H386" s="25">
        <v>20000000</v>
      </c>
      <c r="I386" s="21">
        <v>1</v>
      </c>
      <c r="J386" s="26">
        <v>1.3888888888888889E-3</v>
      </c>
      <c r="K386" s="21" t="s">
        <v>61</v>
      </c>
      <c r="L386" s="21" t="s">
        <v>24</v>
      </c>
      <c r="M386" s="21" t="s">
        <v>40</v>
      </c>
      <c r="N386" s="21" t="s">
        <v>76</v>
      </c>
      <c r="O386" s="21" t="s">
        <v>52</v>
      </c>
    </row>
    <row r="387" spans="2:15" ht="21" customHeight="1" x14ac:dyDescent="0.25">
      <c r="B387" s="2" t="s">
        <v>14</v>
      </c>
      <c r="C387" s="3">
        <v>1</v>
      </c>
      <c r="D387" s="4" t="s">
        <v>44</v>
      </c>
      <c r="E387" s="2" t="s">
        <v>28</v>
      </c>
      <c r="F387" s="2" t="s">
        <v>45</v>
      </c>
      <c r="G387" s="5">
        <v>4</v>
      </c>
      <c r="H387" s="1">
        <v>20000000</v>
      </c>
      <c r="I387" s="2">
        <v>1</v>
      </c>
      <c r="J387" s="6">
        <v>1.3888888888888889E-3</v>
      </c>
      <c r="K387" s="2" t="s">
        <v>18</v>
      </c>
      <c r="L387" s="2" t="s">
        <v>47</v>
      </c>
      <c r="M387" s="2" t="s">
        <v>51</v>
      </c>
      <c r="N387" s="2" t="s">
        <v>78</v>
      </c>
      <c r="O387" s="2" t="s">
        <v>41</v>
      </c>
    </row>
    <row r="388" spans="2:15" ht="21" customHeight="1" x14ac:dyDescent="0.25">
      <c r="B388" s="21" t="s">
        <v>14</v>
      </c>
      <c r="C388" s="22">
        <v>31</v>
      </c>
      <c r="D388" s="23" t="s">
        <v>69</v>
      </c>
      <c r="E388" s="21" t="s">
        <v>49</v>
      </c>
      <c r="F388" s="21" t="s">
        <v>42</v>
      </c>
      <c r="G388" s="24">
        <v>3</v>
      </c>
      <c r="H388" s="25">
        <v>12000000</v>
      </c>
      <c r="I388" s="21">
        <v>1</v>
      </c>
      <c r="J388" s="26">
        <v>1.3888888888888889E-3</v>
      </c>
      <c r="K388" s="21" t="s">
        <v>18</v>
      </c>
      <c r="L388" s="21" t="s">
        <v>19</v>
      </c>
      <c r="M388" s="21" t="s">
        <v>33</v>
      </c>
      <c r="N388" s="21" t="s">
        <v>78</v>
      </c>
      <c r="O388" s="21" t="s">
        <v>53</v>
      </c>
    </row>
    <row r="389" spans="2:15" ht="21" customHeight="1" x14ac:dyDescent="0.25">
      <c r="B389" s="2" t="s">
        <v>14</v>
      </c>
      <c r="C389" s="3">
        <v>30</v>
      </c>
      <c r="D389" s="4" t="s">
        <v>69</v>
      </c>
      <c r="E389" s="2" t="s">
        <v>28</v>
      </c>
      <c r="F389" s="2" t="s">
        <v>23</v>
      </c>
      <c r="G389" s="5">
        <v>2</v>
      </c>
      <c r="H389" s="1">
        <v>12000000</v>
      </c>
      <c r="I389" s="2">
        <v>1</v>
      </c>
      <c r="J389" s="6">
        <v>1.3888888888888889E-3</v>
      </c>
      <c r="K389" s="2" t="s">
        <v>18</v>
      </c>
      <c r="L389" s="2" t="s">
        <v>19</v>
      </c>
      <c r="M389" s="2" t="s">
        <v>51</v>
      </c>
      <c r="N389" s="2" t="s">
        <v>78</v>
      </c>
      <c r="O389" s="2" t="s">
        <v>63</v>
      </c>
    </row>
    <row r="390" spans="2:15" ht="21" customHeight="1" x14ac:dyDescent="0.25">
      <c r="B390" s="21" t="s">
        <v>14</v>
      </c>
      <c r="C390" s="22">
        <v>10</v>
      </c>
      <c r="D390" s="23" t="s">
        <v>55</v>
      </c>
      <c r="E390" s="21" t="s">
        <v>32</v>
      </c>
      <c r="F390" s="21" t="s">
        <v>42</v>
      </c>
      <c r="G390" s="24">
        <v>2</v>
      </c>
      <c r="H390" s="25">
        <v>12000000</v>
      </c>
      <c r="I390" s="21">
        <v>1</v>
      </c>
      <c r="J390" s="26">
        <v>1.3888888888888889E-3</v>
      </c>
      <c r="K390" s="21" t="s">
        <v>18</v>
      </c>
      <c r="L390" s="21" t="s">
        <v>19</v>
      </c>
      <c r="M390" s="21" t="s">
        <v>20</v>
      </c>
      <c r="N390" s="21" t="s">
        <v>77</v>
      </c>
      <c r="O390" s="21" t="s">
        <v>34</v>
      </c>
    </row>
    <row r="391" spans="2:15" ht="21" customHeight="1" x14ac:dyDescent="0.25">
      <c r="B391" s="2" t="s">
        <v>14</v>
      </c>
      <c r="C391" s="3">
        <v>1</v>
      </c>
      <c r="D391" s="4" t="s">
        <v>55</v>
      </c>
      <c r="E391" s="2" t="s">
        <v>32</v>
      </c>
      <c r="F391" s="2" t="s">
        <v>42</v>
      </c>
      <c r="G391" s="5">
        <v>3</v>
      </c>
      <c r="H391" s="1">
        <v>11000000</v>
      </c>
      <c r="I391" s="2">
        <v>2</v>
      </c>
      <c r="J391" s="6">
        <v>1.3888888888888889E-3</v>
      </c>
      <c r="K391" s="2" t="s">
        <v>18</v>
      </c>
      <c r="L391" s="2" t="s">
        <v>64</v>
      </c>
      <c r="M391" s="2" t="s">
        <v>20</v>
      </c>
      <c r="N391" s="2" t="s">
        <v>78</v>
      </c>
      <c r="O391" s="2" t="s">
        <v>63</v>
      </c>
    </row>
    <row r="392" spans="2:15" ht="21" customHeight="1" x14ac:dyDescent="0.25">
      <c r="B392" s="21" t="s">
        <v>14</v>
      </c>
      <c r="C392" s="22">
        <v>11</v>
      </c>
      <c r="D392" s="23" t="s">
        <v>57</v>
      </c>
      <c r="E392" s="21" t="s">
        <v>16</v>
      </c>
      <c r="F392" s="21" t="s">
        <v>17</v>
      </c>
      <c r="G392" s="24">
        <v>2</v>
      </c>
      <c r="H392" s="25">
        <v>10000000</v>
      </c>
      <c r="I392" s="21">
        <v>2</v>
      </c>
      <c r="J392" s="26">
        <v>1.3888888888888889E-3</v>
      </c>
      <c r="K392" s="21" t="s">
        <v>18</v>
      </c>
      <c r="L392" s="21" t="s">
        <v>56</v>
      </c>
      <c r="M392" s="21" t="s">
        <v>48</v>
      </c>
      <c r="N392" s="21" t="s">
        <v>66</v>
      </c>
      <c r="O392" s="21" t="s">
        <v>36</v>
      </c>
    </row>
    <row r="393" spans="2:15" ht="21" customHeight="1" x14ac:dyDescent="0.25">
      <c r="B393" s="2" t="s">
        <v>14</v>
      </c>
      <c r="C393" s="3">
        <v>3</v>
      </c>
      <c r="D393" s="4" t="s">
        <v>59</v>
      </c>
      <c r="E393" s="2" t="s">
        <v>49</v>
      </c>
      <c r="F393" s="2" t="s">
        <v>42</v>
      </c>
      <c r="G393" s="5">
        <v>2</v>
      </c>
      <c r="H393" s="1">
        <v>38000000</v>
      </c>
      <c r="I393" s="2">
        <v>1</v>
      </c>
      <c r="J393" s="6">
        <v>1.3888888888888889E-3</v>
      </c>
      <c r="K393" s="2" t="s">
        <v>46</v>
      </c>
      <c r="L393" s="2" t="s">
        <v>19</v>
      </c>
      <c r="M393" s="2" t="s">
        <v>30</v>
      </c>
      <c r="N393" s="2" t="s">
        <v>77</v>
      </c>
      <c r="O393" s="2" t="s">
        <v>65</v>
      </c>
    </row>
    <row r="394" spans="2:15" ht="21" customHeight="1" x14ac:dyDescent="0.25">
      <c r="B394" s="21" t="s">
        <v>14</v>
      </c>
      <c r="C394" s="22">
        <v>20</v>
      </c>
      <c r="D394" s="23" t="s">
        <v>72</v>
      </c>
      <c r="E394" s="21" t="s">
        <v>28</v>
      </c>
      <c r="F394" s="21" t="s">
        <v>42</v>
      </c>
      <c r="G394" s="24">
        <v>1</v>
      </c>
      <c r="H394" s="25">
        <v>19000000</v>
      </c>
      <c r="I394" s="21">
        <v>5</v>
      </c>
      <c r="J394" s="26">
        <v>1.3888888888888889E-3</v>
      </c>
      <c r="K394" s="21" t="s">
        <v>46</v>
      </c>
      <c r="L394" s="21" t="s">
        <v>29</v>
      </c>
      <c r="M394" s="21" t="s">
        <v>43</v>
      </c>
      <c r="N394" s="21" t="s">
        <v>66</v>
      </c>
      <c r="O394" s="21" t="s">
        <v>67</v>
      </c>
    </row>
    <row r="395" spans="2:15" ht="21" customHeight="1" x14ac:dyDescent="0.25">
      <c r="B395" s="2" t="s">
        <v>14</v>
      </c>
      <c r="C395" s="3">
        <v>11</v>
      </c>
      <c r="D395" s="4" t="s">
        <v>22</v>
      </c>
      <c r="E395" s="2" t="s">
        <v>16</v>
      </c>
      <c r="F395" s="2" t="s">
        <v>42</v>
      </c>
      <c r="G395" s="5">
        <v>3</v>
      </c>
      <c r="H395" s="1">
        <v>15000000</v>
      </c>
      <c r="I395" s="2">
        <v>4</v>
      </c>
      <c r="J395" s="6">
        <v>1.3888888888888889E-3</v>
      </c>
      <c r="K395" s="2" t="s">
        <v>18</v>
      </c>
      <c r="L395" s="2" t="s">
        <v>29</v>
      </c>
      <c r="M395" s="2" t="s">
        <v>51</v>
      </c>
      <c r="N395" s="2" t="s">
        <v>66</v>
      </c>
      <c r="O395" s="2" t="s">
        <v>67</v>
      </c>
    </row>
    <row r="396" spans="2:15" ht="21" customHeight="1" x14ac:dyDescent="0.25">
      <c r="B396" s="21" t="s">
        <v>70</v>
      </c>
      <c r="C396" s="22">
        <v>5</v>
      </c>
      <c r="D396" s="23" t="s">
        <v>15</v>
      </c>
      <c r="E396" s="21" t="s">
        <v>32</v>
      </c>
      <c r="F396" s="21" t="s">
        <v>17</v>
      </c>
      <c r="G396" s="24">
        <v>0</v>
      </c>
      <c r="H396" s="25">
        <v>0</v>
      </c>
      <c r="I396" s="21">
        <v>2</v>
      </c>
      <c r="J396" s="26">
        <v>1.3888888888888889E-3</v>
      </c>
      <c r="K396" s="21"/>
      <c r="L396" s="21"/>
      <c r="M396" s="21" t="s">
        <v>48</v>
      </c>
      <c r="N396" s="21" t="s">
        <v>76</v>
      </c>
      <c r="O396" s="21" t="s">
        <v>52</v>
      </c>
    </row>
    <row r="397" spans="2:15" ht="21" customHeight="1" x14ac:dyDescent="0.25">
      <c r="B397" s="2" t="s">
        <v>70</v>
      </c>
      <c r="C397" s="3">
        <v>22</v>
      </c>
      <c r="D397" s="4" t="s">
        <v>37</v>
      </c>
      <c r="E397" s="2" t="s">
        <v>32</v>
      </c>
      <c r="F397" s="2" t="s">
        <v>17</v>
      </c>
      <c r="G397" s="5">
        <v>0</v>
      </c>
      <c r="H397" s="1">
        <v>0</v>
      </c>
      <c r="I397" s="2">
        <v>1</v>
      </c>
      <c r="J397" s="6">
        <v>1.3888888888888889E-3</v>
      </c>
      <c r="K397" s="2"/>
      <c r="L397" s="2"/>
      <c r="M397" s="2" t="s">
        <v>43</v>
      </c>
      <c r="N397" s="2" t="s">
        <v>76</v>
      </c>
      <c r="O397" s="2" t="s">
        <v>31</v>
      </c>
    </row>
    <row r="398" spans="2:15" ht="21" customHeight="1" x14ac:dyDescent="0.25">
      <c r="B398" s="21" t="s">
        <v>70</v>
      </c>
      <c r="C398" s="22">
        <v>26</v>
      </c>
      <c r="D398" s="23" t="s">
        <v>37</v>
      </c>
      <c r="E398" s="21" t="s">
        <v>28</v>
      </c>
      <c r="F398" s="21" t="s">
        <v>42</v>
      </c>
      <c r="G398" s="24">
        <v>0</v>
      </c>
      <c r="H398" s="25">
        <v>0</v>
      </c>
      <c r="I398" s="21">
        <v>1</v>
      </c>
      <c r="J398" s="26">
        <v>1.3888888888888889E-3</v>
      </c>
      <c r="K398" s="21"/>
      <c r="L398" s="21"/>
      <c r="M398" s="21" t="s">
        <v>40</v>
      </c>
      <c r="N398" s="21" t="s">
        <v>78</v>
      </c>
      <c r="O398" s="21" t="s">
        <v>41</v>
      </c>
    </row>
    <row r="399" spans="2:15" ht="21" customHeight="1" x14ac:dyDescent="0.25">
      <c r="B399" s="2" t="s">
        <v>70</v>
      </c>
      <c r="C399" s="3">
        <v>8</v>
      </c>
      <c r="D399" s="4" t="s">
        <v>37</v>
      </c>
      <c r="E399" s="2" t="s">
        <v>32</v>
      </c>
      <c r="F399" s="2" t="s">
        <v>23</v>
      </c>
      <c r="G399" s="5">
        <v>0</v>
      </c>
      <c r="H399" s="1">
        <v>0</v>
      </c>
      <c r="I399" s="2">
        <v>5</v>
      </c>
      <c r="J399" s="6">
        <v>1.3888888888888889E-3</v>
      </c>
      <c r="K399" s="2"/>
      <c r="L399" s="2"/>
      <c r="M399" s="2" t="s">
        <v>48</v>
      </c>
      <c r="N399" s="2" t="s">
        <v>78</v>
      </c>
      <c r="O399" s="2" t="s">
        <v>63</v>
      </c>
    </row>
    <row r="400" spans="2:15" ht="21" customHeight="1" x14ac:dyDescent="0.25">
      <c r="B400" s="21" t="s">
        <v>70</v>
      </c>
      <c r="C400" s="22">
        <v>17</v>
      </c>
      <c r="D400" s="23" t="s">
        <v>44</v>
      </c>
      <c r="E400" s="21" t="s">
        <v>16</v>
      </c>
      <c r="F400" s="21" t="s">
        <v>42</v>
      </c>
      <c r="G400" s="24">
        <v>0</v>
      </c>
      <c r="H400" s="25">
        <v>0</v>
      </c>
      <c r="I400" s="21">
        <v>4</v>
      </c>
      <c r="J400" s="26">
        <v>1.3888888888888889E-3</v>
      </c>
      <c r="K400" s="21"/>
      <c r="L400" s="21"/>
      <c r="M400" s="21" t="s">
        <v>48</v>
      </c>
      <c r="N400" s="21" t="s">
        <v>66</v>
      </c>
      <c r="O400" s="21" t="s">
        <v>67</v>
      </c>
    </row>
    <row r="401" spans="2:15" ht="21" customHeight="1" x14ac:dyDescent="0.25">
      <c r="B401" s="2" t="s">
        <v>70</v>
      </c>
      <c r="C401" s="3">
        <v>11</v>
      </c>
      <c r="D401" s="4" t="s">
        <v>69</v>
      </c>
      <c r="E401" s="2" t="s">
        <v>28</v>
      </c>
      <c r="F401" s="2" t="s">
        <v>23</v>
      </c>
      <c r="G401" s="5">
        <v>0</v>
      </c>
      <c r="H401" s="1">
        <v>0</v>
      </c>
      <c r="I401" s="2">
        <v>2</v>
      </c>
      <c r="J401" s="6">
        <v>1.3888888888888889E-3</v>
      </c>
      <c r="K401" s="2"/>
      <c r="L401" s="2"/>
      <c r="M401" s="2" t="s">
        <v>51</v>
      </c>
      <c r="N401" s="2" t="s">
        <v>76</v>
      </c>
      <c r="O401" s="2" t="s">
        <v>52</v>
      </c>
    </row>
    <row r="402" spans="2:15" ht="21" customHeight="1" x14ac:dyDescent="0.25">
      <c r="B402" s="21" t="s">
        <v>70</v>
      </c>
      <c r="C402" s="22">
        <v>22</v>
      </c>
      <c r="D402" s="23" t="s">
        <v>69</v>
      </c>
      <c r="E402" s="21" t="s">
        <v>16</v>
      </c>
      <c r="F402" s="21" t="s">
        <v>45</v>
      </c>
      <c r="G402" s="24">
        <v>0</v>
      </c>
      <c r="H402" s="25">
        <v>0</v>
      </c>
      <c r="I402" s="21">
        <v>2</v>
      </c>
      <c r="J402" s="26">
        <v>1.3888888888888889E-3</v>
      </c>
      <c r="K402" s="21"/>
      <c r="L402" s="21"/>
      <c r="M402" s="21" t="s">
        <v>33</v>
      </c>
      <c r="N402" s="21" t="s">
        <v>76</v>
      </c>
      <c r="O402" s="21" t="s">
        <v>75</v>
      </c>
    </row>
    <row r="403" spans="2:15" ht="21" customHeight="1" x14ac:dyDescent="0.25">
      <c r="B403" s="2" t="s">
        <v>70</v>
      </c>
      <c r="C403" s="3">
        <v>1</v>
      </c>
      <c r="D403" s="4" t="s">
        <v>69</v>
      </c>
      <c r="E403" s="2" t="s">
        <v>28</v>
      </c>
      <c r="F403" s="2" t="s">
        <v>23</v>
      </c>
      <c r="G403" s="5">
        <v>0</v>
      </c>
      <c r="H403" s="1">
        <v>0</v>
      </c>
      <c r="I403" s="2">
        <v>3</v>
      </c>
      <c r="J403" s="6">
        <v>1.3888888888888889E-3</v>
      </c>
      <c r="K403" s="2"/>
      <c r="L403" s="2"/>
      <c r="M403" s="2" t="s">
        <v>20</v>
      </c>
      <c r="N403" s="2" t="s">
        <v>78</v>
      </c>
      <c r="O403" s="2" t="s">
        <v>53</v>
      </c>
    </row>
    <row r="404" spans="2:15" ht="21" customHeight="1" x14ac:dyDescent="0.25">
      <c r="B404" s="21" t="s">
        <v>70</v>
      </c>
      <c r="C404" s="22">
        <v>5</v>
      </c>
      <c r="D404" s="23" t="s">
        <v>15</v>
      </c>
      <c r="E404" s="21" t="s">
        <v>32</v>
      </c>
      <c r="F404" s="21" t="s">
        <v>17</v>
      </c>
      <c r="G404" s="24">
        <v>0</v>
      </c>
      <c r="H404" s="25">
        <v>0</v>
      </c>
      <c r="I404" s="21">
        <v>2</v>
      </c>
      <c r="J404" s="26">
        <v>1.3888888888888889E-3</v>
      </c>
      <c r="K404" s="21"/>
      <c r="L404" s="21"/>
      <c r="M404" s="21" t="s">
        <v>48</v>
      </c>
      <c r="N404" s="21" t="s">
        <v>76</v>
      </c>
      <c r="O404" s="21" t="s">
        <v>52</v>
      </c>
    </row>
    <row r="405" spans="2:15" ht="21" customHeight="1" x14ac:dyDescent="0.25">
      <c r="B405" s="2" t="s">
        <v>14</v>
      </c>
      <c r="C405" s="3">
        <v>11</v>
      </c>
      <c r="D405" s="4" t="s">
        <v>57</v>
      </c>
      <c r="E405" s="2" t="s">
        <v>16</v>
      </c>
      <c r="F405" s="2" t="s">
        <v>17</v>
      </c>
      <c r="G405" s="5">
        <v>2</v>
      </c>
      <c r="H405" s="1">
        <v>12000000</v>
      </c>
      <c r="I405" s="2">
        <v>3</v>
      </c>
      <c r="J405" s="6">
        <v>1.5046296296296294E-3</v>
      </c>
      <c r="K405" s="2" t="s">
        <v>18</v>
      </c>
      <c r="L405" s="2" t="s">
        <v>56</v>
      </c>
      <c r="M405" s="2" t="s">
        <v>48</v>
      </c>
      <c r="N405" s="2" t="s">
        <v>78</v>
      </c>
      <c r="O405" s="2" t="s">
        <v>63</v>
      </c>
    </row>
    <row r="406" spans="2:15" ht="21" customHeight="1" x14ac:dyDescent="0.25">
      <c r="B406" s="21" t="s">
        <v>14</v>
      </c>
      <c r="C406" s="22">
        <v>28</v>
      </c>
      <c r="D406" s="23" t="s">
        <v>72</v>
      </c>
      <c r="E406" s="21" t="s">
        <v>49</v>
      </c>
      <c r="F406" s="21" t="s">
        <v>42</v>
      </c>
      <c r="G406" s="24">
        <v>2</v>
      </c>
      <c r="H406" s="25">
        <v>12000000</v>
      </c>
      <c r="I406" s="21">
        <v>1</v>
      </c>
      <c r="J406" s="26">
        <v>1.5046296296296294E-3</v>
      </c>
      <c r="K406" s="21" t="s">
        <v>18</v>
      </c>
      <c r="L406" s="21" t="s">
        <v>19</v>
      </c>
      <c r="M406" s="21" t="s">
        <v>48</v>
      </c>
      <c r="N406" s="21" t="s">
        <v>77</v>
      </c>
      <c r="O406" s="21" t="s">
        <v>54</v>
      </c>
    </row>
    <row r="407" spans="2:15" ht="21" customHeight="1" x14ac:dyDescent="0.25">
      <c r="B407" s="2" t="s">
        <v>14</v>
      </c>
      <c r="C407" s="3">
        <v>12</v>
      </c>
      <c r="D407" s="4" t="s">
        <v>22</v>
      </c>
      <c r="E407" s="2" t="s">
        <v>28</v>
      </c>
      <c r="F407" s="2" t="s">
        <v>23</v>
      </c>
      <c r="G407" s="5">
        <v>2</v>
      </c>
      <c r="H407" s="1">
        <v>38000000</v>
      </c>
      <c r="I407" s="2">
        <v>4</v>
      </c>
      <c r="J407" s="6">
        <v>1.5046296296296294E-3</v>
      </c>
      <c r="K407" s="2" t="s">
        <v>46</v>
      </c>
      <c r="L407" s="2" t="s">
        <v>35</v>
      </c>
      <c r="M407" s="2" t="s">
        <v>33</v>
      </c>
      <c r="N407" s="2" t="s">
        <v>76</v>
      </c>
      <c r="O407" s="2" t="s">
        <v>52</v>
      </c>
    </row>
    <row r="408" spans="2:15" ht="21" customHeight="1" x14ac:dyDescent="0.25">
      <c r="B408" s="21" t="s">
        <v>14</v>
      </c>
      <c r="C408" s="22">
        <v>30</v>
      </c>
      <c r="D408" s="23" t="s">
        <v>27</v>
      </c>
      <c r="E408" s="21" t="s">
        <v>73</v>
      </c>
      <c r="F408" s="21" t="s">
        <v>42</v>
      </c>
      <c r="G408" s="24">
        <v>2</v>
      </c>
      <c r="H408" s="25">
        <v>12000000</v>
      </c>
      <c r="I408" s="21">
        <v>5</v>
      </c>
      <c r="J408" s="26">
        <v>1.5046296296296294E-3</v>
      </c>
      <c r="K408" s="21" t="s">
        <v>18</v>
      </c>
      <c r="L408" s="21" t="s">
        <v>39</v>
      </c>
      <c r="M408" s="21" t="s">
        <v>30</v>
      </c>
      <c r="N408" s="21" t="s">
        <v>76</v>
      </c>
      <c r="O408" s="21" t="s">
        <v>52</v>
      </c>
    </row>
    <row r="409" spans="2:15" ht="21" customHeight="1" x14ac:dyDescent="0.25">
      <c r="B409" s="2" t="s">
        <v>14</v>
      </c>
      <c r="C409" s="3">
        <v>14</v>
      </c>
      <c r="D409" s="4" t="s">
        <v>27</v>
      </c>
      <c r="E409" s="2" t="s">
        <v>73</v>
      </c>
      <c r="F409" s="2" t="s">
        <v>42</v>
      </c>
      <c r="G409" s="5">
        <v>1</v>
      </c>
      <c r="H409" s="1">
        <v>7000000</v>
      </c>
      <c r="I409" s="2">
        <v>1</v>
      </c>
      <c r="J409" s="6">
        <v>1.5046296296296294E-3</v>
      </c>
      <c r="K409" s="2" t="s">
        <v>18</v>
      </c>
      <c r="L409" s="2" t="s">
        <v>47</v>
      </c>
      <c r="M409" s="2" t="s">
        <v>25</v>
      </c>
      <c r="N409" s="2" t="s">
        <v>76</v>
      </c>
      <c r="O409" s="2" t="s">
        <v>31</v>
      </c>
    </row>
    <row r="410" spans="2:15" ht="21" customHeight="1" x14ac:dyDescent="0.25">
      <c r="B410" s="21" t="s">
        <v>14</v>
      </c>
      <c r="C410" s="22">
        <v>26</v>
      </c>
      <c r="D410" s="23" t="s">
        <v>27</v>
      </c>
      <c r="E410" s="21" t="s">
        <v>49</v>
      </c>
      <c r="F410" s="21" t="s">
        <v>23</v>
      </c>
      <c r="G410" s="24">
        <v>4</v>
      </c>
      <c r="H410" s="25">
        <v>20000000</v>
      </c>
      <c r="I410" s="21">
        <v>2</v>
      </c>
      <c r="J410" s="26">
        <v>1.5046296296296294E-3</v>
      </c>
      <c r="K410" s="21" t="s">
        <v>18</v>
      </c>
      <c r="L410" s="21" t="s">
        <v>56</v>
      </c>
      <c r="M410" s="21" t="s">
        <v>51</v>
      </c>
      <c r="N410" s="21" t="s">
        <v>78</v>
      </c>
      <c r="O410" s="21" t="s">
        <v>63</v>
      </c>
    </row>
    <row r="411" spans="2:15" ht="21" customHeight="1" x14ac:dyDescent="0.25">
      <c r="B411" s="2" t="s">
        <v>14</v>
      </c>
      <c r="C411" s="3">
        <v>5</v>
      </c>
      <c r="D411" s="4" t="s">
        <v>37</v>
      </c>
      <c r="E411" s="2" t="s">
        <v>28</v>
      </c>
      <c r="F411" s="2" t="s">
        <v>42</v>
      </c>
      <c r="G411" s="5">
        <v>1</v>
      </c>
      <c r="H411" s="1">
        <v>19000000</v>
      </c>
      <c r="I411" s="2">
        <v>1</v>
      </c>
      <c r="J411" s="6">
        <v>1.5046296296296294E-3</v>
      </c>
      <c r="K411" s="2" t="s">
        <v>46</v>
      </c>
      <c r="L411" s="2" t="s">
        <v>39</v>
      </c>
      <c r="M411" s="2" t="s">
        <v>43</v>
      </c>
      <c r="N411" s="2" t="s">
        <v>78</v>
      </c>
      <c r="O411" s="2" t="s">
        <v>63</v>
      </c>
    </row>
    <row r="412" spans="2:15" ht="21" customHeight="1" x14ac:dyDescent="0.25">
      <c r="B412" s="21" t="s">
        <v>14</v>
      </c>
      <c r="C412" s="22">
        <v>29</v>
      </c>
      <c r="D412" s="23" t="s">
        <v>37</v>
      </c>
      <c r="E412" s="21" t="s">
        <v>28</v>
      </c>
      <c r="F412" s="21" t="s">
        <v>23</v>
      </c>
      <c r="G412" s="24">
        <v>3</v>
      </c>
      <c r="H412" s="25">
        <v>15000000</v>
      </c>
      <c r="I412" s="21">
        <v>3</v>
      </c>
      <c r="J412" s="26">
        <v>1.5046296296296294E-3</v>
      </c>
      <c r="K412" s="21" t="s">
        <v>18</v>
      </c>
      <c r="L412" s="21" t="s">
        <v>64</v>
      </c>
      <c r="M412" s="21" t="s">
        <v>40</v>
      </c>
      <c r="N412" s="21" t="s">
        <v>66</v>
      </c>
      <c r="O412" s="21" t="s">
        <v>67</v>
      </c>
    </row>
    <row r="413" spans="2:15" ht="21" customHeight="1" x14ac:dyDescent="0.25">
      <c r="B413" s="2" t="s">
        <v>14</v>
      </c>
      <c r="C413" s="3">
        <v>2</v>
      </c>
      <c r="D413" s="4" t="s">
        <v>44</v>
      </c>
      <c r="E413" s="2" t="s">
        <v>16</v>
      </c>
      <c r="F413" s="2" t="s">
        <v>42</v>
      </c>
      <c r="G413" s="5">
        <v>4</v>
      </c>
      <c r="H413" s="1">
        <v>20000000</v>
      </c>
      <c r="I413" s="2">
        <v>4</v>
      </c>
      <c r="J413" s="6">
        <v>1.5046296296296294E-3</v>
      </c>
      <c r="K413" s="2" t="s">
        <v>61</v>
      </c>
      <c r="L413" s="2" t="s">
        <v>47</v>
      </c>
      <c r="M413" s="2" t="s">
        <v>40</v>
      </c>
      <c r="N413" s="2" t="s">
        <v>76</v>
      </c>
      <c r="O413" s="2" t="s">
        <v>52</v>
      </c>
    </row>
    <row r="414" spans="2:15" ht="21" customHeight="1" x14ac:dyDescent="0.25">
      <c r="B414" s="21" t="s">
        <v>14</v>
      </c>
      <c r="C414" s="22">
        <v>25</v>
      </c>
      <c r="D414" s="23" t="s">
        <v>44</v>
      </c>
      <c r="E414" s="21" t="s">
        <v>16</v>
      </c>
      <c r="F414" s="21" t="s">
        <v>17</v>
      </c>
      <c r="G414" s="24">
        <v>5</v>
      </c>
      <c r="H414" s="25">
        <v>25000000</v>
      </c>
      <c r="I414" s="21">
        <v>4</v>
      </c>
      <c r="J414" s="26">
        <v>1.5046296296296294E-3</v>
      </c>
      <c r="K414" s="21" t="s">
        <v>18</v>
      </c>
      <c r="L414" s="21" t="s">
        <v>19</v>
      </c>
      <c r="M414" s="21" t="s">
        <v>48</v>
      </c>
      <c r="N414" s="21" t="s">
        <v>78</v>
      </c>
      <c r="O414" s="21" t="s">
        <v>53</v>
      </c>
    </row>
    <row r="415" spans="2:15" ht="21" customHeight="1" x14ac:dyDescent="0.25">
      <c r="B415" s="2" t="s">
        <v>14</v>
      </c>
      <c r="C415" s="3">
        <v>17</v>
      </c>
      <c r="D415" s="4" t="s">
        <v>44</v>
      </c>
      <c r="E415" s="2" t="s">
        <v>32</v>
      </c>
      <c r="F415" s="2" t="s">
        <v>17</v>
      </c>
      <c r="G415" s="5">
        <v>5</v>
      </c>
      <c r="H415" s="1">
        <v>21000000</v>
      </c>
      <c r="I415" s="2">
        <v>1</v>
      </c>
      <c r="J415" s="6">
        <v>1.5046296296296294E-3</v>
      </c>
      <c r="K415" s="2" t="s">
        <v>18</v>
      </c>
      <c r="L415" s="2" t="s">
        <v>64</v>
      </c>
      <c r="M415" s="2" t="s">
        <v>51</v>
      </c>
      <c r="N415" s="2" t="s">
        <v>66</v>
      </c>
      <c r="O415" s="2" t="s">
        <v>36</v>
      </c>
    </row>
    <row r="416" spans="2:15" ht="21" customHeight="1" x14ac:dyDescent="0.25">
      <c r="B416" s="21" t="s">
        <v>14</v>
      </c>
      <c r="C416" s="22">
        <v>11</v>
      </c>
      <c r="D416" s="23" t="s">
        <v>57</v>
      </c>
      <c r="E416" s="21" t="s">
        <v>16</v>
      </c>
      <c r="F416" s="21" t="s">
        <v>17</v>
      </c>
      <c r="G416" s="24">
        <v>2</v>
      </c>
      <c r="H416" s="25">
        <v>12000000</v>
      </c>
      <c r="I416" s="21">
        <v>3</v>
      </c>
      <c r="J416" s="26">
        <v>1.5046296296296294E-3</v>
      </c>
      <c r="K416" s="21" t="s">
        <v>18</v>
      </c>
      <c r="L416" s="21" t="s">
        <v>56</v>
      </c>
      <c r="M416" s="21" t="s">
        <v>48</v>
      </c>
      <c r="N416" s="21" t="s">
        <v>78</v>
      </c>
      <c r="O416" s="21" t="s">
        <v>63</v>
      </c>
    </row>
    <row r="417" spans="2:15" ht="21" customHeight="1" x14ac:dyDescent="0.25">
      <c r="B417" s="2" t="s">
        <v>14</v>
      </c>
      <c r="C417" s="3">
        <v>28</v>
      </c>
      <c r="D417" s="4" t="s">
        <v>72</v>
      </c>
      <c r="E417" s="2" t="s">
        <v>49</v>
      </c>
      <c r="F417" s="2" t="s">
        <v>42</v>
      </c>
      <c r="G417" s="5">
        <v>2</v>
      </c>
      <c r="H417" s="1">
        <v>12000000</v>
      </c>
      <c r="I417" s="2">
        <v>1</v>
      </c>
      <c r="J417" s="6">
        <v>1.5046296296296294E-3</v>
      </c>
      <c r="K417" s="2" t="s">
        <v>18</v>
      </c>
      <c r="L417" s="2" t="s">
        <v>19</v>
      </c>
      <c r="M417" s="2" t="s">
        <v>48</v>
      </c>
      <c r="N417" s="2" t="s">
        <v>77</v>
      </c>
      <c r="O417" s="2" t="s">
        <v>54</v>
      </c>
    </row>
    <row r="418" spans="2:15" ht="21" customHeight="1" x14ac:dyDescent="0.25">
      <c r="B418" s="21" t="s">
        <v>14</v>
      </c>
      <c r="C418" s="22">
        <v>12</v>
      </c>
      <c r="D418" s="23" t="s">
        <v>22</v>
      </c>
      <c r="E418" s="21" t="s">
        <v>28</v>
      </c>
      <c r="F418" s="21" t="s">
        <v>23</v>
      </c>
      <c r="G418" s="24">
        <v>2</v>
      </c>
      <c r="H418" s="25">
        <v>38000000</v>
      </c>
      <c r="I418" s="21">
        <v>4</v>
      </c>
      <c r="J418" s="26">
        <v>1.5046296296296294E-3</v>
      </c>
      <c r="K418" s="21" t="s">
        <v>46</v>
      </c>
      <c r="L418" s="21" t="s">
        <v>35</v>
      </c>
      <c r="M418" s="21" t="s">
        <v>33</v>
      </c>
      <c r="N418" s="21" t="s">
        <v>76</v>
      </c>
      <c r="O418" s="21" t="s">
        <v>52</v>
      </c>
    </row>
    <row r="419" spans="2:15" ht="21" customHeight="1" x14ac:dyDescent="0.25">
      <c r="B419" s="2" t="s">
        <v>70</v>
      </c>
      <c r="C419" s="3">
        <v>30</v>
      </c>
      <c r="D419" s="4" t="s">
        <v>44</v>
      </c>
      <c r="E419" s="2" t="s">
        <v>16</v>
      </c>
      <c r="F419" s="2" t="s">
        <v>45</v>
      </c>
      <c r="G419" s="5">
        <v>0</v>
      </c>
      <c r="H419" s="1">
        <v>0</v>
      </c>
      <c r="I419" s="2">
        <v>2</v>
      </c>
      <c r="J419" s="6">
        <v>1.5046296296296294E-3</v>
      </c>
      <c r="K419" s="2"/>
      <c r="L419" s="2"/>
      <c r="M419" s="2" t="s">
        <v>33</v>
      </c>
      <c r="N419" s="2" t="s">
        <v>66</v>
      </c>
      <c r="O419" s="2" t="s">
        <v>36</v>
      </c>
    </row>
    <row r="420" spans="2:15" ht="21" customHeight="1" x14ac:dyDescent="0.25">
      <c r="B420" s="21" t="s">
        <v>70</v>
      </c>
      <c r="C420" s="22">
        <v>11</v>
      </c>
      <c r="D420" s="23" t="s">
        <v>44</v>
      </c>
      <c r="E420" s="21" t="s">
        <v>38</v>
      </c>
      <c r="F420" s="21" t="s">
        <v>23</v>
      </c>
      <c r="G420" s="24">
        <v>0</v>
      </c>
      <c r="H420" s="25">
        <v>0</v>
      </c>
      <c r="I420" s="21">
        <v>3</v>
      </c>
      <c r="J420" s="26">
        <v>1.5046296296296294E-3</v>
      </c>
      <c r="K420" s="21"/>
      <c r="L420" s="21"/>
      <c r="M420" s="21" t="s">
        <v>20</v>
      </c>
      <c r="N420" s="21" t="s">
        <v>76</v>
      </c>
      <c r="O420" s="21" t="s">
        <v>52</v>
      </c>
    </row>
    <row r="421" spans="2:15" ht="21" customHeight="1" x14ac:dyDescent="0.25">
      <c r="B421" s="2" t="s">
        <v>14</v>
      </c>
      <c r="C421" s="3">
        <v>11</v>
      </c>
      <c r="D421" s="4" t="s">
        <v>55</v>
      </c>
      <c r="E421" s="2" t="s">
        <v>49</v>
      </c>
      <c r="F421" s="2" t="s">
        <v>17</v>
      </c>
      <c r="G421" s="5">
        <v>5</v>
      </c>
      <c r="H421" s="1">
        <v>25000000</v>
      </c>
      <c r="I421" s="2">
        <v>3</v>
      </c>
      <c r="J421" s="6">
        <v>1.5277777777777779E-3</v>
      </c>
      <c r="K421" s="2" t="s">
        <v>18</v>
      </c>
      <c r="L421" s="2" t="s">
        <v>47</v>
      </c>
      <c r="M421" s="2" t="s">
        <v>20</v>
      </c>
      <c r="N421" s="2" t="s">
        <v>66</v>
      </c>
      <c r="O421" s="2" t="s">
        <v>36</v>
      </c>
    </row>
    <row r="422" spans="2:15" ht="21" customHeight="1" x14ac:dyDescent="0.25">
      <c r="B422" s="21" t="s">
        <v>14</v>
      </c>
      <c r="C422" s="22">
        <v>15</v>
      </c>
      <c r="D422" s="23" t="s">
        <v>55</v>
      </c>
      <c r="E422" s="21" t="s">
        <v>32</v>
      </c>
      <c r="F422" s="21" t="s">
        <v>42</v>
      </c>
      <c r="G422" s="24">
        <v>2</v>
      </c>
      <c r="H422" s="25">
        <v>12000000</v>
      </c>
      <c r="I422" s="21">
        <v>1</v>
      </c>
      <c r="J422" s="26">
        <v>1.5277777777777779E-3</v>
      </c>
      <c r="K422" s="21" t="s">
        <v>18</v>
      </c>
      <c r="L422" s="21" t="s">
        <v>29</v>
      </c>
      <c r="M422" s="21" t="s">
        <v>43</v>
      </c>
      <c r="N422" s="21" t="s">
        <v>76</v>
      </c>
      <c r="O422" s="21" t="s">
        <v>31</v>
      </c>
    </row>
    <row r="423" spans="2:15" ht="21" customHeight="1" x14ac:dyDescent="0.25">
      <c r="B423" s="2" t="s">
        <v>14</v>
      </c>
      <c r="C423" s="3">
        <v>14</v>
      </c>
      <c r="D423" s="4" t="s">
        <v>57</v>
      </c>
      <c r="E423" s="2" t="s">
        <v>28</v>
      </c>
      <c r="F423" s="2" t="s">
        <v>23</v>
      </c>
      <c r="G423" s="5">
        <v>2</v>
      </c>
      <c r="H423" s="1">
        <v>12000000</v>
      </c>
      <c r="I423" s="2">
        <v>1</v>
      </c>
      <c r="J423" s="6">
        <v>1.5277777777777779E-3</v>
      </c>
      <c r="K423" s="2" t="s">
        <v>18</v>
      </c>
      <c r="L423" s="2" t="s">
        <v>47</v>
      </c>
      <c r="M423" s="2" t="s">
        <v>30</v>
      </c>
      <c r="N423" s="2" t="s">
        <v>77</v>
      </c>
      <c r="O423" s="2" t="s">
        <v>65</v>
      </c>
    </row>
    <row r="424" spans="2:15" ht="21" customHeight="1" x14ac:dyDescent="0.25">
      <c r="B424" s="21" t="s">
        <v>14</v>
      </c>
      <c r="C424" s="22">
        <v>11</v>
      </c>
      <c r="D424" s="23" t="s">
        <v>57</v>
      </c>
      <c r="E424" s="21" t="s">
        <v>16</v>
      </c>
      <c r="F424" s="21" t="s">
        <v>42</v>
      </c>
      <c r="G424" s="24">
        <v>1</v>
      </c>
      <c r="H424" s="25">
        <v>7000000</v>
      </c>
      <c r="I424" s="21">
        <v>1</v>
      </c>
      <c r="J424" s="26">
        <v>1.5277777777777779E-3</v>
      </c>
      <c r="K424" s="21" t="s">
        <v>18</v>
      </c>
      <c r="L424" s="21" t="s">
        <v>39</v>
      </c>
      <c r="M424" s="21" t="s">
        <v>33</v>
      </c>
      <c r="N424" s="21" t="s">
        <v>76</v>
      </c>
      <c r="O424" s="21" t="s">
        <v>31</v>
      </c>
    </row>
    <row r="425" spans="2:15" ht="21" customHeight="1" x14ac:dyDescent="0.25">
      <c r="B425" s="2" t="s">
        <v>14</v>
      </c>
      <c r="C425" s="3">
        <v>1</v>
      </c>
      <c r="D425" s="4" t="s">
        <v>59</v>
      </c>
      <c r="E425" s="2" t="s">
        <v>28</v>
      </c>
      <c r="F425" s="2" t="s">
        <v>17</v>
      </c>
      <c r="G425" s="5">
        <v>4</v>
      </c>
      <c r="H425" s="1">
        <v>20000000</v>
      </c>
      <c r="I425" s="2">
        <v>2</v>
      </c>
      <c r="J425" s="6">
        <v>1.5277777777777779E-3</v>
      </c>
      <c r="K425" s="2" t="s">
        <v>61</v>
      </c>
      <c r="L425" s="2" t="s">
        <v>29</v>
      </c>
      <c r="M425" s="2" t="s">
        <v>25</v>
      </c>
      <c r="N425" s="2" t="s">
        <v>78</v>
      </c>
      <c r="O425" s="2" t="s">
        <v>53</v>
      </c>
    </row>
    <row r="426" spans="2:15" ht="21" customHeight="1" x14ac:dyDescent="0.25">
      <c r="B426" s="21" t="s">
        <v>14</v>
      </c>
      <c r="C426" s="22">
        <v>7</v>
      </c>
      <c r="D426" s="23" t="s">
        <v>59</v>
      </c>
      <c r="E426" s="21" t="s">
        <v>28</v>
      </c>
      <c r="F426" s="21" t="s">
        <v>42</v>
      </c>
      <c r="G426" s="24">
        <v>3</v>
      </c>
      <c r="H426" s="25">
        <v>15000000</v>
      </c>
      <c r="I426" s="21">
        <v>1</v>
      </c>
      <c r="J426" s="26">
        <v>1.5277777777777779E-3</v>
      </c>
      <c r="K426" s="21" t="s">
        <v>18</v>
      </c>
      <c r="L426" s="21" t="s">
        <v>47</v>
      </c>
      <c r="M426" s="21" t="s">
        <v>43</v>
      </c>
      <c r="N426" s="21" t="s">
        <v>78</v>
      </c>
      <c r="O426" s="21" t="s">
        <v>41</v>
      </c>
    </row>
    <row r="427" spans="2:15" ht="21" customHeight="1" x14ac:dyDescent="0.25">
      <c r="B427" s="2" t="s">
        <v>14</v>
      </c>
      <c r="C427" s="3">
        <v>1</v>
      </c>
      <c r="D427" s="4" t="s">
        <v>59</v>
      </c>
      <c r="E427" s="2" t="s">
        <v>32</v>
      </c>
      <c r="F427" s="2" t="s">
        <v>23</v>
      </c>
      <c r="G427" s="5">
        <v>3</v>
      </c>
      <c r="H427" s="1">
        <v>15000000</v>
      </c>
      <c r="I427" s="2">
        <v>2</v>
      </c>
      <c r="J427" s="6">
        <v>1.5277777777777779E-3</v>
      </c>
      <c r="K427" s="2" t="s">
        <v>18</v>
      </c>
      <c r="L427" s="2" t="s">
        <v>19</v>
      </c>
      <c r="M427" s="2" t="s">
        <v>51</v>
      </c>
      <c r="N427" s="2" t="s">
        <v>76</v>
      </c>
      <c r="O427" s="2" t="s">
        <v>52</v>
      </c>
    </row>
    <row r="428" spans="2:15" ht="21" customHeight="1" x14ac:dyDescent="0.25">
      <c r="B428" s="21" t="s">
        <v>14</v>
      </c>
      <c r="C428" s="22">
        <v>6</v>
      </c>
      <c r="D428" s="23" t="s">
        <v>72</v>
      </c>
      <c r="E428" s="21" t="s">
        <v>49</v>
      </c>
      <c r="F428" s="21" t="s">
        <v>42</v>
      </c>
      <c r="G428" s="24">
        <v>2</v>
      </c>
      <c r="H428" s="25">
        <v>38000000</v>
      </c>
      <c r="I428" s="21">
        <v>1</v>
      </c>
      <c r="J428" s="26">
        <v>1.5277777777777779E-3</v>
      </c>
      <c r="K428" s="21" t="s">
        <v>46</v>
      </c>
      <c r="L428" s="21" t="s">
        <v>29</v>
      </c>
      <c r="M428" s="21" t="s">
        <v>20</v>
      </c>
      <c r="N428" s="21" t="s">
        <v>78</v>
      </c>
      <c r="O428" s="21" t="s">
        <v>62</v>
      </c>
    </row>
    <row r="429" spans="2:15" ht="21" customHeight="1" x14ac:dyDescent="0.25">
      <c r="B429" s="2" t="s">
        <v>14</v>
      </c>
      <c r="C429" s="3">
        <v>31</v>
      </c>
      <c r="D429" s="4" t="s">
        <v>22</v>
      </c>
      <c r="E429" s="2" t="s">
        <v>28</v>
      </c>
      <c r="F429" s="2" t="s">
        <v>23</v>
      </c>
      <c r="G429" s="5">
        <v>1</v>
      </c>
      <c r="H429" s="1">
        <v>19000000</v>
      </c>
      <c r="I429" s="2">
        <v>2</v>
      </c>
      <c r="J429" s="6">
        <v>1.5277777777777779E-3</v>
      </c>
      <c r="K429" s="2" t="s">
        <v>46</v>
      </c>
      <c r="L429" s="2" t="s">
        <v>19</v>
      </c>
      <c r="M429" s="2" t="s">
        <v>30</v>
      </c>
      <c r="N429" s="2" t="s">
        <v>76</v>
      </c>
      <c r="O429" s="2" t="s">
        <v>52</v>
      </c>
    </row>
    <row r="430" spans="2:15" ht="21" customHeight="1" x14ac:dyDescent="0.25">
      <c r="B430" s="21" t="s">
        <v>14</v>
      </c>
      <c r="C430" s="22">
        <v>12</v>
      </c>
      <c r="D430" s="23" t="s">
        <v>22</v>
      </c>
      <c r="E430" s="21" t="s">
        <v>28</v>
      </c>
      <c r="F430" s="21" t="s">
        <v>42</v>
      </c>
      <c r="G430" s="24">
        <v>2</v>
      </c>
      <c r="H430" s="25">
        <v>10000000</v>
      </c>
      <c r="I430" s="21">
        <v>4</v>
      </c>
      <c r="J430" s="26">
        <v>1.5277777777777779E-3</v>
      </c>
      <c r="K430" s="21" t="s">
        <v>18</v>
      </c>
      <c r="L430" s="21" t="s">
        <v>24</v>
      </c>
      <c r="M430" s="21" t="s">
        <v>40</v>
      </c>
      <c r="N430" s="21" t="s">
        <v>66</v>
      </c>
      <c r="O430" s="21" t="s">
        <v>36</v>
      </c>
    </row>
    <row r="431" spans="2:15" ht="21" customHeight="1" x14ac:dyDescent="0.25">
      <c r="B431" s="2" t="s">
        <v>14</v>
      </c>
      <c r="C431" s="3">
        <v>28</v>
      </c>
      <c r="D431" s="4" t="s">
        <v>27</v>
      </c>
      <c r="E431" s="2" t="s">
        <v>73</v>
      </c>
      <c r="F431" s="2" t="s">
        <v>68</v>
      </c>
      <c r="G431" s="5">
        <v>5</v>
      </c>
      <c r="H431" s="1">
        <v>21000000</v>
      </c>
      <c r="I431" s="2">
        <v>3</v>
      </c>
      <c r="J431" s="6">
        <v>1.5277777777777779E-3</v>
      </c>
      <c r="K431" s="2" t="s">
        <v>18</v>
      </c>
      <c r="L431" s="2" t="s">
        <v>56</v>
      </c>
      <c r="M431" s="2" t="s">
        <v>40</v>
      </c>
      <c r="N431" s="2" t="s">
        <v>76</v>
      </c>
      <c r="O431" s="2" t="s">
        <v>75</v>
      </c>
    </row>
    <row r="432" spans="2:15" ht="21" customHeight="1" x14ac:dyDescent="0.25">
      <c r="B432" s="21" t="s">
        <v>14</v>
      </c>
      <c r="C432" s="22">
        <v>2</v>
      </c>
      <c r="D432" s="23" t="s">
        <v>27</v>
      </c>
      <c r="E432" s="21" t="s">
        <v>16</v>
      </c>
      <c r="F432" s="21" t="s">
        <v>45</v>
      </c>
      <c r="G432" s="24">
        <v>2</v>
      </c>
      <c r="H432" s="25">
        <v>10000000</v>
      </c>
      <c r="I432" s="21">
        <v>2</v>
      </c>
      <c r="J432" s="26">
        <v>1.5277777777777779E-3</v>
      </c>
      <c r="K432" s="21" t="s">
        <v>18</v>
      </c>
      <c r="L432" s="21" t="s">
        <v>47</v>
      </c>
      <c r="M432" s="21" t="s">
        <v>30</v>
      </c>
      <c r="N432" s="21" t="s">
        <v>76</v>
      </c>
      <c r="O432" s="21" t="s">
        <v>31</v>
      </c>
    </row>
    <row r="433" spans="2:15" ht="21" customHeight="1" x14ac:dyDescent="0.25">
      <c r="B433" s="2" t="s">
        <v>14</v>
      </c>
      <c r="C433" s="3">
        <v>21</v>
      </c>
      <c r="D433" s="4" t="s">
        <v>27</v>
      </c>
      <c r="E433" s="2" t="s">
        <v>32</v>
      </c>
      <c r="F433" s="2" t="s">
        <v>23</v>
      </c>
      <c r="G433" s="5">
        <v>2</v>
      </c>
      <c r="H433" s="1">
        <v>12000000</v>
      </c>
      <c r="I433" s="2">
        <v>3</v>
      </c>
      <c r="J433" s="6">
        <v>1.5277777777777779E-3</v>
      </c>
      <c r="K433" s="2" t="s">
        <v>18</v>
      </c>
      <c r="L433" s="2" t="s">
        <v>19</v>
      </c>
      <c r="M433" s="2" t="s">
        <v>30</v>
      </c>
      <c r="N433" s="2" t="s">
        <v>77</v>
      </c>
      <c r="O433" s="2" t="s">
        <v>54</v>
      </c>
    </row>
    <row r="434" spans="2:15" ht="21" customHeight="1" x14ac:dyDescent="0.25">
      <c r="B434" s="21" t="s">
        <v>14</v>
      </c>
      <c r="C434" s="22">
        <v>30</v>
      </c>
      <c r="D434" s="23" t="s">
        <v>27</v>
      </c>
      <c r="E434" s="21" t="s">
        <v>28</v>
      </c>
      <c r="F434" s="21" t="s">
        <v>17</v>
      </c>
      <c r="G434" s="24">
        <v>4</v>
      </c>
      <c r="H434" s="25">
        <v>15000000</v>
      </c>
      <c r="I434" s="21">
        <v>1</v>
      </c>
      <c r="J434" s="26">
        <v>1.5277777777777779E-3</v>
      </c>
      <c r="K434" s="21" t="s">
        <v>18</v>
      </c>
      <c r="L434" s="21" t="s">
        <v>39</v>
      </c>
      <c r="M434" s="21" t="s">
        <v>25</v>
      </c>
      <c r="N434" s="21" t="s">
        <v>76</v>
      </c>
      <c r="O434" s="21" t="s">
        <v>75</v>
      </c>
    </row>
    <row r="435" spans="2:15" ht="21" customHeight="1" x14ac:dyDescent="0.25">
      <c r="B435" s="2" t="s">
        <v>14</v>
      </c>
      <c r="C435" s="3">
        <v>24</v>
      </c>
      <c r="D435" s="4" t="s">
        <v>27</v>
      </c>
      <c r="E435" s="2" t="s">
        <v>73</v>
      </c>
      <c r="F435" s="2" t="s">
        <v>42</v>
      </c>
      <c r="G435" s="5">
        <v>5</v>
      </c>
      <c r="H435" s="1">
        <v>25000000</v>
      </c>
      <c r="I435" s="2">
        <v>2</v>
      </c>
      <c r="J435" s="6">
        <v>1.5277777777777779E-3</v>
      </c>
      <c r="K435" s="2" t="s">
        <v>18</v>
      </c>
      <c r="L435" s="2" t="s">
        <v>19</v>
      </c>
      <c r="M435" s="2" t="s">
        <v>33</v>
      </c>
      <c r="N435" s="2" t="s">
        <v>66</v>
      </c>
      <c r="O435" s="2" t="s">
        <v>36</v>
      </c>
    </row>
    <row r="436" spans="2:15" ht="21" customHeight="1" x14ac:dyDescent="0.25">
      <c r="B436" s="21" t="s">
        <v>14</v>
      </c>
      <c r="C436" s="22">
        <v>24</v>
      </c>
      <c r="D436" s="23" t="s">
        <v>27</v>
      </c>
      <c r="E436" s="21" t="s">
        <v>38</v>
      </c>
      <c r="F436" s="21" t="s">
        <v>23</v>
      </c>
      <c r="G436" s="24">
        <v>3</v>
      </c>
      <c r="H436" s="25">
        <v>15000000</v>
      </c>
      <c r="I436" s="21">
        <v>2</v>
      </c>
      <c r="J436" s="26">
        <v>1.5277777777777779E-3</v>
      </c>
      <c r="K436" s="21" t="s">
        <v>18</v>
      </c>
      <c r="L436" s="21" t="s">
        <v>50</v>
      </c>
      <c r="M436" s="21" t="s">
        <v>40</v>
      </c>
      <c r="N436" s="21" t="s">
        <v>76</v>
      </c>
      <c r="O436" s="21" t="s">
        <v>26</v>
      </c>
    </row>
    <row r="437" spans="2:15" ht="21" customHeight="1" x14ac:dyDescent="0.25">
      <c r="B437" s="2" t="s">
        <v>14</v>
      </c>
      <c r="C437" s="3">
        <v>30</v>
      </c>
      <c r="D437" s="4" t="s">
        <v>27</v>
      </c>
      <c r="E437" s="2" t="s">
        <v>49</v>
      </c>
      <c r="F437" s="2" t="s">
        <v>17</v>
      </c>
      <c r="G437" s="5">
        <v>2</v>
      </c>
      <c r="H437" s="1">
        <v>12000000</v>
      </c>
      <c r="I437" s="2">
        <v>2</v>
      </c>
      <c r="J437" s="6">
        <v>1.5277777777777779E-3</v>
      </c>
      <c r="K437" s="2" t="s">
        <v>18</v>
      </c>
      <c r="L437" s="2" t="s">
        <v>47</v>
      </c>
      <c r="M437" s="2" t="s">
        <v>20</v>
      </c>
      <c r="N437" s="2" t="s">
        <v>77</v>
      </c>
      <c r="O437" s="2" t="s">
        <v>65</v>
      </c>
    </row>
    <row r="438" spans="2:15" ht="21" customHeight="1" x14ac:dyDescent="0.25">
      <c r="B438" s="21" t="s">
        <v>14</v>
      </c>
      <c r="C438" s="22">
        <v>22</v>
      </c>
      <c r="D438" s="23" t="s">
        <v>27</v>
      </c>
      <c r="E438" s="21" t="s">
        <v>49</v>
      </c>
      <c r="F438" s="21" t="s">
        <v>17</v>
      </c>
      <c r="G438" s="24">
        <v>3</v>
      </c>
      <c r="H438" s="25">
        <v>12000000</v>
      </c>
      <c r="I438" s="21">
        <v>2</v>
      </c>
      <c r="J438" s="26">
        <v>1.5277777777777779E-3</v>
      </c>
      <c r="K438" s="21" t="s">
        <v>18</v>
      </c>
      <c r="L438" s="21" t="s">
        <v>19</v>
      </c>
      <c r="M438" s="21" t="s">
        <v>43</v>
      </c>
      <c r="N438" s="21" t="s">
        <v>77</v>
      </c>
      <c r="O438" s="21" t="s">
        <v>54</v>
      </c>
    </row>
    <row r="439" spans="2:15" ht="21" customHeight="1" x14ac:dyDescent="0.25">
      <c r="B439" s="2" t="s">
        <v>14</v>
      </c>
      <c r="C439" s="3">
        <v>26</v>
      </c>
      <c r="D439" s="4" t="s">
        <v>27</v>
      </c>
      <c r="E439" s="2" t="s">
        <v>32</v>
      </c>
      <c r="F439" s="2" t="s">
        <v>68</v>
      </c>
      <c r="G439" s="5">
        <v>5</v>
      </c>
      <c r="H439" s="1">
        <v>25000000</v>
      </c>
      <c r="I439" s="2">
        <v>3</v>
      </c>
      <c r="J439" s="6">
        <v>1.5277777777777779E-3</v>
      </c>
      <c r="K439" s="2" t="s">
        <v>18</v>
      </c>
      <c r="L439" s="2" t="s">
        <v>56</v>
      </c>
      <c r="M439" s="2" t="s">
        <v>48</v>
      </c>
      <c r="N439" s="2" t="s">
        <v>76</v>
      </c>
      <c r="O439" s="2" t="s">
        <v>52</v>
      </c>
    </row>
    <row r="440" spans="2:15" ht="21" customHeight="1" x14ac:dyDescent="0.25">
      <c r="B440" s="21" t="s">
        <v>14</v>
      </c>
      <c r="C440" s="22">
        <v>29</v>
      </c>
      <c r="D440" s="23" t="s">
        <v>37</v>
      </c>
      <c r="E440" s="21" t="s">
        <v>32</v>
      </c>
      <c r="F440" s="21" t="s">
        <v>42</v>
      </c>
      <c r="G440" s="24">
        <v>1</v>
      </c>
      <c r="H440" s="25">
        <v>19000000</v>
      </c>
      <c r="I440" s="21">
        <v>4</v>
      </c>
      <c r="J440" s="26">
        <v>1.5277777777777779E-3</v>
      </c>
      <c r="K440" s="21" t="s">
        <v>46</v>
      </c>
      <c r="L440" s="21" t="s">
        <v>35</v>
      </c>
      <c r="M440" s="21" t="s">
        <v>48</v>
      </c>
      <c r="N440" s="21" t="s">
        <v>78</v>
      </c>
      <c r="O440" s="21" t="s">
        <v>53</v>
      </c>
    </row>
    <row r="441" spans="2:15" ht="21" customHeight="1" x14ac:dyDescent="0.25">
      <c r="B441" s="2" t="s">
        <v>14</v>
      </c>
      <c r="C441" s="3">
        <v>20</v>
      </c>
      <c r="D441" s="4" t="s">
        <v>37</v>
      </c>
      <c r="E441" s="2" t="s">
        <v>28</v>
      </c>
      <c r="F441" s="2" t="s">
        <v>42</v>
      </c>
      <c r="G441" s="5">
        <v>2</v>
      </c>
      <c r="H441" s="1">
        <v>38000000</v>
      </c>
      <c r="I441" s="2">
        <v>5</v>
      </c>
      <c r="J441" s="6">
        <v>1.5277777777777779E-3</v>
      </c>
      <c r="K441" s="2" t="s">
        <v>46</v>
      </c>
      <c r="L441" s="2" t="s">
        <v>19</v>
      </c>
      <c r="M441" s="2" t="s">
        <v>51</v>
      </c>
      <c r="N441" s="2" t="s">
        <v>78</v>
      </c>
      <c r="O441" s="2" t="s">
        <v>41</v>
      </c>
    </row>
    <row r="442" spans="2:15" ht="21" customHeight="1" x14ac:dyDescent="0.25">
      <c r="B442" s="21" t="s">
        <v>14</v>
      </c>
      <c r="C442" s="22">
        <v>4</v>
      </c>
      <c r="D442" s="23" t="s">
        <v>37</v>
      </c>
      <c r="E442" s="21" t="s">
        <v>32</v>
      </c>
      <c r="F442" s="21" t="s">
        <v>17</v>
      </c>
      <c r="G442" s="24">
        <v>5</v>
      </c>
      <c r="H442" s="25">
        <v>20000000</v>
      </c>
      <c r="I442" s="21">
        <v>2</v>
      </c>
      <c r="J442" s="26">
        <v>1.5277777777777779E-3</v>
      </c>
      <c r="K442" s="21" t="s">
        <v>18</v>
      </c>
      <c r="L442" s="21" t="s">
        <v>24</v>
      </c>
      <c r="M442" s="21" t="s">
        <v>30</v>
      </c>
      <c r="N442" s="21" t="s">
        <v>78</v>
      </c>
      <c r="O442" s="21" t="s">
        <v>63</v>
      </c>
    </row>
    <row r="443" spans="2:15" ht="21" customHeight="1" x14ac:dyDescent="0.25">
      <c r="B443" s="2" t="s">
        <v>14</v>
      </c>
      <c r="C443" s="3">
        <v>20</v>
      </c>
      <c r="D443" s="4" t="s">
        <v>37</v>
      </c>
      <c r="E443" s="2" t="s">
        <v>32</v>
      </c>
      <c r="F443" s="2" t="s">
        <v>23</v>
      </c>
      <c r="G443" s="5">
        <v>2</v>
      </c>
      <c r="H443" s="1">
        <v>12000000</v>
      </c>
      <c r="I443" s="2">
        <v>2</v>
      </c>
      <c r="J443" s="6">
        <v>1.5277777777777779E-3</v>
      </c>
      <c r="K443" s="2" t="s">
        <v>18</v>
      </c>
      <c r="L443" s="2" t="s">
        <v>19</v>
      </c>
      <c r="M443" s="2" t="s">
        <v>30</v>
      </c>
      <c r="N443" s="2" t="s">
        <v>66</v>
      </c>
      <c r="O443" s="2" t="s">
        <v>67</v>
      </c>
    </row>
    <row r="444" spans="2:15" ht="21" customHeight="1" x14ac:dyDescent="0.25">
      <c r="B444" s="21" t="s">
        <v>14</v>
      </c>
      <c r="C444" s="22">
        <v>22</v>
      </c>
      <c r="D444" s="23" t="s">
        <v>37</v>
      </c>
      <c r="E444" s="21" t="s">
        <v>49</v>
      </c>
      <c r="F444" s="21" t="s">
        <v>42</v>
      </c>
      <c r="G444" s="24">
        <v>1</v>
      </c>
      <c r="H444" s="25">
        <v>7000000</v>
      </c>
      <c r="I444" s="21">
        <v>1</v>
      </c>
      <c r="J444" s="26">
        <v>1.5277777777777779E-3</v>
      </c>
      <c r="K444" s="21" t="s">
        <v>18</v>
      </c>
      <c r="L444" s="21" t="s">
        <v>39</v>
      </c>
      <c r="M444" s="21" t="s">
        <v>33</v>
      </c>
      <c r="N444" s="21" t="s">
        <v>78</v>
      </c>
      <c r="O444" s="21" t="s">
        <v>41</v>
      </c>
    </row>
    <row r="445" spans="2:15" ht="21" customHeight="1" x14ac:dyDescent="0.25">
      <c r="B445" s="2" t="s">
        <v>14</v>
      </c>
      <c r="C445" s="3">
        <v>30</v>
      </c>
      <c r="D445" s="4" t="s">
        <v>37</v>
      </c>
      <c r="E445" s="2" t="s">
        <v>38</v>
      </c>
      <c r="F445" s="2" t="s">
        <v>23</v>
      </c>
      <c r="G445" s="5">
        <v>3</v>
      </c>
      <c r="H445" s="1">
        <v>15000000</v>
      </c>
      <c r="I445" s="2">
        <v>2</v>
      </c>
      <c r="J445" s="6">
        <v>1.5277777777777779E-3</v>
      </c>
      <c r="K445" s="2" t="s">
        <v>18</v>
      </c>
      <c r="L445" s="2" t="s">
        <v>56</v>
      </c>
      <c r="M445" s="2" t="s">
        <v>48</v>
      </c>
      <c r="N445" s="2" t="s">
        <v>76</v>
      </c>
      <c r="O445" s="2" t="s">
        <v>26</v>
      </c>
    </row>
    <row r="446" spans="2:15" ht="21" customHeight="1" x14ac:dyDescent="0.25">
      <c r="B446" s="21" t="s">
        <v>14</v>
      </c>
      <c r="C446" s="22">
        <v>3</v>
      </c>
      <c r="D446" s="23" t="s">
        <v>37</v>
      </c>
      <c r="E446" s="21" t="s">
        <v>16</v>
      </c>
      <c r="F446" s="21" t="s">
        <v>17</v>
      </c>
      <c r="G446" s="24">
        <v>3</v>
      </c>
      <c r="H446" s="25">
        <v>15000000</v>
      </c>
      <c r="I446" s="21">
        <v>2</v>
      </c>
      <c r="J446" s="26">
        <v>1.5277777777777779E-3</v>
      </c>
      <c r="K446" s="21" t="s">
        <v>18</v>
      </c>
      <c r="L446" s="21" t="s">
        <v>19</v>
      </c>
      <c r="M446" s="21" t="s">
        <v>25</v>
      </c>
      <c r="N446" s="21" t="s">
        <v>78</v>
      </c>
      <c r="O446" s="21" t="s">
        <v>62</v>
      </c>
    </row>
    <row r="447" spans="2:15" ht="21" customHeight="1" x14ac:dyDescent="0.25">
      <c r="B447" s="2" t="s">
        <v>14</v>
      </c>
      <c r="C447" s="3">
        <v>8</v>
      </c>
      <c r="D447" s="4" t="s">
        <v>37</v>
      </c>
      <c r="E447" s="2" t="s">
        <v>16</v>
      </c>
      <c r="F447" s="2" t="s">
        <v>45</v>
      </c>
      <c r="G447" s="5">
        <v>4</v>
      </c>
      <c r="H447" s="1">
        <v>20000000</v>
      </c>
      <c r="I447" s="2">
        <v>3</v>
      </c>
      <c r="J447" s="6">
        <v>1.5277777777777779E-3</v>
      </c>
      <c r="K447" s="2" t="s">
        <v>18</v>
      </c>
      <c r="L447" s="2" t="s">
        <v>29</v>
      </c>
      <c r="M447" s="2" t="s">
        <v>48</v>
      </c>
      <c r="N447" s="2" t="s">
        <v>77</v>
      </c>
      <c r="O447" s="2" t="s">
        <v>54</v>
      </c>
    </row>
    <row r="448" spans="2:15" ht="21" customHeight="1" x14ac:dyDescent="0.25">
      <c r="B448" s="21" t="s">
        <v>14</v>
      </c>
      <c r="C448" s="22">
        <v>23</v>
      </c>
      <c r="D448" s="23" t="s">
        <v>37</v>
      </c>
      <c r="E448" s="21" t="s">
        <v>16</v>
      </c>
      <c r="F448" s="21" t="s">
        <v>42</v>
      </c>
      <c r="G448" s="24">
        <v>3</v>
      </c>
      <c r="H448" s="25">
        <v>15000000</v>
      </c>
      <c r="I448" s="21">
        <v>1</v>
      </c>
      <c r="J448" s="26">
        <v>1.5277777777777779E-3</v>
      </c>
      <c r="K448" s="21" t="s">
        <v>18</v>
      </c>
      <c r="L448" s="21" t="s">
        <v>29</v>
      </c>
      <c r="M448" s="21" t="s">
        <v>51</v>
      </c>
      <c r="N448" s="21" t="s">
        <v>66</v>
      </c>
      <c r="O448" s="21" t="s">
        <v>67</v>
      </c>
    </row>
    <row r="449" spans="2:15" ht="21" customHeight="1" x14ac:dyDescent="0.25">
      <c r="B449" s="2" t="s">
        <v>14</v>
      </c>
      <c r="C449" s="3">
        <v>22</v>
      </c>
      <c r="D449" s="4" t="s">
        <v>44</v>
      </c>
      <c r="E449" s="2" t="s">
        <v>32</v>
      </c>
      <c r="F449" s="2" t="s">
        <v>42</v>
      </c>
      <c r="G449" s="5">
        <v>2</v>
      </c>
      <c r="H449" s="1">
        <v>38000000</v>
      </c>
      <c r="I449" s="2">
        <v>3</v>
      </c>
      <c r="J449" s="6">
        <v>1.5277777777777779E-3</v>
      </c>
      <c r="K449" s="2" t="s">
        <v>46</v>
      </c>
      <c r="L449" s="2" t="s">
        <v>64</v>
      </c>
      <c r="M449" s="2" t="s">
        <v>25</v>
      </c>
      <c r="N449" s="2" t="s">
        <v>78</v>
      </c>
      <c r="O449" s="2" t="s">
        <v>62</v>
      </c>
    </row>
    <row r="450" spans="2:15" ht="21" customHeight="1" x14ac:dyDescent="0.25">
      <c r="B450" s="21" t="s">
        <v>14</v>
      </c>
      <c r="C450" s="22">
        <v>3</v>
      </c>
      <c r="D450" s="23" t="s">
        <v>44</v>
      </c>
      <c r="E450" s="21" t="s">
        <v>32</v>
      </c>
      <c r="F450" s="21" t="s">
        <v>23</v>
      </c>
      <c r="G450" s="24">
        <v>1</v>
      </c>
      <c r="H450" s="25">
        <v>19000000</v>
      </c>
      <c r="I450" s="21">
        <v>3</v>
      </c>
      <c r="J450" s="26">
        <v>1.5277777777777779E-3</v>
      </c>
      <c r="K450" s="21" t="s">
        <v>46</v>
      </c>
      <c r="L450" s="21" t="s">
        <v>29</v>
      </c>
      <c r="M450" s="21" t="s">
        <v>48</v>
      </c>
      <c r="N450" s="21" t="s">
        <v>76</v>
      </c>
      <c r="O450" s="21" t="s">
        <v>31</v>
      </c>
    </row>
    <row r="451" spans="2:15" ht="21" customHeight="1" x14ac:dyDescent="0.25">
      <c r="B451" s="2" t="s">
        <v>14</v>
      </c>
      <c r="C451" s="3">
        <v>6</v>
      </c>
      <c r="D451" s="4" t="s">
        <v>44</v>
      </c>
      <c r="E451" s="2" t="s">
        <v>32</v>
      </c>
      <c r="F451" s="2" t="s">
        <v>23</v>
      </c>
      <c r="G451" s="5">
        <v>3</v>
      </c>
      <c r="H451" s="1">
        <v>11000000</v>
      </c>
      <c r="I451" s="2">
        <v>5</v>
      </c>
      <c r="J451" s="6">
        <v>1.5277777777777779E-3</v>
      </c>
      <c r="K451" s="2" t="s">
        <v>18</v>
      </c>
      <c r="L451" s="2" t="s">
        <v>50</v>
      </c>
      <c r="M451" s="2" t="s">
        <v>30</v>
      </c>
      <c r="N451" s="2" t="s">
        <v>66</v>
      </c>
      <c r="O451" s="2" t="s">
        <v>67</v>
      </c>
    </row>
    <row r="452" spans="2:15" ht="21" customHeight="1" x14ac:dyDescent="0.25">
      <c r="B452" s="21" t="s">
        <v>14</v>
      </c>
      <c r="C452" s="22">
        <v>22</v>
      </c>
      <c r="D452" s="23" t="s">
        <v>44</v>
      </c>
      <c r="E452" s="21" t="s">
        <v>32</v>
      </c>
      <c r="F452" s="21" t="s">
        <v>42</v>
      </c>
      <c r="G452" s="24">
        <v>5</v>
      </c>
      <c r="H452" s="25">
        <v>25000000</v>
      </c>
      <c r="I452" s="21">
        <v>2</v>
      </c>
      <c r="J452" s="26">
        <v>1.5277777777777779E-3</v>
      </c>
      <c r="K452" s="21" t="s">
        <v>18</v>
      </c>
      <c r="L452" s="21" t="s">
        <v>39</v>
      </c>
      <c r="M452" s="21" t="s">
        <v>43</v>
      </c>
      <c r="N452" s="21" t="s">
        <v>78</v>
      </c>
      <c r="O452" s="21" t="s">
        <v>41</v>
      </c>
    </row>
    <row r="453" spans="2:15" ht="21" customHeight="1" x14ac:dyDescent="0.25">
      <c r="B453" s="2" t="s">
        <v>14</v>
      </c>
      <c r="C453" s="3">
        <v>22</v>
      </c>
      <c r="D453" s="4" t="s">
        <v>44</v>
      </c>
      <c r="E453" s="2" t="s">
        <v>49</v>
      </c>
      <c r="F453" s="2" t="s">
        <v>17</v>
      </c>
      <c r="G453" s="5">
        <v>2</v>
      </c>
      <c r="H453" s="1">
        <v>12000000</v>
      </c>
      <c r="I453" s="2">
        <v>1</v>
      </c>
      <c r="J453" s="6">
        <v>1.5277777777777779E-3</v>
      </c>
      <c r="K453" s="2" t="s">
        <v>18</v>
      </c>
      <c r="L453" s="2" t="s">
        <v>64</v>
      </c>
      <c r="M453" s="2" t="s">
        <v>33</v>
      </c>
      <c r="N453" s="2" t="s">
        <v>78</v>
      </c>
      <c r="O453" s="2" t="s">
        <v>62</v>
      </c>
    </row>
    <row r="454" spans="2:15" ht="21" customHeight="1" x14ac:dyDescent="0.25">
      <c r="B454" s="21" t="s">
        <v>14</v>
      </c>
      <c r="C454" s="22">
        <v>11</v>
      </c>
      <c r="D454" s="23" t="s">
        <v>44</v>
      </c>
      <c r="E454" s="21" t="s">
        <v>28</v>
      </c>
      <c r="F454" s="21" t="s">
        <v>42</v>
      </c>
      <c r="G454" s="24">
        <v>3</v>
      </c>
      <c r="H454" s="25">
        <v>15000000</v>
      </c>
      <c r="I454" s="21">
        <v>1</v>
      </c>
      <c r="J454" s="26">
        <v>1.5277777777777779E-3</v>
      </c>
      <c r="K454" s="21" t="s">
        <v>18</v>
      </c>
      <c r="L454" s="21" t="s">
        <v>50</v>
      </c>
      <c r="M454" s="21" t="s">
        <v>48</v>
      </c>
      <c r="N454" s="21" t="s">
        <v>78</v>
      </c>
      <c r="O454" s="21" t="s">
        <v>41</v>
      </c>
    </row>
    <row r="455" spans="2:15" ht="21" customHeight="1" x14ac:dyDescent="0.25">
      <c r="B455" s="2" t="s">
        <v>14</v>
      </c>
      <c r="C455" s="3">
        <v>17</v>
      </c>
      <c r="D455" s="4" t="s">
        <v>44</v>
      </c>
      <c r="E455" s="2" t="s">
        <v>16</v>
      </c>
      <c r="F455" s="2" t="s">
        <v>23</v>
      </c>
      <c r="G455" s="5">
        <v>3</v>
      </c>
      <c r="H455" s="1">
        <v>15000000</v>
      </c>
      <c r="I455" s="2">
        <v>5</v>
      </c>
      <c r="J455" s="6">
        <v>1.5277777777777779E-3</v>
      </c>
      <c r="K455" s="2" t="s">
        <v>18</v>
      </c>
      <c r="L455" s="2" t="s">
        <v>39</v>
      </c>
      <c r="M455" s="2" t="s">
        <v>48</v>
      </c>
      <c r="N455" s="2" t="s">
        <v>76</v>
      </c>
      <c r="O455" s="2" t="s">
        <v>26</v>
      </c>
    </row>
    <row r="456" spans="2:15" ht="21" customHeight="1" x14ac:dyDescent="0.25">
      <c r="B456" s="21" t="s">
        <v>14</v>
      </c>
      <c r="C456" s="22">
        <v>1</v>
      </c>
      <c r="D456" s="23" t="s">
        <v>44</v>
      </c>
      <c r="E456" s="21" t="s">
        <v>28</v>
      </c>
      <c r="F456" s="21" t="s">
        <v>42</v>
      </c>
      <c r="G456" s="24">
        <v>4</v>
      </c>
      <c r="H456" s="25">
        <v>20000000</v>
      </c>
      <c r="I456" s="21">
        <v>1</v>
      </c>
      <c r="J456" s="26">
        <v>1.5277777777777779E-3</v>
      </c>
      <c r="K456" s="21" t="s">
        <v>18</v>
      </c>
      <c r="L456" s="21" t="s">
        <v>29</v>
      </c>
      <c r="M456" s="21" t="s">
        <v>51</v>
      </c>
      <c r="N456" s="21" t="s">
        <v>76</v>
      </c>
      <c r="O456" s="21" t="s">
        <v>52</v>
      </c>
    </row>
    <row r="457" spans="2:15" ht="21" customHeight="1" x14ac:dyDescent="0.25">
      <c r="B457" s="2" t="s">
        <v>14</v>
      </c>
      <c r="C457" s="3">
        <v>11</v>
      </c>
      <c r="D457" s="4" t="s">
        <v>69</v>
      </c>
      <c r="E457" s="2" t="s">
        <v>49</v>
      </c>
      <c r="F457" s="2" t="s">
        <v>23</v>
      </c>
      <c r="G457" s="5">
        <v>4</v>
      </c>
      <c r="H457" s="1">
        <v>20000000</v>
      </c>
      <c r="I457" s="2">
        <v>3</v>
      </c>
      <c r="J457" s="6">
        <v>1.5277777777777779E-3</v>
      </c>
      <c r="K457" s="2" t="s">
        <v>61</v>
      </c>
      <c r="L457" s="2" t="s">
        <v>64</v>
      </c>
      <c r="M457" s="2" t="s">
        <v>33</v>
      </c>
      <c r="N457" s="2" t="s">
        <v>77</v>
      </c>
      <c r="O457" s="2" t="s">
        <v>65</v>
      </c>
    </row>
    <row r="458" spans="2:15" ht="21" customHeight="1" x14ac:dyDescent="0.25">
      <c r="B458" s="21" t="s">
        <v>14</v>
      </c>
      <c r="C458" s="22">
        <v>25</v>
      </c>
      <c r="D458" s="23" t="s">
        <v>69</v>
      </c>
      <c r="E458" s="21" t="s">
        <v>49</v>
      </c>
      <c r="F458" s="21" t="s">
        <v>42</v>
      </c>
      <c r="G458" s="24">
        <v>2</v>
      </c>
      <c r="H458" s="25">
        <v>12000000</v>
      </c>
      <c r="I458" s="21">
        <v>2</v>
      </c>
      <c r="J458" s="26">
        <v>1.5277777777777779E-3</v>
      </c>
      <c r="K458" s="21" t="s">
        <v>18</v>
      </c>
      <c r="L458" s="21" t="s">
        <v>29</v>
      </c>
      <c r="M458" s="21" t="s">
        <v>33</v>
      </c>
      <c r="N458" s="21" t="s">
        <v>77</v>
      </c>
      <c r="O458" s="21" t="s">
        <v>65</v>
      </c>
    </row>
    <row r="459" spans="2:15" ht="21" customHeight="1" x14ac:dyDescent="0.25">
      <c r="B459" s="2" t="s">
        <v>14</v>
      </c>
      <c r="C459" s="3">
        <v>24</v>
      </c>
      <c r="D459" s="4" t="s">
        <v>69</v>
      </c>
      <c r="E459" s="2" t="s">
        <v>16</v>
      </c>
      <c r="F459" s="2" t="s">
        <v>17</v>
      </c>
      <c r="G459" s="5">
        <v>3</v>
      </c>
      <c r="H459" s="1">
        <v>15000000</v>
      </c>
      <c r="I459" s="2">
        <v>3</v>
      </c>
      <c r="J459" s="6">
        <v>1.5277777777777779E-3</v>
      </c>
      <c r="K459" s="2" t="s">
        <v>18</v>
      </c>
      <c r="L459" s="2" t="s">
        <v>19</v>
      </c>
      <c r="M459" s="2" t="s">
        <v>43</v>
      </c>
      <c r="N459" s="2" t="s">
        <v>66</v>
      </c>
      <c r="O459" s="2" t="s">
        <v>67</v>
      </c>
    </row>
    <row r="460" spans="2:15" ht="21" customHeight="1" x14ac:dyDescent="0.25">
      <c r="B460" s="21" t="s">
        <v>14</v>
      </c>
      <c r="C460" s="22">
        <v>31</v>
      </c>
      <c r="D460" s="23" t="s">
        <v>69</v>
      </c>
      <c r="E460" s="21" t="s">
        <v>16</v>
      </c>
      <c r="F460" s="21" t="s">
        <v>23</v>
      </c>
      <c r="G460" s="24">
        <v>2</v>
      </c>
      <c r="H460" s="25">
        <v>12000000</v>
      </c>
      <c r="I460" s="21">
        <v>2</v>
      </c>
      <c r="J460" s="26">
        <v>1.5277777777777779E-3</v>
      </c>
      <c r="K460" s="21" t="s">
        <v>18</v>
      </c>
      <c r="L460" s="21" t="s">
        <v>24</v>
      </c>
      <c r="M460" s="21" t="s">
        <v>51</v>
      </c>
      <c r="N460" s="21" t="s">
        <v>76</v>
      </c>
      <c r="O460" s="21" t="s">
        <v>26</v>
      </c>
    </row>
    <row r="461" spans="2:15" ht="21" customHeight="1" x14ac:dyDescent="0.25">
      <c r="B461" s="2" t="s">
        <v>14</v>
      </c>
      <c r="C461" s="3">
        <v>11</v>
      </c>
      <c r="D461" s="4" t="s">
        <v>55</v>
      </c>
      <c r="E461" s="2" t="s">
        <v>49</v>
      </c>
      <c r="F461" s="2" t="s">
        <v>17</v>
      </c>
      <c r="G461" s="5">
        <v>5</v>
      </c>
      <c r="H461" s="1">
        <v>25000000</v>
      </c>
      <c r="I461" s="2">
        <v>3</v>
      </c>
      <c r="J461" s="6">
        <v>1.5277777777777779E-3</v>
      </c>
      <c r="K461" s="2" t="s">
        <v>18</v>
      </c>
      <c r="L461" s="2" t="s">
        <v>47</v>
      </c>
      <c r="M461" s="2" t="s">
        <v>20</v>
      </c>
      <c r="N461" s="2" t="s">
        <v>66</v>
      </c>
      <c r="O461" s="2" t="s">
        <v>36</v>
      </c>
    </row>
    <row r="462" spans="2:15" ht="21" customHeight="1" x14ac:dyDescent="0.25">
      <c r="B462" s="21" t="s">
        <v>14</v>
      </c>
      <c r="C462" s="22">
        <v>15</v>
      </c>
      <c r="D462" s="23" t="s">
        <v>55</v>
      </c>
      <c r="E462" s="21" t="s">
        <v>32</v>
      </c>
      <c r="F462" s="21" t="s">
        <v>42</v>
      </c>
      <c r="G462" s="24">
        <v>2</v>
      </c>
      <c r="H462" s="25">
        <v>12000000</v>
      </c>
      <c r="I462" s="21">
        <v>1</v>
      </c>
      <c r="J462" s="26">
        <v>1.5277777777777779E-3</v>
      </c>
      <c r="K462" s="21" t="s">
        <v>18</v>
      </c>
      <c r="L462" s="21" t="s">
        <v>29</v>
      </c>
      <c r="M462" s="21" t="s">
        <v>43</v>
      </c>
      <c r="N462" s="21" t="s">
        <v>76</v>
      </c>
      <c r="O462" s="21" t="s">
        <v>31</v>
      </c>
    </row>
    <row r="463" spans="2:15" ht="21" customHeight="1" x14ac:dyDescent="0.25">
      <c r="B463" s="2" t="s">
        <v>14</v>
      </c>
      <c r="C463" s="3">
        <v>14</v>
      </c>
      <c r="D463" s="4" t="s">
        <v>57</v>
      </c>
      <c r="E463" s="2" t="s">
        <v>28</v>
      </c>
      <c r="F463" s="2" t="s">
        <v>23</v>
      </c>
      <c r="G463" s="5">
        <v>2</v>
      </c>
      <c r="H463" s="1">
        <v>12000000</v>
      </c>
      <c r="I463" s="2">
        <v>1</v>
      </c>
      <c r="J463" s="6">
        <v>1.5277777777777779E-3</v>
      </c>
      <c r="K463" s="2" t="s">
        <v>18</v>
      </c>
      <c r="L463" s="2" t="s">
        <v>47</v>
      </c>
      <c r="M463" s="2" t="s">
        <v>30</v>
      </c>
      <c r="N463" s="2" t="s">
        <v>77</v>
      </c>
      <c r="O463" s="2" t="s">
        <v>65</v>
      </c>
    </row>
    <row r="464" spans="2:15" ht="21" customHeight="1" x14ac:dyDescent="0.25">
      <c r="B464" s="21" t="s">
        <v>14</v>
      </c>
      <c r="C464" s="22">
        <v>11</v>
      </c>
      <c r="D464" s="23" t="s">
        <v>57</v>
      </c>
      <c r="E464" s="21" t="s">
        <v>16</v>
      </c>
      <c r="F464" s="21" t="s">
        <v>42</v>
      </c>
      <c r="G464" s="24">
        <v>1</v>
      </c>
      <c r="H464" s="25">
        <v>7000000</v>
      </c>
      <c r="I464" s="21">
        <v>1</v>
      </c>
      <c r="J464" s="26">
        <v>1.5277777777777779E-3</v>
      </c>
      <c r="K464" s="21" t="s">
        <v>18</v>
      </c>
      <c r="L464" s="21" t="s">
        <v>39</v>
      </c>
      <c r="M464" s="21" t="s">
        <v>33</v>
      </c>
      <c r="N464" s="21" t="s">
        <v>76</v>
      </c>
      <c r="O464" s="21" t="s">
        <v>31</v>
      </c>
    </row>
    <row r="465" spans="2:15" ht="21" customHeight="1" x14ac:dyDescent="0.25">
      <c r="B465" s="2" t="s">
        <v>14</v>
      </c>
      <c r="C465" s="3">
        <v>1</v>
      </c>
      <c r="D465" s="4" t="s">
        <v>59</v>
      </c>
      <c r="E465" s="2" t="s">
        <v>28</v>
      </c>
      <c r="F465" s="2" t="s">
        <v>17</v>
      </c>
      <c r="G465" s="5">
        <v>4</v>
      </c>
      <c r="H465" s="1">
        <v>20000000</v>
      </c>
      <c r="I465" s="2">
        <v>2</v>
      </c>
      <c r="J465" s="6">
        <v>1.5277777777777779E-3</v>
      </c>
      <c r="K465" s="2" t="s">
        <v>61</v>
      </c>
      <c r="L465" s="2" t="s">
        <v>29</v>
      </c>
      <c r="M465" s="2" t="s">
        <v>25</v>
      </c>
      <c r="N465" s="2" t="s">
        <v>78</v>
      </c>
      <c r="O465" s="2" t="s">
        <v>53</v>
      </c>
    </row>
    <row r="466" spans="2:15" ht="21" customHeight="1" x14ac:dyDescent="0.25">
      <c r="B466" s="21" t="s">
        <v>14</v>
      </c>
      <c r="C466" s="22">
        <v>7</v>
      </c>
      <c r="D466" s="23" t="s">
        <v>59</v>
      </c>
      <c r="E466" s="21" t="s">
        <v>28</v>
      </c>
      <c r="F466" s="21" t="s">
        <v>42</v>
      </c>
      <c r="G466" s="24">
        <v>3</v>
      </c>
      <c r="H466" s="25">
        <v>15000000</v>
      </c>
      <c r="I466" s="21">
        <v>1</v>
      </c>
      <c r="J466" s="26">
        <v>1.5277777777777779E-3</v>
      </c>
      <c r="K466" s="21" t="s">
        <v>18</v>
      </c>
      <c r="L466" s="21" t="s">
        <v>47</v>
      </c>
      <c r="M466" s="21" t="s">
        <v>43</v>
      </c>
      <c r="N466" s="21" t="s">
        <v>78</v>
      </c>
      <c r="O466" s="21" t="s">
        <v>41</v>
      </c>
    </row>
    <row r="467" spans="2:15" ht="21" customHeight="1" x14ac:dyDescent="0.25">
      <c r="B467" s="2" t="s">
        <v>14</v>
      </c>
      <c r="C467" s="3">
        <v>1</v>
      </c>
      <c r="D467" s="4" t="s">
        <v>59</v>
      </c>
      <c r="E467" s="2" t="s">
        <v>32</v>
      </c>
      <c r="F467" s="2" t="s">
        <v>23</v>
      </c>
      <c r="G467" s="5">
        <v>3</v>
      </c>
      <c r="H467" s="1">
        <v>15000000</v>
      </c>
      <c r="I467" s="2">
        <v>2</v>
      </c>
      <c r="J467" s="6">
        <v>1.5277777777777779E-3</v>
      </c>
      <c r="K467" s="2" t="s">
        <v>18</v>
      </c>
      <c r="L467" s="2" t="s">
        <v>19</v>
      </c>
      <c r="M467" s="2" t="s">
        <v>51</v>
      </c>
      <c r="N467" s="2" t="s">
        <v>76</v>
      </c>
      <c r="O467" s="2" t="s">
        <v>52</v>
      </c>
    </row>
    <row r="468" spans="2:15" ht="21" customHeight="1" x14ac:dyDescent="0.25">
      <c r="B468" s="21" t="s">
        <v>14</v>
      </c>
      <c r="C468" s="22">
        <v>6</v>
      </c>
      <c r="D468" s="23" t="s">
        <v>72</v>
      </c>
      <c r="E468" s="21" t="s">
        <v>49</v>
      </c>
      <c r="F468" s="21" t="s">
        <v>42</v>
      </c>
      <c r="G468" s="24">
        <v>2</v>
      </c>
      <c r="H468" s="25">
        <v>38000000</v>
      </c>
      <c r="I468" s="21">
        <v>1</v>
      </c>
      <c r="J468" s="26">
        <v>1.5277777777777779E-3</v>
      </c>
      <c r="K468" s="21" t="s">
        <v>46</v>
      </c>
      <c r="L468" s="21" t="s">
        <v>29</v>
      </c>
      <c r="M468" s="21" t="s">
        <v>20</v>
      </c>
      <c r="N468" s="21" t="s">
        <v>78</v>
      </c>
      <c r="O468" s="21" t="s">
        <v>62</v>
      </c>
    </row>
    <row r="469" spans="2:15" ht="21" customHeight="1" x14ac:dyDescent="0.25">
      <c r="B469" s="2" t="s">
        <v>14</v>
      </c>
      <c r="C469" s="3">
        <v>31</v>
      </c>
      <c r="D469" s="4" t="s">
        <v>22</v>
      </c>
      <c r="E469" s="2" t="s">
        <v>28</v>
      </c>
      <c r="F469" s="2" t="s">
        <v>23</v>
      </c>
      <c r="G469" s="5">
        <v>1</v>
      </c>
      <c r="H469" s="1">
        <v>19000000</v>
      </c>
      <c r="I469" s="2">
        <v>2</v>
      </c>
      <c r="J469" s="6">
        <v>1.5277777777777779E-3</v>
      </c>
      <c r="K469" s="2" t="s">
        <v>46</v>
      </c>
      <c r="L469" s="2" t="s">
        <v>19</v>
      </c>
      <c r="M469" s="2" t="s">
        <v>30</v>
      </c>
      <c r="N469" s="2" t="s">
        <v>76</v>
      </c>
      <c r="O469" s="2" t="s">
        <v>52</v>
      </c>
    </row>
    <row r="470" spans="2:15" ht="21" customHeight="1" x14ac:dyDescent="0.25">
      <c r="B470" s="21" t="s">
        <v>70</v>
      </c>
      <c r="C470" s="22">
        <v>14</v>
      </c>
      <c r="D470" s="23" t="s">
        <v>58</v>
      </c>
      <c r="E470" s="21" t="s">
        <v>38</v>
      </c>
      <c r="F470" s="21" t="s">
        <v>42</v>
      </c>
      <c r="G470" s="24">
        <v>0</v>
      </c>
      <c r="H470" s="25">
        <v>0</v>
      </c>
      <c r="I470" s="21">
        <v>4</v>
      </c>
      <c r="J470" s="26">
        <v>1.5277777777777779E-3</v>
      </c>
      <c r="K470" s="21"/>
      <c r="L470" s="21"/>
      <c r="M470" s="21" t="s">
        <v>33</v>
      </c>
      <c r="N470" s="21" t="s">
        <v>76</v>
      </c>
      <c r="O470" s="21" t="s">
        <v>52</v>
      </c>
    </row>
    <row r="471" spans="2:15" ht="21" customHeight="1" x14ac:dyDescent="0.25">
      <c r="B471" s="2" t="s">
        <v>70</v>
      </c>
      <c r="C471" s="3">
        <v>3</v>
      </c>
      <c r="D471" s="4" t="s">
        <v>59</v>
      </c>
      <c r="E471" s="2" t="s">
        <v>16</v>
      </c>
      <c r="F471" s="2" t="s">
        <v>45</v>
      </c>
      <c r="G471" s="5">
        <v>0</v>
      </c>
      <c r="H471" s="1">
        <v>0</v>
      </c>
      <c r="I471" s="2">
        <v>1</v>
      </c>
      <c r="J471" s="6">
        <v>1.5277777777777779E-3</v>
      </c>
      <c r="K471" s="2"/>
      <c r="L471" s="2"/>
      <c r="M471" s="2" t="s">
        <v>51</v>
      </c>
      <c r="N471" s="2" t="s">
        <v>76</v>
      </c>
      <c r="O471" s="2" t="s">
        <v>26</v>
      </c>
    </row>
    <row r="472" spans="2:15" ht="21" customHeight="1" x14ac:dyDescent="0.25">
      <c r="B472" s="21" t="s">
        <v>70</v>
      </c>
      <c r="C472" s="22">
        <v>8</v>
      </c>
      <c r="D472" s="23" t="s">
        <v>60</v>
      </c>
      <c r="E472" s="21" t="s">
        <v>16</v>
      </c>
      <c r="F472" s="21" t="s">
        <v>45</v>
      </c>
      <c r="G472" s="24">
        <v>0</v>
      </c>
      <c r="H472" s="25">
        <v>0</v>
      </c>
      <c r="I472" s="21">
        <v>2</v>
      </c>
      <c r="J472" s="26">
        <v>1.5277777777777779E-3</v>
      </c>
      <c r="K472" s="21"/>
      <c r="L472" s="21"/>
      <c r="M472" s="21" t="s">
        <v>33</v>
      </c>
      <c r="N472" s="21" t="s">
        <v>78</v>
      </c>
      <c r="O472" s="21" t="s">
        <v>63</v>
      </c>
    </row>
    <row r="473" spans="2:15" ht="21" customHeight="1" x14ac:dyDescent="0.25">
      <c r="B473" s="2" t="s">
        <v>70</v>
      </c>
      <c r="C473" s="3">
        <v>30</v>
      </c>
      <c r="D473" s="4" t="s">
        <v>22</v>
      </c>
      <c r="E473" s="2" t="s">
        <v>32</v>
      </c>
      <c r="F473" s="2" t="s">
        <v>42</v>
      </c>
      <c r="G473" s="5">
        <v>0</v>
      </c>
      <c r="H473" s="1">
        <v>0</v>
      </c>
      <c r="I473" s="2">
        <v>1</v>
      </c>
      <c r="J473" s="6">
        <v>1.5277777777777779E-3</v>
      </c>
      <c r="K473" s="2"/>
      <c r="L473" s="2"/>
      <c r="M473" s="2" t="s">
        <v>43</v>
      </c>
      <c r="N473" s="2" t="s">
        <v>78</v>
      </c>
      <c r="O473" s="2" t="s">
        <v>53</v>
      </c>
    </row>
    <row r="474" spans="2:15" ht="21" customHeight="1" x14ac:dyDescent="0.25">
      <c r="B474" s="21" t="s">
        <v>70</v>
      </c>
      <c r="C474" s="22">
        <v>27</v>
      </c>
      <c r="D474" s="23" t="s">
        <v>27</v>
      </c>
      <c r="E474" s="21" t="s">
        <v>16</v>
      </c>
      <c r="F474" s="21" t="s">
        <v>42</v>
      </c>
      <c r="G474" s="24">
        <v>0</v>
      </c>
      <c r="H474" s="25">
        <v>0</v>
      </c>
      <c r="I474" s="21">
        <v>3</v>
      </c>
      <c r="J474" s="26">
        <v>1.5277777777777779E-3</v>
      </c>
      <c r="K474" s="21"/>
      <c r="L474" s="21"/>
      <c r="M474" s="21" t="s">
        <v>43</v>
      </c>
      <c r="N474" s="21" t="s">
        <v>66</v>
      </c>
      <c r="O474" s="21" t="s">
        <v>67</v>
      </c>
    </row>
    <row r="475" spans="2:15" ht="21" customHeight="1" x14ac:dyDescent="0.25">
      <c r="B475" s="2" t="s">
        <v>70</v>
      </c>
      <c r="C475" s="3">
        <v>16</v>
      </c>
      <c r="D475" s="4" t="s">
        <v>27</v>
      </c>
      <c r="E475" s="2" t="s">
        <v>28</v>
      </c>
      <c r="F475" s="2" t="s">
        <v>45</v>
      </c>
      <c r="G475" s="5">
        <v>0</v>
      </c>
      <c r="H475" s="1">
        <v>0</v>
      </c>
      <c r="I475" s="2">
        <v>5</v>
      </c>
      <c r="J475" s="6">
        <v>1.5277777777777779E-3</v>
      </c>
      <c r="K475" s="2"/>
      <c r="L475" s="2"/>
      <c r="M475" s="2" t="s">
        <v>25</v>
      </c>
      <c r="N475" s="2" t="s">
        <v>78</v>
      </c>
      <c r="O475" s="2" t="s">
        <v>63</v>
      </c>
    </row>
    <row r="476" spans="2:15" ht="21" customHeight="1" x14ac:dyDescent="0.25">
      <c r="B476" s="21" t="s">
        <v>70</v>
      </c>
      <c r="C476" s="22">
        <v>9</v>
      </c>
      <c r="D476" s="23" t="s">
        <v>37</v>
      </c>
      <c r="E476" s="21" t="s">
        <v>28</v>
      </c>
      <c r="F476" s="21" t="s">
        <v>23</v>
      </c>
      <c r="G476" s="24">
        <v>0</v>
      </c>
      <c r="H476" s="25">
        <v>0</v>
      </c>
      <c r="I476" s="21">
        <v>5</v>
      </c>
      <c r="J476" s="26">
        <v>1.5277777777777779E-3</v>
      </c>
      <c r="K476" s="21"/>
      <c r="L476" s="21"/>
      <c r="M476" s="21" t="s">
        <v>30</v>
      </c>
      <c r="N476" s="21" t="s">
        <v>77</v>
      </c>
      <c r="O476" s="21" t="s">
        <v>65</v>
      </c>
    </row>
    <row r="477" spans="2:15" ht="21" customHeight="1" x14ac:dyDescent="0.25">
      <c r="B477" s="2" t="s">
        <v>70</v>
      </c>
      <c r="C477" s="3">
        <v>9</v>
      </c>
      <c r="D477" s="4" t="s">
        <v>37</v>
      </c>
      <c r="E477" s="2" t="s">
        <v>38</v>
      </c>
      <c r="F477" s="2" t="s">
        <v>23</v>
      </c>
      <c r="G477" s="5">
        <v>0</v>
      </c>
      <c r="H477" s="1">
        <v>0</v>
      </c>
      <c r="I477" s="2">
        <v>2</v>
      </c>
      <c r="J477" s="6">
        <v>1.5277777777777779E-3</v>
      </c>
      <c r="K477" s="2"/>
      <c r="L477" s="2"/>
      <c r="M477" s="2" t="s">
        <v>30</v>
      </c>
      <c r="N477" s="2" t="s">
        <v>78</v>
      </c>
      <c r="O477" s="2" t="s">
        <v>53</v>
      </c>
    </row>
    <row r="478" spans="2:15" ht="21" customHeight="1" x14ac:dyDescent="0.25">
      <c r="B478" s="21" t="s">
        <v>70</v>
      </c>
      <c r="C478" s="22">
        <v>29</v>
      </c>
      <c r="D478" s="23" t="s">
        <v>37</v>
      </c>
      <c r="E478" s="21" t="s">
        <v>16</v>
      </c>
      <c r="F478" s="21" t="s">
        <v>17</v>
      </c>
      <c r="G478" s="24">
        <v>0</v>
      </c>
      <c r="H478" s="25">
        <v>0</v>
      </c>
      <c r="I478" s="21">
        <v>4</v>
      </c>
      <c r="J478" s="26">
        <v>1.5277777777777779E-3</v>
      </c>
      <c r="K478" s="21"/>
      <c r="L478" s="21"/>
      <c r="M478" s="21" t="s">
        <v>43</v>
      </c>
      <c r="N478" s="21" t="s">
        <v>78</v>
      </c>
      <c r="O478" s="21" t="s">
        <v>41</v>
      </c>
    </row>
    <row r="479" spans="2:15" ht="21" customHeight="1" x14ac:dyDescent="0.25">
      <c r="B479" s="2" t="s">
        <v>70</v>
      </c>
      <c r="C479" s="3">
        <v>29</v>
      </c>
      <c r="D479" s="4" t="s">
        <v>37</v>
      </c>
      <c r="E479" s="2" t="s">
        <v>73</v>
      </c>
      <c r="F479" s="2" t="s">
        <v>42</v>
      </c>
      <c r="G479" s="5">
        <v>0</v>
      </c>
      <c r="H479" s="1">
        <v>0</v>
      </c>
      <c r="I479" s="2">
        <v>2</v>
      </c>
      <c r="J479" s="6">
        <v>1.5277777777777779E-3</v>
      </c>
      <c r="K479" s="2"/>
      <c r="L479" s="2"/>
      <c r="M479" s="2" t="s">
        <v>43</v>
      </c>
      <c r="N479" s="2" t="s">
        <v>78</v>
      </c>
      <c r="O479" s="2" t="s">
        <v>66</v>
      </c>
    </row>
    <row r="480" spans="2:15" ht="21" customHeight="1" x14ac:dyDescent="0.25">
      <c r="B480" s="21" t="s">
        <v>70</v>
      </c>
      <c r="C480" s="22">
        <v>21</v>
      </c>
      <c r="D480" s="23" t="s">
        <v>44</v>
      </c>
      <c r="E480" s="21" t="s">
        <v>49</v>
      </c>
      <c r="F480" s="21" t="s">
        <v>42</v>
      </c>
      <c r="G480" s="24">
        <v>0</v>
      </c>
      <c r="H480" s="25">
        <v>0</v>
      </c>
      <c r="I480" s="21">
        <v>2</v>
      </c>
      <c r="J480" s="26">
        <v>1.5277777777777779E-3</v>
      </c>
      <c r="K480" s="21"/>
      <c r="L480" s="21"/>
      <c r="M480" s="21" t="s">
        <v>43</v>
      </c>
      <c r="N480" s="21" t="s">
        <v>77</v>
      </c>
      <c r="O480" s="21" t="s">
        <v>54</v>
      </c>
    </row>
    <row r="481" spans="2:15" ht="21" customHeight="1" x14ac:dyDescent="0.25">
      <c r="B481" s="2" t="s">
        <v>70</v>
      </c>
      <c r="C481" s="3">
        <v>21</v>
      </c>
      <c r="D481" s="4" t="s">
        <v>69</v>
      </c>
      <c r="E481" s="2" t="s">
        <v>16</v>
      </c>
      <c r="F481" s="2" t="s">
        <v>42</v>
      </c>
      <c r="G481" s="5">
        <v>0</v>
      </c>
      <c r="H481" s="1">
        <v>0</v>
      </c>
      <c r="I481" s="2">
        <v>1</v>
      </c>
      <c r="J481" s="6">
        <v>1.5277777777777779E-3</v>
      </c>
      <c r="K481" s="2"/>
      <c r="L481" s="2"/>
      <c r="M481" s="2" t="s">
        <v>43</v>
      </c>
      <c r="N481" s="2" t="s">
        <v>78</v>
      </c>
      <c r="O481" s="2" t="s">
        <v>53</v>
      </c>
    </row>
    <row r="482" spans="2:15" ht="21" customHeight="1" x14ac:dyDescent="0.25">
      <c r="B482" s="21" t="s">
        <v>70</v>
      </c>
      <c r="C482" s="22">
        <v>14</v>
      </c>
      <c r="D482" s="23" t="s">
        <v>58</v>
      </c>
      <c r="E482" s="21" t="s">
        <v>38</v>
      </c>
      <c r="F482" s="21" t="s">
        <v>42</v>
      </c>
      <c r="G482" s="24">
        <v>0</v>
      </c>
      <c r="H482" s="25">
        <v>0</v>
      </c>
      <c r="I482" s="21">
        <v>4</v>
      </c>
      <c r="J482" s="26">
        <v>1.5277777777777779E-3</v>
      </c>
      <c r="K482" s="21"/>
      <c r="L482" s="21"/>
      <c r="M482" s="21" t="s">
        <v>33</v>
      </c>
      <c r="N482" s="21" t="s">
        <v>76</v>
      </c>
      <c r="O482" s="21" t="s">
        <v>52</v>
      </c>
    </row>
    <row r="483" spans="2:15" ht="21" customHeight="1" x14ac:dyDescent="0.25">
      <c r="B483" s="2" t="s">
        <v>70</v>
      </c>
      <c r="C483" s="3">
        <v>3</v>
      </c>
      <c r="D483" s="4" t="s">
        <v>59</v>
      </c>
      <c r="E483" s="2" t="s">
        <v>16</v>
      </c>
      <c r="F483" s="2" t="s">
        <v>45</v>
      </c>
      <c r="G483" s="5">
        <v>0</v>
      </c>
      <c r="H483" s="1">
        <v>0</v>
      </c>
      <c r="I483" s="2">
        <v>1</v>
      </c>
      <c r="J483" s="6">
        <v>1.5277777777777779E-3</v>
      </c>
      <c r="K483" s="2"/>
      <c r="L483" s="2"/>
      <c r="M483" s="2" t="s">
        <v>51</v>
      </c>
      <c r="N483" s="2" t="s">
        <v>76</v>
      </c>
      <c r="O483" s="2" t="s">
        <v>26</v>
      </c>
    </row>
    <row r="484" spans="2:15" ht="21" customHeight="1" x14ac:dyDescent="0.25">
      <c r="B484" s="21" t="s">
        <v>70</v>
      </c>
      <c r="C484" s="22">
        <v>8</v>
      </c>
      <c r="D484" s="23" t="s">
        <v>60</v>
      </c>
      <c r="E484" s="21" t="s">
        <v>16</v>
      </c>
      <c r="F484" s="21" t="s">
        <v>45</v>
      </c>
      <c r="G484" s="24">
        <v>0</v>
      </c>
      <c r="H484" s="25">
        <v>0</v>
      </c>
      <c r="I484" s="21">
        <v>2</v>
      </c>
      <c r="J484" s="26">
        <v>1.5277777777777779E-3</v>
      </c>
      <c r="K484" s="21"/>
      <c r="L484" s="21"/>
      <c r="M484" s="21" t="s">
        <v>33</v>
      </c>
      <c r="N484" s="21" t="s">
        <v>78</v>
      </c>
      <c r="O484" s="21" t="s">
        <v>63</v>
      </c>
    </row>
    <row r="485" spans="2:15" ht="21" customHeight="1" x14ac:dyDescent="0.25">
      <c r="B485" s="2" t="s">
        <v>14</v>
      </c>
      <c r="C485" s="3">
        <v>11</v>
      </c>
      <c r="D485" s="4" t="s">
        <v>55</v>
      </c>
      <c r="E485" s="2" t="s">
        <v>38</v>
      </c>
      <c r="F485" s="2" t="s">
        <v>68</v>
      </c>
      <c r="G485" s="5">
        <v>3</v>
      </c>
      <c r="H485" s="1">
        <v>15000000</v>
      </c>
      <c r="I485" s="2">
        <v>2</v>
      </c>
      <c r="J485" s="6">
        <v>1.5972222222222221E-3</v>
      </c>
      <c r="K485" s="2" t="s">
        <v>18</v>
      </c>
      <c r="L485" s="2" t="s">
        <v>19</v>
      </c>
      <c r="M485" s="2" t="s">
        <v>51</v>
      </c>
      <c r="N485" s="2" t="s">
        <v>77</v>
      </c>
      <c r="O485" s="2" t="s">
        <v>54</v>
      </c>
    </row>
    <row r="486" spans="2:15" ht="21" customHeight="1" x14ac:dyDescent="0.25">
      <c r="B486" s="21" t="s">
        <v>14</v>
      </c>
      <c r="C486" s="22">
        <v>30</v>
      </c>
      <c r="D486" s="23" t="s">
        <v>27</v>
      </c>
      <c r="E486" s="21" t="s">
        <v>49</v>
      </c>
      <c r="F486" s="21" t="s">
        <v>42</v>
      </c>
      <c r="G486" s="24">
        <v>5</v>
      </c>
      <c r="H486" s="25">
        <v>25000000</v>
      </c>
      <c r="I486" s="21">
        <v>2</v>
      </c>
      <c r="J486" s="26">
        <v>1.5972222222222221E-3</v>
      </c>
      <c r="K486" s="21" t="s">
        <v>18</v>
      </c>
      <c r="L486" s="21" t="s">
        <v>39</v>
      </c>
      <c r="M486" s="21" t="s">
        <v>30</v>
      </c>
      <c r="N486" s="21" t="s">
        <v>76</v>
      </c>
      <c r="O486" s="21" t="s">
        <v>31</v>
      </c>
    </row>
    <row r="487" spans="2:15" ht="21" customHeight="1" x14ac:dyDescent="0.25">
      <c r="B487" s="2" t="s">
        <v>14</v>
      </c>
      <c r="C487" s="3">
        <v>1</v>
      </c>
      <c r="D487" s="4" t="s">
        <v>37</v>
      </c>
      <c r="E487" s="2" t="s">
        <v>49</v>
      </c>
      <c r="F487" s="2" t="s">
        <v>42</v>
      </c>
      <c r="G487" s="5">
        <v>4</v>
      </c>
      <c r="H487" s="1">
        <v>11000000</v>
      </c>
      <c r="I487" s="2">
        <v>2</v>
      </c>
      <c r="J487" s="6">
        <v>1.5972222222222221E-3</v>
      </c>
      <c r="K487" s="2" t="s">
        <v>61</v>
      </c>
      <c r="L487" s="2" t="s">
        <v>35</v>
      </c>
      <c r="M487" s="2" t="s">
        <v>51</v>
      </c>
      <c r="N487" s="2" t="s">
        <v>78</v>
      </c>
      <c r="O487" s="2" t="s">
        <v>63</v>
      </c>
    </row>
    <row r="488" spans="2:15" ht="21" customHeight="1" x14ac:dyDescent="0.25">
      <c r="B488" s="21" t="s">
        <v>14</v>
      </c>
      <c r="C488" s="22">
        <v>28</v>
      </c>
      <c r="D488" s="23" t="s">
        <v>37</v>
      </c>
      <c r="E488" s="21" t="s">
        <v>49</v>
      </c>
      <c r="F488" s="21" t="s">
        <v>42</v>
      </c>
      <c r="G488" s="24">
        <v>2</v>
      </c>
      <c r="H488" s="25">
        <v>12000000</v>
      </c>
      <c r="I488" s="21">
        <v>1</v>
      </c>
      <c r="J488" s="26">
        <v>1.5972222222222221E-3</v>
      </c>
      <c r="K488" s="21" t="s">
        <v>18</v>
      </c>
      <c r="L488" s="21" t="s">
        <v>64</v>
      </c>
      <c r="M488" s="21" t="s">
        <v>30</v>
      </c>
      <c r="N488" s="21" t="s">
        <v>78</v>
      </c>
      <c r="O488" s="21" t="s">
        <v>62</v>
      </c>
    </row>
    <row r="489" spans="2:15" ht="21" customHeight="1" x14ac:dyDescent="0.25">
      <c r="B489" s="2" t="s">
        <v>14</v>
      </c>
      <c r="C489" s="3">
        <v>4</v>
      </c>
      <c r="D489" s="4" t="s">
        <v>44</v>
      </c>
      <c r="E489" s="2" t="s">
        <v>16</v>
      </c>
      <c r="F489" s="2" t="s">
        <v>42</v>
      </c>
      <c r="G489" s="5">
        <v>2</v>
      </c>
      <c r="H489" s="1">
        <v>12000000</v>
      </c>
      <c r="I489" s="2">
        <v>5</v>
      </c>
      <c r="J489" s="6">
        <v>1.5972222222222221E-3</v>
      </c>
      <c r="K489" s="2" t="s">
        <v>18</v>
      </c>
      <c r="L489" s="2" t="s">
        <v>47</v>
      </c>
      <c r="M489" s="2" t="s">
        <v>51</v>
      </c>
      <c r="N489" s="2" t="s">
        <v>78</v>
      </c>
      <c r="O489" s="2" t="s">
        <v>21</v>
      </c>
    </row>
    <row r="490" spans="2:15" ht="21" customHeight="1" x14ac:dyDescent="0.25">
      <c r="B490" s="21" t="s">
        <v>14</v>
      </c>
      <c r="C490" s="22">
        <v>19</v>
      </c>
      <c r="D490" s="23" t="s">
        <v>44</v>
      </c>
      <c r="E490" s="21" t="s">
        <v>49</v>
      </c>
      <c r="F490" s="21" t="s">
        <v>42</v>
      </c>
      <c r="G490" s="24">
        <v>5</v>
      </c>
      <c r="H490" s="25">
        <v>21000000</v>
      </c>
      <c r="I490" s="21">
        <v>1</v>
      </c>
      <c r="J490" s="26">
        <v>1.5972222222222221E-3</v>
      </c>
      <c r="K490" s="21" t="s">
        <v>18</v>
      </c>
      <c r="L490" s="21" t="s">
        <v>39</v>
      </c>
      <c r="M490" s="21" t="s">
        <v>33</v>
      </c>
      <c r="N490" s="21" t="s">
        <v>76</v>
      </c>
      <c r="O490" s="21" t="s">
        <v>52</v>
      </c>
    </row>
    <row r="491" spans="2:15" ht="21" customHeight="1" x14ac:dyDescent="0.25">
      <c r="B491" s="2" t="s">
        <v>14</v>
      </c>
      <c r="C491" s="3">
        <v>8</v>
      </c>
      <c r="D491" s="4" t="s">
        <v>44</v>
      </c>
      <c r="E491" s="2" t="s">
        <v>16</v>
      </c>
      <c r="F491" s="2" t="s">
        <v>17</v>
      </c>
      <c r="G491" s="5">
        <v>4</v>
      </c>
      <c r="H491" s="1">
        <v>20000000</v>
      </c>
      <c r="I491" s="2">
        <v>1</v>
      </c>
      <c r="J491" s="6">
        <v>1.5972222222222221E-3</v>
      </c>
      <c r="K491" s="2" t="s">
        <v>18</v>
      </c>
      <c r="L491" s="2" t="s">
        <v>56</v>
      </c>
      <c r="M491" s="2" t="s">
        <v>48</v>
      </c>
      <c r="N491" s="2" t="s">
        <v>66</v>
      </c>
      <c r="O491" s="2" t="s">
        <v>36</v>
      </c>
    </row>
    <row r="492" spans="2:15" ht="21" customHeight="1" x14ac:dyDescent="0.25">
      <c r="B492" s="21" t="s">
        <v>14</v>
      </c>
      <c r="C492" s="22">
        <v>13</v>
      </c>
      <c r="D492" s="23" t="s">
        <v>69</v>
      </c>
      <c r="E492" s="21" t="s">
        <v>32</v>
      </c>
      <c r="F492" s="21" t="s">
        <v>42</v>
      </c>
      <c r="G492" s="24">
        <v>1</v>
      </c>
      <c r="H492" s="25">
        <v>19000000</v>
      </c>
      <c r="I492" s="21">
        <v>3</v>
      </c>
      <c r="J492" s="26">
        <v>1.5972222222222221E-3</v>
      </c>
      <c r="K492" s="21" t="s">
        <v>46</v>
      </c>
      <c r="L492" s="21" t="s">
        <v>19</v>
      </c>
      <c r="M492" s="21" t="s">
        <v>25</v>
      </c>
      <c r="N492" s="21" t="s">
        <v>66</v>
      </c>
      <c r="O492" s="21" t="s">
        <v>36</v>
      </c>
    </row>
    <row r="493" spans="2:15" ht="21" customHeight="1" x14ac:dyDescent="0.25">
      <c r="B493" s="2" t="s">
        <v>14</v>
      </c>
      <c r="C493" s="3">
        <v>16</v>
      </c>
      <c r="D493" s="4" t="s">
        <v>69</v>
      </c>
      <c r="E493" s="2" t="s">
        <v>16</v>
      </c>
      <c r="F493" s="2" t="s">
        <v>17</v>
      </c>
      <c r="G493" s="5">
        <v>3</v>
      </c>
      <c r="H493" s="1">
        <v>15000000</v>
      </c>
      <c r="I493" s="2">
        <v>3</v>
      </c>
      <c r="J493" s="6">
        <v>1.5972222222222221E-3</v>
      </c>
      <c r="K493" s="2" t="s">
        <v>18</v>
      </c>
      <c r="L493" s="2" t="s">
        <v>64</v>
      </c>
      <c r="M493" s="2" t="s">
        <v>40</v>
      </c>
      <c r="N493" s="2" t="s">
        <v>78</v>
      </c>
      <c r="O493" s="2" t="s">
        <v>21</v>
      </c>
    </row>
    <row r="494" spans="2:15" ht="21" customHeight="1" x14ac:dyDescent="0.25">
      <c r="B494" s="21" t="s">
        <v>14</v>
      </c>
      <c r="C494" s="22">
        <v>11</v>
      </c>
      <c r="D494" s="23" t="s">
        <v>55</v>
      </c>
      <c r="E494" s="21" t="s">
        <v>38</v>
      </c>
      <c r="F494" s="21" t="s">
        <v>68</v>
      </c>
      <c r="G494" s="24">
        <v>3</v>
      </c>
      <c r="H494" s="25">
        <v>15000000</v>
      </c>
      <c r="I494" s="21">
        <v>2</v>
      </c>
      <c r="J494" s="26">
        <v>1.5972222222222221E-3</v>
      </c>
      <c r="K494" s="21" t="s">
        <v>18</v>
      </c>
      <c r="L494" s="21" t="s">
        <v>19</v>
      </c>
      <c r="M494" s="21" t="s">
        <v>51</v>
      </c>
      <c r="N494" s="21" t="s">
        <v>77</v>
      </c>
      <c r="O494" s="21" t="s">
        <v>54</v>
      </c>
    </row>
    <row r="495" spans="2:15" ht="21" customHeight="1" x14ac:dyDescent="0.25">
      <c r="B495" s="2" t="s">
        <v>70</v>
      </c>
      <c r="C495" s="3">
        <v>11</v>
      </c>
      <c r="D495" s="4" t="s">
        <v>55</v>
      </c>
      <c r="E495" s="2" t="s">
        <v>73</v>
      </c>
      <c r="F495" s="2" t="s">
        <v>42</v>
      </c>
      <c r="G495" s="5">
        <v>0</v>
      </c>
      <c r="H495" s="1">
        <v>0</v>
      </c>
      <c r="I495" s="2">
        <v>4</v>
      </c>
      <c r="J495" s="6">
        <v>1.5972222222222221E-3</v>
      </c>
      <c r="K495" s="2"/>
      <c r="L495" s="2"/>
      <c r="M495" s="2" t="s">
        <v>33</v>
      </c>
      <c r="N495" s="2" t="s">
        <v>78</v>
      </c>
      <c r="O495" s="2" t="s">
        <v>63</v>
      </c>
    </row>
    <row r="496" spans="2:15" ht="21" customHeight="1" x14ac:dyDescent="0.25">
      <c r="B496" s="21" t="s">
        <v>70</v>
      </c>
      <c r="C496" s="22">
        <v>12</v>
      </c>
      <c r="D496" s="23" t="s">
        <v>58</v>
      </c>
      <c r="E496" s="21" t="s">
        <v>16</v>
      </c>
      <c r="F496" s="21" t="s">
        <v>68</v>
      </c>
      <c r="G496" s="24">
        <v>0</v>
      </c>
      <c r="H496" s="25">
        <v>0</v>
      </c>
      <c r="I496" s="21">
        <v>4</v>
      </c>
      <c r="J496" s="26">
        <v>1.5972222222222221E-3</v>
      </c>
      <c r="K496" s="21"/>
      <c r="L496" s="21"/>
      <c r="M496" s="21" t="s">
        <v>20</v>
      </c>
      <c r="N496" s="21" t="s">
        <v>76</v>
      </c>
      <c r="O496" s="21" t="s">
        <v>52</v>
      </c>
    </row>
    <row r="497" spans="2:15" ht="21" customHeight="1" x14ac:dyDescent="0.25">
      <c r="B497" s="2" t="s">
        <v>70</v>
      </c>
      <c r="C497" s="3">
        <v>30</v>
      </c>
      <c r="D497" s="4" t="s">
        <v>59</v>
      </c>
      <c r="E497" s="2" t="s">
        <v>28</v>
      </c>
      <c r="F497" s="2" t="s">
        <v>42</v>
      </c>
      <c r="G497" s="5">
        <v>0</v>
      </c>
      <c r="H497" s="1">
        <v>0</v>
      </c>
      <c r="I497" s="2">
        <v>3</v>
      </c>
      <c r="J497" s="6">
        <v>1.5972222222222221E-3</v>
      </c>
      <c r="K497" s="2"/>
      <c r="L497" s="2"/>
      <c r="M497" s="2" t="s">
        <v>43</v>
      </c>
      <c r="N497" s="2" t="s">
        <v>77</v>
      </c>
      <c r="O497" s="2" t="s">
        <v>65</v>
      </c>
    </row>
    <row r="498" spans="2:15" ht="21" customHeight="1" x14ac:dyDescent="0.25">
      <c r="B498" s="21" t="s">
        <v>70</v>
      </c>
      <c r="C498" s="22">
        <v>6</v>
      </c>
      <c r="D498" s="23" t="s">
        <v>69</v>
      </c>
      <c r="E498" s="21" t="s">
        <v>28</v>
      </c>
      <c r="F498" s="21" t="s">
        <v>42</v>
      </c>
      <c r="G498" s="24">
        <v>0</v>
      </c>
      <c r="H498" s="25">
        <v>0</v>
      </c>
      <c r="I498" s="21">
        <v>2</v>
      </c>
      <c r="J498" s="26">
        <v>1.5972222222222221E-3</v>
      </c>
      <c r="K498" s="21"/>
      <c r="L498" s="21"/>
      <c r="M498" s="21" t="s">
        <v>48</v>
      </c>
      <c r="N498" s="21" t="s">
        <v>76</v>
      </c>
      <c r="O498" s="21" t="s">
        <v>71</v>
      </c>
    </row>
    <row r="499" spans="2:15" ht="21" customHeight="1" x14ac:dyDescent="0.25">
      <c r="B499" s="2" t="s">
        <v>70</v>
      </c>
      <c r="C499" s="3">
        <v>11</v>
      </c>
      <c r="D499" s="4" t="s">
        <v>55</v>
      </c>
      <c r="E499" s="2" t="s">
        <v>73</v>
      </c>
      <c r="F499" s="2" t="s">
        <v>42</v>
      </c>
      <c r="G499" s="5">
        <v>0</v>
      </c>
      <c r="H499" s="1">
        <v>0</v>
      </c>
      <c r="I499" s="2">
        <v>4</v>
      </c>
      <c r="J499" s="6">
        <v>1.5972222222222221E-3</v>
      </c>
      <c r="K499" s="2"/>
      <c r="L499" s="2"/>
      <c r="M499" s="2" t="s">
        <v>33</v>
      </c>
      <c r="N499" s="2" t="s">
        <v>78</v>
      </c>
      <c r="O499" s="2" t="s">
        <v>63</v>
      </c>
    </row>
    <row r="500" spans="2:15" ht="21" customHeight="1" x14ac:dyDescent="0.25">
      <c r="B500" s="21" t="s">
        <v>70</v>
      </c>
      <c r="C500" s="22">
        <v>12</v>
      </c>
      <c r="D500" s="23" t="s">
        <v>58</v>
      </c>
      <c r="E500" s="21" t="s">
        <v>16</v>
      </c>
      <c r="F500" s="21" t="s">
        <v>68</v>
      </c>
      <c r="G500" s="24">
        <v>0</v>
      </c>
      <c r="H500" s="25">
        <v>0</v>
      </c>
      <c r="I500" s="21">
        <v>4</v>
      </c>
      <c r="J500" s="26">
        <v>1.5972222222222221E-3</v>
      </c>
      <c r="K500" s="21"/>
      <c r="L500" s="21"/>
      <c r="M500" s="21" t="s">
        <v>20</v>
      </c>
      <c r="N500" s="21" t="s">
        <v>76</v>
      </c>
      <c r="O500" s="21" t="s">
        <v>52</v>
      </c>
    </row>
    <row r="501" spans="2:15" ht="21" customHeight="1" x14ac:dyDescent="0.25">
      <c r="B501" s="2" t="s">
        <v>70</v>
      </c>
      <c r="C501" s="3">
        <v>30</v>
      </c>
      <c r="D501" s="4" t="s">
        <v>59</v>
      </c>
      <c r="E501" s="2" t="s">
        <v>28</v>
      </c>
      <c r="F501" s="2" t="s">
        <v>42</v>
      </c>
      <c r="G501" s="5">
        <v>0</v>
      </c>
      <c r="H501" s="1">
        <v>0</v>
      </c>
      <c r="I501" s="2">
        <v>3</v>
      </c>
      <c r="J501" s="6">
        <v>1.5972222222222221E-3</v>
      </c>
      <c r="K501" s="2"/>
      <c r="L501" s="2"/>
      <c r="M501" s="2" t="s">
        <v>43</v>
      </c>
      <c r="N501" s="2" t="s">
        <v>77</v>
      </c>
      <c r="O501" s="2" t="s">
        <v>65</v>
      </c>
    </row>
    <row r="502" spans="2:15" ht="21" customHeight="1" x14ac:dyDescent="0.25">
      <c r="B502" s="21" t="s">
        <v>14</v>
      </c>
      <c r="C502" s="22">
        <v>15</v>
      </c>
      <c r="D502" s="23" t="s">
        <v>55</v>
      </c>
      <c r="E502" s="21" t="s">
        <v>38</v>
      </c>
      <c r="F502" s="21" t="s">
        <v>42</v>
      </c>
      <c r="G502" s="24">
        <v>4</v>
      </c>
      <c r="H502" s="25">
        <v>20000000</v>
      </c>
      <c r="I502" s="21">
        <v>3</v>
      </c>
      <c r="J502" s="26">
        <v>1.6782407407407406E-3</v>
      </c>
      <c r="K502" s="21" t="s">
        <v>61</v>
      </c>
      <c r="L502" s="21" t="s">
        <v>35</v>
      </c>
      <c r="M502" s="21" t="s">
        <v>51</v>
      </c>
      <c r="N502" s="21" t="s">
        <v>78</v>
      </c>
      <c r="O502" s="21" t="s">
        <v>41</v>
      </c>
    </row>
    <row r="503" spans="2:15" ht="21" customHeight="1" x14ac:dyDescent="0.25">
      <c r="B503" s="2" t="s">
        <v>14</v>
      </c>
      <c r="C503" s="3">
        <v>1</v>
      </c>
      <c r="D503" s="4" t="s">
        <v>59</v>
      </c>
      <c r="E503" s="2" t="s">
        <v>38</v>
      </c>
      <c r="F503" s="2" t="s">
        <v>42</v>
      </c>
      <c r="G503" s="5">
        <v>2</v>
      </c>
      <c r="H503" s="1">
        <v>38000000</v>
      </c>
      <c r="I503" s="2">
        <v>2</v>
      </c>
      <c r="J503" s="6">
        <v>1.6782407407407406E-3</v>
      </c>
      <c r="K503" s="2" t="s">
        <v>46</v>
      </c>
      <c r="L503" s="2" t="s">
        <v>24</v>
      </c>
      <c r="M503" s="2" t="s">
        <v>30</v>
      </c>
      <c r="N503" s="2" t="s">
        <v>77</v>
      </c>
      <c r="O503" s="2" t="s">
        <v>34</v>
      </c>
    </row>
    <row r="504" spans="2:15" ht="21" customHeight="1" x14ac:dyDescent="0.25">
      <c r="B504" s="21" t="s">
        <v>14</v>
      </c>
      <c r="C504" s="22">
        <v>1</v>
      </c>
      <c r="D504" s="23" t="s">
        <v>59</v>
      </c>
      <c r="E504" s="21" t="s">
        <v>32</v>
      </c>
      <c r="F504" s="21" t="s">
        <v>23</v>
      </c>
      <c r="G504" s="24">
        <v>2</v>
      </c>
      <c r="H504" s="25">
        <v>12000000</v>
      </c>
      <c r="I504" s="21">
        <v>3</v>
      </c>
      <c r="J504" s="26">
        <v>1.6782407407407406E-3</v>
      </c>
      <c r="K504" s="21" t="s">
        <v>18</v>
      </c>
      <c r="L504" s="21" t="s">
        <v>29</v>
      </c>
      <c r="M504" s="21" t="s">
        <v>48</v>
      </c>
      <c r="N504" s="21" t="s">
        <v>78</v>
      </c>
      <c r="O504" s="21" t="s">
        <v>53</v>
      </c>
    </row>
    <row r="505" spans="2:15" ht="21" customHeight="1" x14ac:dyDescent="0.25">
      <c r="B505" s="2" t="s">
        <v>14</v>
      </c>
      <c r="C505" s="3">
        <v>20</v>
      </c>
      <c r="D505" s="4" t="s">
        <v>59</v>
      </c>
      <c r="E505" s="2" t="s">
        <v>32</v>
      </c>
      <c r="F505" s="2" t="s">
        <v>45</v>
      </c>
      <c r="G505" s="5">
        <v>3</v>
      </c>
      <c r="H505" s="1">
        <v>15000000</v>
      </c>
      <c r="I505" s="2">
        <v>2</v>
      </c>
      <c r="J505" s="6">
        <v>1.6782407407407406E-3</v>
      </c>
      <c r="K505" s="2" t="s">
        <v>18</v>
      </c>
      <c r="L505" s="2" t="s">
        <v>39</v>
      </c>
      <c r="M505" s="2" t="s">
        <v>51</v>
      </c>
      <c r="N505" s="2" t="s">
        <v>78</v>
      </c>
      <c r="O505" s="2" t="s">
        <v>41</v>
      </c>
    </row>
    <row r="506" spans="2:15" ht="21" customHeight="1" x14ac:dyDescent="0.25">
      <c r="B506" s="21" t="s">
        <v>14</v>
      </c>
      <c r="C506" s="22">
        <v>10</v>
      </c>
      <c r="D506" s="23" t="s">
        <v>27</v>
      </c>
      <c r="E506" s="21" t="s">
        <v>32</v>
      </c>
      <c r="F506" s="21" t="s">
        <v>42</v>
      </c>
      <c r="G506" s="24">
        <v>1</v>
      </c>
      <c r="H506" s="25">
        <v>19000000</v>
      </c>
      <c r="I506" s="21">
        <v>3</v>
      </c>
      <c r="J506" s="26">
        <v>1.6782407407407406E-3</v>
      </c>
      <c r="K506" s="21" t="s">
        <v>46</v>
      </c>
      <c r="L506" s="21" t="s">
        <v>56</v>
      </c>
      <c r="M506" s="21" t="s">
        <v>25</v>
      </c>
      <c r="N506" s="21" t="s">
        <v>76</v>
      </c>
      <c r="O506" s="21" t="s">
        <v>52</v>
      </c>
    </row>
    <row r="507" spans="2:15" ht="21" customHeight="1" x14ac:dyDescent="0.25">
      <c r="B507" s="2" t="s">
        <v>14</v>
      </c>
      <c r="C507" s="3">
        <v>14</v>
      </c>
      <c r="D507" s="4" t="s">
        <v>27</v>
      </c>
      <c r="E507" s="2" t="s">
        <v>38</v>
      </c>
      <c r="F507" s="2" t="s">
        <v>17</v>
      </c>
      <c r="G507" s="5">
        <v>3</v>
      </c>
      <c r="H507" s="1">
        <v>11000000</v>
      </c>
      <c r="I507" s="2">
        <v>2</v>
      </c>
      <c r="J507" s="6">
        <v>1.6782407407407406E-3</v>
      </c>
      <c r="K507" s="2" t="s">
        <v>18</v>
      </c>
      <c r="L507" s="2" t="s">
        <v>29</v>
      </c>
      <c r="M507" s="2" t="s">
        <v>33</v>
      </c>
      <c r="N507" s="2" t="s">
        <v>78</v>
      </c>
      <c r="O507" s="2" t="s">
        <v>66</v>
      </c>
    </row>
    <row r="508" spans="2:15" ht="21" customHeight="1" x14ac:dyDescent="0.25">
      <c r="B508" s="21" t="s">
        <v>14</v>
      </c>
      <c r="C508" s="22">
        <v>1</v>
      </c>
      <c r="D508" s="23" t="s">
        <v>37</v>
      </c>
      <c r="E508" s="21" t="s">
        <v>32</v>
      </c>
      <c r="F508" s="21" t="s">
        <v>23</v>
      </c>
      <c r="G508" s="24">
        <v>1</v>
      </c>
      <c r="H508" s="25">
        <v>19000000</v>
      </c>
      <c r="I508" s="21">
        <v>1</v>
      </c>
      <c r="J508" s="26">
        <v>1.6782407407407406E-3</v>
      </c>
      <c r="K508" s="21" t="s">
        <v>46</v>
      </c>
      <c r="L508" s="21" t="s">
        <v>39</v>
      </c>
      <c r="M508" s="21" t="s">
        <v>30</v>
      </c>
      <c r="N508" s="21" t="s">
        <v>76</v>
      </c>
      <c r="O508" s="21" t="s">
        <v>71</v>
      </c>
    </row>
    <row r="509" spans="2:15" ht="21" customHeight="1" x14ac:dyDescent="0.25">
      <c r="B509" s="2" t="s">
        <v>14</v>
      </c>
      <c r="C509" s="3">
        <v>11</v>
      </c>
      <c r="D509" s="4" t="s">
        <v>37</v>
      </c>
      <c r="E509" s="2" t="s">
        <v>16</v>
      </c>
      <c r="F509" s="2" t="s">
        <v>23</v>
      </c>
      <c r="G509" s="5">
        <v>5</v>
      </c>
      <c r="H509" s="1">
        <v>21000000</v>
      </c>
      <c r="I509" s="2">
        <v>1</v>
      </c>
      <c r="J509" s="6">
        <v>1.6782407407407406E-3</v>
      </c>
      <c r="K509" s="2" t="s">
        <v>18</v>
      </c>
      <c r="L509" s="2" t="s">
        <v>19</v>
      </c>
      <c r="M509" s="2" t="s">
        <v>30</v>
      </c>
      <c r="N509" s="2" t="s">
        <v>78</v>
      </c>
      <c r="O509" s="2" t="s">
        <v>66</v>
      </c>
    </row>
    <row r="510" spans="2:15" ht="21" customHeight="1" x14ac:dyDescent="0.25">
      <c r="B510" s="21" t="s">
        <v>14</v>
      </c>
      <c r="C510" s="22">
        <v>15</v>
      </c>
      <c r="D510" s="23" t="s">
        <v>37</v>
      </c>
      <c r="E510" s="21" t="s">
        <v>16</v>
      </c>
      <c r="F510" s="21" t="s">
        <v>42</v>
      </c>
      <c r="G510" s="24">
        <v>2</v>
      </c>
      <c r="H510" s="25">
        <v>10000000</v>
      </c>
      <c r="I510" s="21">
        <v>4</v>
      </c>
      <c r="J510" s="26">
        <v>1.6782407407407406E-3</v>
      </c>
      <c r="K510" s="21" t="s">
        <v>18</v>
      </c>
      <c r="L510" s="21" t="s">
        <v>47</v>
      </c>
      <c r="M510" s="21" t="s">
        <v>51</v>
      </c>
      <c r="N510" s="21" t="s">
        <v>66</v>
      </c>
      <c r="O510" s="21" t="s">
        <v>67</v>
      </c>
    </row>
    <row r="511" spans="2:15" ht="21" customHeight="1" x14ac:dyDescent="0.25">
      <c r="B511" s="2" t="s">
        <v>14</v>
      </c>
      <c r="C511" s="3">
        <v>29</v>
      </c>
      <c r="D511" s="4" t="s">
        <v>37</v>
      </c>
      <c r="E511" s="2" t="s">
        <v>16</v>
      </c>
      <c r="F511" s="2" t="s">
        <v>42</v>
      </c>
      <c r="G511" s="5">
        <v>3</v>
      </c>
      <c r="H511" s="1">
        <v>15000000</v>
      </c>
      <c r="I511" s="2">
        <v>1</v>
      </c>
      <c r="J511" s="6">
        <v>1.6782407407407406E-3</v>
      </c>
      <c r="K511" s="2" t="s">
        <v>18</v>
      </c>
      <c r="L511" s="2" t="s">
        <v>39</v>
      </c>
      <c r="M511" s="2" t="s">
        <v>20</v>
      </c>
      <c r="N511" s="2" t="s">
        <v>78</v>
      </c>
      <c r="O511" s="2" t="s">
        <v>66</v>
      </c>
    </row>
    <row r="512" spans="2:15" ht="21" customHeight="1" x14ac:dyDescent="0.25">
      <c r="B512" s="21" t="s">
        <v>14</v>
      </c>
      <c r="C512" s="22">
        <v>8</v>
      </c>
      <c r="D512" s="23" t="s">
        <v>37</v>
      </c>
      <c r="E512" s="21" t="s">
        <v>32</v>
      </c>
      <c r="F512" s="21" t="s">
        <v>42</v>
      </c>
      <c r="G512" s="24">
        <v>2</v>
      </c>
      <c r="H512" s="25">
        <v>12000000</v>
      </c>
      <c r="I512" s="21">
        <v>5</v>
      </c>
      <c r="J512" s="26">
        <v>1.6782407407407406E-3</v>
      </c>
      <c r="K512" s="21" t="s">
        <v>18</v>
      </c>
      <c r="L512" s="21" t="s">
        <v>50</v>
      </c>
      <c r="M512" s="21" t="s">
        <v>25</v>
      </c>
      <c r="N512" s="21" t="s">
        <v>76</v>
      </c>
      <c r="O512" s="21" t="s">
        <v>52</v>
      </c>
    </row>
    <row r="513" spans="2:15" ht="21" customHeight="1" x14ac:dyDescent="0.25">
      <c r="B513" s="2" t="s">
        <v>14</v>
      </c>
      <c r="C513" s="3">
        <v>8</v>
      </c>
      <c r="D513" s="4" t="s">
        <v>37</v>
      </c>
      <c r="E513" s="2" t="s">
        <v>38</v>
      </c>
      <c r="F513" s="2" t="s">
        <v>17</v>
      </c>
      <c r="G513" s="5">
        <v>5</v>
      </c>
      <c r="H513" s="1">
        <v>25000000</v>
      </c>
      <c r="I513" s="2">
        <v>3</v>
      </c>
      <c r="J513" s="6">
        <v>1.6782407407407406E-3</v>
      </c>
      <c r="K513" s="2" t="s">
        <v>18</v>
      </c>
      <c r="L513" s="2" t="s">
        <v>39</v>
      </c>
      <c r="M513" s="2" t="s">
        <v>48</v>
      </c>
      <c r="N513" s="2" t="s">
        <v>76</v>
      </c>
      <c r="O513" s="2" t="s">
        <v>52</v>
      </c>
    </row>
    <row r="514" spans="2:15" ht="21" customHeight="1" x14ac:dyDescent="0.25">
      <c r="B514" s="21" t="s">
        <v>14</v>
      </c>
      <c r="C514" s="22">
        <v>10</v>
      </c>
      <c r="D514" s="23" t="s">
        <v>44</v>
      </c>
      <c r="E514" s="21" t="s">
        <v>38</v>
      </c>
      <c r="F514" s="21" t="s">
        <v>23</v>
      </c>
      <c r="G514" s="24">
        <v>1</v>
      </c>
      <c r="H514" s="25">
        <v>7000000</v>
      </c>
      <c r="I514" s="21">
        <v>6</v>
      </c>
      <c r="J514" s="26">
        <v>1.6782407407407406E-3</v>
      </c>
      <c r="K514" s="21" t="s">
        <v>18</v>
      </c>
      <c r="L514" s="21" t="s">
        <v>19</v>
      </c>
      <c r="M514" s="21" t="s">
        <v>43</v>
      </c>
      <c r="N514" s="21" t="s">
        <v>77</v>
      </c>
      <c r="O514" s="21" t="s">
        <v>65</v>
      </c>
    </row>
    <row r="515" spans="2:15" ht="21" customHeight="1" x14ac:dyDescent="0.25">
      <c r="B515" s="2" t="s">
        <v>14</v>
      </c>
      <c r="C515" s="3">
        <v>11</v>
      </c>
      <c r="D515" s="4" t="s">
        <v>44</v>
      </c>
      <c r="E515" s="2" t="s">
        <v>28</v>
      </c>
      <c r="F515" s="2" t="s">
        <v>23</v>
      </c>
      <c r="G515" s="5">
        <v>4</v>
      </c>
      <c r="H515" s="1">
        <v>20000000</v>
      </c>
      <c r="I515" s="2">
        <v>2</v>
      </c>
      <c r="J515" s="6">
        <v>1.6782407407407406E-3</v>
      </c>
      <c r="K515" s="2" t="s">
        <v>18</v>
      </c>
      <c r="L515" s="2" t="s">
        <v>47</v>
      </c>
      <c r="M515" s="2" t="s">
        <v>33</v>
      </c>
      <c r="N515" s="2" t="s">
        <v>76</v>
      </c>
      <c r="O515" s="2" t="s">
        <v>31</v>
      </c>
    </row>
    <row r="516" spans="2:15" ht="21" customHeight="1" x14ac:dyDescent="0.25">
      <c r="B516" s="21" t="s">
        <v>14</v>
      </c>
      <c r="C516" s="22">
        <v>22</v>
      </c>
      <c r="D516" s="23" t="s">
        <v>44</v>
      </c>
      <c r="E516" s="21" t="s">
        <v>73</v>
      </c>
      <c r="F516" s="21" t="s">
        <v>17</v>
      </c>
      <c r="G516" s="24">
        <v>2</v>
      </c>
      <c r="H516" s="25">
        <v>12000000</v>
      </c>
      <c r="I516" s="21">
        <v>2</v>
      </c>
      <c r="J516" s="26">
        <v>1.6782407407407406E-3</v>
      </c>
      <c r="K516" s="21" t="s">
        <v>18</v>
      </c>
      <c r="L516" s="21" t="s">
        <v>56</v>
      </c>
      <c r="M516" s="21" t="s">
        <v>33</v>
      </c>
      <c r="N516" s="21" t="s">
        <v>76</v>
      </c>
      <c r="O516" s="21" t="s">
        <v>26</v>
      </c>
    </row>
    <row r="517" spans="2:15" ht="21" customHeight="1" x14ac:dyDescent="0.25">
      <c r="B517" s="2" t="s">
        <v>14</v>
      </c>
      <c r="C517" s="3">
        <v>18</v>
      </c>
      <c r="D517" s="4" t="s">
        <v>44</v>
      </c>
      <c r="E517" s="2" t="s">
        <v>32</v>
      </c>
      <c r="F517" s="2" t="s">
        <v>68</v>
      </c>
      <c r="G517" s="5">
        <v>5</v>
      </c>
      <c r="H517" s="1">
        <v>25000000</v>
      </c>
      <c r="I517" s="2">
        <v>4</v>
      </c>
      <c r="J517" s="6">
        <v>1.6782407407407406E-3</v>
      </c>
      <c r="K517" s="2" t="s">
        <v>18</v>
      </c>
      <c r="L517" s="2" t="s">
        <v>19</v>
      </c>
      <c r="M517" s="2" t="s">
        <v>43</v>
      </c>
      <c r="N517" s="2" t="s">
        <v>77</v>
      </c>
      <c r="O517" s="2" t="s">
        <v>54</v>
      </c>
    </row>
    <row r="518" spans="2:15" ht="21" customHeight="1" x14ac:dyDescent="0.25">
      <c r="B518" s="21" t="s">
        <v>14</v>
      </c>
      <c r="C518" s="22">
        <v>15</v>
      </c>
      <c r="D518" s="23" t="s">
        <v>55</v>
      </c>
      <c r="E518" s="21" t="s">
        <v>38</v>
      </c>
      <c r="F518" s="21" t="s">
        <v>42</v>
      </c>
      <c r="G518" s="24">
        <v>4</v>
      </c>
      <c r="H518" s="25">
        <v>20000000</v>
      </c>
      <c r="I518" s="21">
        <v>3</v>
      </c>
      <c r="J518" s="26">
        <v>1.6782407407407406E-3</v>
      </c>
      <c r="K518" s="21" t="s">
        <v>61</v>
      </c>
      <c r="L518" s="21" t="s">
        <v>35</v>
      </c>
      <c r="M518" s="21" t="s">
        <v>51</v>
      </c>
      <c r="N518" s="21" t="s">
        <v>78</v>
      </c>
      <c r="O518" s="21" t="s">
        <v>41</v>
      </c>
    </row>
    <row r="519" spans="2:15" ht="21" customHeight="1" x14ac:dyDescent="0.25">
      <c r="B519" s="2" t="s">
        <v>14</v>
      </c>
      <c r="C519" s="3">
        <v>1</v>
      </c>
      <c r="D519" s="4" t="s">
        <v>59</v>
      </c>
      <c r="E519" s="2" t="s">
        <v>38</v>
      </c>
      <c r="F519" s="2" t="s">
        <v>42</v>
      </c>
      <c r="G519" s="5">
        <v>2</v>
      </c>
      <c r="H519" s="1">
        <v>38000000</v>
      </c>
      <c r="I519" s="2">
        <v>2</v>
      </c>
      <c r="J519" s="6">
        <v>1.6782407407407406E-3</v>
      </c>
      <c r="K519" s="2" t="s">
        <v>46</v>
      </c>
      <c r="L519" s="2" t="s">
        <v>24</v>
      </c>
      <c r="M519" s="2" t="s">
        <v>30</v>
      </c>
      <c r="N519" s="2" t="s">
        <v>77</v>
      </c>
      <c r="O519" s="2" t="s">
        <v>34</v>
      </c>
    </row>
    <row r="520" spans="2:15" ht="21" customHeight="1" x14ac:dyDescent="0.25">
      <c r="B520" s="21" t="s">
        <v>14</v>
      </c>
      <c r="C520" s="22">
        <v>1</v>
      </c>
      <c r="D520" s="23" t="s">
        <v>59</v>
      </c>
      <c r="E520" s="21" t="s">
        <v>32</v>
      </c>
      <c r="F520" s="21" t="s">
        <v>23</v>
      </c>
      <c r="G520" s="24">
        <v>2</v>
      </c>
      <c r="H520" s="25">
        <v>12000000</v>
      </c>
      <c r="I520" s="21">
        <v>3</v>
      </c>
      <c r="J520" s="26">
        <v>1.6782407407407406E-3</v>
      </c>
      <c r="K520" s="21" t="s">
        <v>18</v>
      </c>
      <c r="L520" s="21" t="s">
        <v>29</v>
      </c>
      <c r="M520" s="21" t="s">
        <v>48</v>
      </c>
      <c r="N520" s="21" t="s">
        <v>78</v>
      </c>
      <c r="O520" s="21" t="s">
        <v>53</v>
      </c>
    </row>
    <row r="521" spans="2:15" ht="21" customHeight="1" x14ac:dyDescent="0.25">
      <c r="B521" s="2" t="s">
        <v>14</v>
      </c>
      <c r="C521" s="3">
        <v>20</v>
      </c>
      <c r="D521" s="4" t="s">
        <v>59</v>
      </c>
      <c r="E521" s="2" t="s">
        <v>32</v>
      </c>
      <c r="F521" s="2" t="s">
        <v>45</v>
      </c>
      <c r="G521" s="5">
        <v>3</v>
      </c>
      <c r="H521" s="1">
        <v>15000000</v>
      </c>
      <c r="I521" s="2">
        <v>2</v>
      </c>
      <c r="J521" s="6">
        <v>1.6782407407407406E-3</v>
      </c>
      <c r="K521" s="2" t="s">
        <v>18</v>
      </c>
      <c r="L521" s="2" t="s">
        <v>39</v>
      </c>
      <c r="M521" s="2" t="s">
        <v>51</v>
      </c>
      <c r="N521" s="2" t="s">
        <v>78</v>
      </c>
      <c r="O521" s="2" t="s">
        <v>41</v>
      </c>
    </row>
    <row r="522" spans="2:15" ht="21" customHeight="1" x14ac:dyDescent="0.25">
      <c r="B522" s="21" t="s">
        <v>70</v>
      </c>
      <c r="C522" s="22">
        <v>12</v>
      </c>
      <c r="D522" s="23" t="s">
        <v>59</v>
      </c>
      <c r="E522" s="21" t="s">
        <v>16</v>
      </c>
      <c r="F522" s="21" t="s">
        <v>23</v>
      </c>
      <c r="G522" s="24">
        <v>0</v>
      </c>
      <c r="H522" s="25">
        <v>0</v>
      </c>
      <c r="I522" s="21">
        <v>2</v>
      </c>
      <c r="J522" s="26">
        <v>1.6782407407407406E-3</v>
      </c>
      <c r="K522" s="21"/>
      <c r="L522" s="21"/>
      <c r="M522" s="21" t="s">
        <v>43</v>
      </c>
      <c r="N522" s="21" t="s">
        <v>66</v>
      </c>
      <c r="O522" s="21" t="s">
        <v>67</v>
      </c>
    </row>
    <row r="523" spans="2:15" ht="21" customHeight="1" x14ac:dyDescent="0.25">
      <c r="B523" s="2" t="s">
        <v>70</v>
      </c>
      <c r="C523" s="3">
        <v>14</v>
      </c>
      <c r="D523" s="4" t="s">
        <v>60</v>
      </c>
      <c r="E523" s="2" t="s">
        <v>16</v>
      </c>
      <c r="F523" s="2" t="s">
        <v>42</v>
      </c>
      <c r="G523" s="5">
        <v>0</v>
      </c>
      <c r="H523" s="1">
        <v>0</v>
      </c>
      <c r="I523" s="2">
        <v>1</v>
      </c>
      <c r="J523" s="6">
        <v>1.6782407407407406E-3</v>
      </c>
      <c r="K523" s="2"/>
      <c r="L523" s="2"/>
      <c r="M523" s="2" t="s">
        <v>51</v>
      </c>
      <c r="N523" s="2" t="s">
        <v>76</v>
      </c>
      <c r="O523" s="2" t="s">
        <v>31</v>
      </c>
    </row>
    <row r="524" spans="2:15" ht="21" customHeight="1" x14ac:dyDescent="0.25">
      <c r="B524" s="21" t="s">
        <v>70</v>
      </c>
      <c r="C524" s="22">
        <v>15</v>
      </c>
      <c r="D524" s="23" t="s">
        <v>22</v>
      </c>
      <c r="E524" s="21" t="s">
        <v>16</v>
      </c>
      <c r="F524" s="21" t="s">
        <v>23</v>
      </c>
      <c r="G524" s="24">
        <v>0</v>
      </c>
      <c r="H524" s="25">
        <v>0</v>
      </c>
      <c r="I524" s="21">
        <v>2</v>
      </c>
      <c r="J524" s="26">
        <v>1.6782407407407406E-3</v>
      </c>
      <c r="K524" s="21"/>
      <c r="L524" s="21"/>
      <c r="M524" s="21" t="s">
        <v>40</v>
      </c>
      <c r="N524" s="21" t="s">
        <v>78</v>
      </c>
      <c r="O524" s="21" t="s">
        <v>62</v>
      </c>
    </row>
    <row r="525" spans="2:15" ht="21" customHeight="1" x14ac:dyDescent="0.25">
      <c r="B525" s="2" t="s">
        <v>70</v>
      </c>
      <c r="C525" s="3">
        <v>20</v>
      </c>
      <c r="D525" s="4" t="s">
        <v>27</v>
      </c>
      <c r="E525" s="2" t="s">
        <v>49</v>
      </c>
      <c r="F525" s="2" t="s">
        <v>23</v>
      </c>
      <c r="G525" s="5">
        <v>0</v>
      </c>
      <c r="H525" s="1">
        <v>0</v>
      </c>
      <c r="I525" s="2">
        <v>1</v>
      </c>
      <c r="J525" s="6">
        <v>1.6782407407407406E-3</v>
      </c>
      <c r="K525" s="2"/>
      <c r="L525" s="2"/>
      <c r="M525" s="2" t="s">
        <v>25</v>
      </c>
      <c r="N525" s="2" t="s">
        <v>77</v>
      </c>
      <c r="O525" s="2" t="s">
        <v>54</v>
      </c>
    </row>
    <row r="526" spans="2:15" ht="21" customHeight="1" x14ac:dyDescent="0.25">
      <c r="B526" s="21" t="s">
        <v>70</v>
      </c>
      <c r="C526" s="22">
        <v>2</v>
      </c>
      <c r="D526" s="23" t="s">
        <v>37</v>
      </c>
      <c r="E526" s="21" t="s">
        <v>16</v>
      </c>
      <c r="F526" s="21" t="s">
        <v>23</v>
      </c>
      <c r="G526" s="24">
        <v>0</v>
      </c>
      <c r="H526" s="25">
        <v>0</v>
      </c>
      <c r="I526" s="21">
        <v>2</v>
      </c>
      <c r="J526" s="26">
        <v>1.6782407407407406E-3</v>
      </c>
      <c r="K526" s="21"/>
      <c r="L526" s="21"/>
      <c r="M526" s="21" t="s">
        <v>30</v>
      </c>
      <c r="N526" s="21" t="s">
        <v>76</v>
      </c>
      <c r="O526" s="21" t="s">
        <v>75</v>
      </c>
    </row>
    <row r="527" spans="2:15" ht="21" customHeight="1" x14ac:dyDescent="0.25">
      <c r="B527" s="2" t="s">
        <v>70</v>
      </c>
      <c r="C527" s="3">
        <v>21</v>
      </c>
      <c r="D527" s="4" t="s">
        <v>37</v>
      </c>
      <c r="E527" s="2" t="s">
        <v>32</v>
      </c>
      <c r="F527" s="2" t="s">
        <v>42</v>
      </c>
      <c r="G527" s="5">
        <v>0</v>
      </c>
      <c r="H527" s="1">
        <v>0</v>
      </c>
      <c r="I527" s="2">
        <v>3</v>
      </c>
      <c r="J527" s="6">
        <v>1.6782407407407406E-3</v>
      </c>
      <c r="K527" s="2"/>
      <c r="L527" s="2"/>
      <c r="M527" s="2" t="s">
        <v>30</v>
      </c>
      <c r="N527" s="2" t="s">
        <v>78</v>
      </c>
      <c r="O527" s="2" t="s">
        <v>62</v>
      </c>
    </row>
    <row r="528" spans="2:15" ht="21" customHeight="1" x14ac:dyDescent="0.25">
      <c r="B528" s="21" t="s">
        <v>70</v>
      </c>
      <c r="C528" s="22">
        <v>23</v>
      </c>
      <c r="D528" s="23" t="s">
        <v>37</v>
      </c>
      <c r="E528" s="21" t="s">
        <v>49</v>
      </c>
      <c r="F528" s="21" t="s">
        <v>42</v>
      </c>
      <c r="G528" s="24">
        <v>0</v>
      </c>
      <c r="H528" s="25">
        <v>0</v>
      </c>
      <c r="I528" s="21">
        <v>3</v>
      </c>
      <c r="J528" s="26">
        <v>1.6782407407407406E-3</v>
      </c>
      <c r="K528" s="21"/>
      <c r="L528" s="21"/>
      <c r="M528" s="21" t="s">
        <v>48</v>
      </c>
      <c r="N528" s="21" t="s">
        <v>66</v>
      </c>
      <c r="O528" s="21" t="s">
        <v>67</v>
      </c>
    </row>
    <row r="529" spans="2:15" ht="21" customHeight="1" x14ac:dyDescent="0.25">
      <c r="B529" s="2" t="s">
        <v>70</v>
      </c>
      <c r="C529" s="3">
        <v>14</v>
      </c>
      <c r="D529" s="4" t="s">
        <v>44</v>
      </c>
      <c r="E529" s="2" t="s">
        <v>16</v>
      </c>
      <c r="F529" s="2" t="s">
        <v>42</v>
      </c>
      <c r="G529" s="5">
        <v>0</v>
      </c>
      <c r="H529" s="1">
        <v>0</v>
      </c>
      <c r="I529" s="2">
        <v>2</v>
      </c>
      <c r="J529" s="6">
        <v>1.6782407407407406E-3</v>
      </c>
      <c r="K529" s="2"/>
      <c r="L529" s="2"/>
      <c r="M529" s="2" t="s">
        <v>43</v>
      </c>
      <c r="N529" s="2" t="s">
        <v>76</v>
      </c>
      <c r="O529" s="2" t="s">
        <v>52</v>
      </c>
    </row>
    <row r="530" spans="2:15" ht="21" customHeight="1" x14ac:dyDescent="0.25">
      <c r="B530" s="21" t="s">
        <v>70</v>
      </c>
      <c r="C530" s="22">
        <v>16</v>
      </c>
      <c r="D530" s="23" t="s">
        <v>44</v>
      </c>
      <c r="E530" s="21" t="s">
        <v>38</v>
      </c>
      <c r="F530" s="21" t="s">
        <v>42</v>
      </c>
      <c r="G530" s="24">
        <v>0</v>
      </c>
      <c r="H530" s="25">
        <v>0</v>
      </c>
      <c r="I530" s="21">
        <v>3</v>
      </c>
      <c r="J530" s="26">
        <v>1.6782407407407406E-3</v>
      </c>
      <c r="K530" s="21"/>
      <c r="L530" s="21"/>
      <c r="M530" s="21" t="s">
        <v>43</v>
      </c>
      <c r="N530" s="21" t="s">
        <v>77</v>
      </c>
      <c r="O530" s="21" t="s">
        <v>65</v>
      </c>
    </row>
    <row r="531" spans="2:15" ht="21" customHeight="1" x14ac:dyDescent="0.25">
      <c r="B531" s="2" t="s">
        <v>70</v>
      </c>
      <c r="C531" s="3">
        <v>12</v>
      </c>
      <c r="D531" s="4" t="s">
        <v>59</v>
      </c>
      <c r="E531" s="2" t="s">
        <v>16</v>
      </c>
      <c r="F531" s="2" t="s">
        <v>23</v>
      </c>
      <c r="G531" s="5">
        <v>0</v>
      </c>
      <c r="H531" s="1">
        <v>0</v>
      </c>
      <c r="I531" s="2">
        <v>2</v>
      </c>
      <c r="J531" s="6">
        <v>1.6782407407407406E-3</v>
      </c>
      <c r="K531" s="2"/>
      <c r="L531" s="2"/>
      <c r="M531" s="2" t="s">
        <v>43</v>
      </c>
      <c r="N531" s="2" t="s">
        <v>66</v>
      </c>
      <c r="O531" s="2" t="s">
        <v>67</v>
      </c>
    </row>
    <row r="532" spans="2:15" ht="21" customHeight="1" x14ac:dyDescent="0.25">
      <c r="B532" s="21" t="s">
        <v>70</v>
      </c>
      <c r="C532" s="22">
        <v>14</v>
      </c>
      <c r="D532" s="23" t="s">
        <v>60</v>
      </c>
      <c r="E532" s="21" t="s">
        <v>16</v>
      </c>
      <c r="F532" s="21" t="s">
        <v>42</v>
      </c>
      <c r="G532" s="24">
        <v>0</v>
      </c>
      <c r="H532" s="25">
        <v>0</v>
      </c>
      <c r="I532" s="21">
        <v>1</v>
      </c>
      <c r="J532" s="26">
        <v>1.6782407407407406E-3</v>
      </c>
      <c r="K532" s="21"/>
      <c r="L532" s="21"/>
      <c r="M532" s="21" t="s">
        <v>51</v>
      </c>
      <c r="N532" s="21" t="s">
        <v>76</v>
      </c>
      <c r="O532" s="21" t="s">
        <v>31</v>
      </c>
    </row>
    <row r="533" spans="2:15" ht="21" customHeight="1" x14ac:dyDescent="0.25">
      <c r="B533" s="2" t="s">
        <v>14</v>
      </c>
      <c r="C533" s="3">
        <v>11</v>
      </c>
      <c r="D533" s="4" t="s">
        <v>55</v>
      </c>
      <c r="E533" s="2" t="s">
        <v>38</v>
      </c>
      <c r="F533" s="2" t="s">
        <v>42</v>
      </c>
      <c r="G533" s="5">
        <v>5</v>
      </c>
      <c r="H533" s="1">
        <v>20000000</v>
      </c>
      <c r="I533" s="2">
        <v>1</v>
      </c>
      <c r="J533" s="6">
        <v>1.736111111111111E-3</v>
      </c>
      <c r="K533" s="2" t="s">
        <v>18</v>
      </c>
      <c r="L533" s="2" t="s">
        <v>29</v>
      </c>
      <c r="M533" s="2" t="s">
        <v>48</v>
      </c>
      <c r="N533" s="2" t="s">
        <v>77</v>
      </c>
      <c r="O533" s="2" t="s">
        <v>54</v>
      </c>
    </row>
    <row r="534" spans="2:15" ht="21" customHeight="1" x14ac:dyDescent="0.25">
      <c r="B534" s="21" t="s">
        <v>14</v>
      </c>
      <c r="C534" s="22">
        <v>14</v>
      </c>
      <c r="D534" s="23" t="s">
        <v>57</v>
      </c>
      <c r="E534" s="21" t="s">
        <v>49</v>
      </c>
      <c r="F534" s="21" t="s">
        <v>42</v>
      </c>
      <c r="G534" s="24">
        <v>2</v>
      </c>
      <c r="H534" s="25">
        <v>10000000</v>
      </c>
      <c r="I534" s="21">
        <v>7</v>
      </c>
      <c r="J534" s="26">
        <v>1.736111111111111E-3</v>
      </c>
      <c r="K534" s="21" t="s">
        <v>18</v>
      </c>
      <c r="L534" s="21" t="s">
        <v>29</v>
      </c>
      <c r="M534" s="21" t="s">
        <v>43</v>
      </c>
      <c r="N534" s="21" t="s">
        <v>78</v>
      </c>
      <c r="O534" s="21" t="s">
        <v>53</v>
      </c>
    </row>
    <row r="535" spans="2:15" ht="21" customHeight="1" x14ac:dyDescent="0.25">
      <c r="B535" s="2" t="s">
        <v>14</v>
      </c>
      <c r="C535" s="3">
        <v>10</v>
      </c>
      <c r="D535" s="4" t="s">
        <v>72</v>
      </c>
      <c r="E535" s="2" t="s">
        <v>32</v>
      </c>
      <c r="F535" s="2" t="s">
        <v>23</v>
      </c>
      <c r="G535" s="5">
        <v>1</v>
      </c>
      <c r="H535" s="1">
        <v>7000000</v>
      </c>
      <c r="I535" s="2">
        <v>1</v>
      </c>
      <c r="J535" s="6">
        <v>1.736111111111111E-3</v>
      </c>
      <c r="K535" s="2" t="s">
        <v>18</v>
      </c>
      <c r="L535" s="2" t="s">
        <v>47</v>
      </c>
      <c r="M535" s="2" t="s">
        <v>30</v>
      </c>
      <c r="N535" s="2" t="s">
        <v>78</v>
      </c>
      <c r="O535" s="2" t="s">
        <v>53</v>
      </c>
    </row>
    <row r="536" spans="2:15" ht="21" customHeight="1" x14ac:dyDescent="0.25">
      <c r="B536" s="21" t="s">
        <v>14</v>
      </c>
      <c r="C536" s="22">
        <v>12</v>
      </c>
      <c r="D536" s="23" t="s">
        <v>72</v>
      </c>
      <c r="E536" s="21" t="s">
        <v>28</v>
      </c>
      <c r="F536" s="21" t="s">
        <v>23</v>
      </c>
      <c r="G536" s="24">
        <v>5</v>
      </c>
      <c r="H536" s="25">
        <v>25000000</v>
      </c>
      <c r="I536" s="21">
        <v>2</v>
      </c>
      <c r="J536" s="26">
        <v>1.736111111111111E-3</v>
      </c>
      <c r="K536" s="21" t="s">
        <v>18</v>
      </c>
      <c r="L536" s="21" t="s">
        <v>19</v>
      </c>
      <c r="M536" s="21" t="s">
        <v>20</v>
      </c>
      <c r="N536" s="21" t="s">
        <v>77</v>
      </c>
      <c r="O536" s="21" t="s">
        <v>65</v>
      </c>
    </row>
    <row r="537" spans="2:15" ht="21" customHeight="1" x14ac:dyDescent="0.25">
      <c r="B537" s="2" t="s">
        <v>14</v>
      </c>
      <c r="C537" s="3">
        <v>22</v>
      </c>
      <c r="D537" s="4" t="s">
        <v>27</v>
      </c>
      <c r="E537" s="2" t="s">
        <v>32</v>
      </c>
      <c r="F537" s="2" t="s">
        <v>42</v>
      </c>
      <c r="G537" s="5">
        <v>1</v>
      </c>
      <c r="H537" s="1">
        <v>19000000</v>
      </c>
      <c r="I537" s="2">
        <v>2</v>
      </c>
      <c r="J537" s="6">
        <v>1.736111111111111E-3</v>
      </c>
      <c r="K537" s="2" t="s">
        <v>46</v>
      </c>
      <c r="L537" s="2" t="s">
        <v>39</v>
      </c>
      <c r="M537" s="2" t="s">
        <v>51</v>
      </c>
      <c r="N537" s="2" t="s">
        <v>66</v>
      </c>
      <c r="O537" s="2" t="s">
        <v>67</v>
      </c>
    </row>
    <row r="538" spans="2:15" ht="21" customHeight="1" x14ac:dyDescent="0.25">
      <c r="B538" s="21" t="s">
        <v>14</v>
      </c>
      <c r="C538" s="22">
        <v>27</v>
      </c>
      <c r="D538" s="23" t="s">
        <v>27</v>
      </c>
      <c r="E538" s="21" t="s">
        <v>16</v>
      </c>
      <c r="F538" s="21" t="s">
        <v>42</v>
      </c>
      <c r="G538" s="24">
        <v>5</v>
      </c>
      <c r="H538" s="25">
        <v>21000000</v>
      </c>
      <c r="I538" s="21">
        <v>3</v>
      </c>
      <c r="J538" s="26">
        <v>1.736111111111111E-3</v>
      </c>
      <c r="K538" s="21" t="s">
        <v>18</v>
      </c>
      <c r="L538" s="21" t="s">
        <v>39</v>
      </c>
      <c r="M538" s="21" t="s">
        <v>43</v>
      </c>
      <c r="N538" s="21" t="s">
        <v>76</v>
      </c>
      <c r="O538" s="21" t="s">
        <v>52</v>
      </c>
    </row>
    <row r="539" spans="2:15" ht="21" customHeight="1" x14ac:dyDescent="0.25">
      <c r="B539" s="2" t="s">
        <v>14</v>
      </c>
      <c r="C539" s="3">
        <v>21</v>
      </c>
      <c r="D539" s="4" t="s">
        <v>37</v>
      </c>
      <c r="E539" s="2" t="s">
        <v>38</v>
      </c>
      <c r="F539" s="2" t="s">
        <v>17</v>
      </c>
      <c r="G539" s="5">
        <v>2</v>
      </c>
      <c r="H539" s="1">
        <v>38000000</v>
      </c>
      <c r="I539" s="2">
        <v>3</v>
      </c>
      <c r="J539" s="6">
        <v>1.736111111111111E-3</v>
      </c>
      <c r="K539" s="2" t="s">
        <v>46</v>
      </c>
      <c r="L539" s="2" t="s">
        <v>35</v>
      </c>
      <c r="M539" s="2" t="s">
        <v>30</v>
      </c>
      <c r="N539" s="2" t="s">
        <v>77</v>
      </c>
      <c r="O539" s="2" t="s">
        <v>54</v>
      </c>
    </row>
    <row r="540" spans="2:15" ht="21" customHeight="1" x14ac:dyDescent="0.25">
      <c r="B540" s="21" t="s">
        <v>14</v>
      </c>
      <c r="C540" s="22">
        <v>24</v>
      </c>
      <c r="D540" s="23" t="s">
        <v>37</v>
      </c>
      <c r="E540" s="21" t="s">
        <v>16</v>
      </c>
      <c r="F540" s="21" t="s">
        <v>23</v>
      </c>
      <c r="G540" s="24">
        <v>4</v>
      </c>
      <c r="H540" s="25">
        <v>20000000</v>
      </c>
      <c r="I540" s="21">
        <v>2</v>
      </c>
      <c r="J540" s="26">
        <v>1.736111111111111E-3</v>
      </c>
      <c r="K540" s="21" t="s">
        <v>61</v>
      </c>
      <c r="L540" s="21" t="s">
        <v>47</v>
      </c>
      <c r="M540" s="21" t="s">
        <v>30</v>
      </c>
      <c r="N540" s="21" t="s">
        <v>77</v>
      </c>
      <c r="O540" s="21" t="s">
        <v>54</v>
      </c>
    </row>
    <row r="541" spans="2:15" ht="21" customHeight="1" x14ac:dyDescent="0.25">
      <c r="B541" s="2" t="s">
        <v>14</v>
      </c>
      <c r="C541" s="3">
        <v>5</v>
      </c>
      <c r="D541" s="4" t="s">
        <v>37</v>
      </c>
      <c r="E541" s="2" t="s">
        <v>16</v>
      </c>
      <c r="F541" s="2" t="s">
        <v>17</v>
      </c>
      <c r="G541" s="5">
        <v>4</v>
      </c>
      <c r="H541" s="1">
        <v>11000000</v>
      </c>
      <c r="I541" s="2">
        <v>4</v>
      </c>
      <c r="J541" s="6">
        <v>1.736111111111111E-3</v>
      </c>
      <c r="K541" s="2" t="s">
        <v>61</v>
      </c>
      <c r="L541" s="2" t="s">
        <v>19</v>
      </c>
      <c r="M541" s="2" t="s">
        <v>40</v>
      </c>
      <c r="N541" s="2" t="s">
        <v>76</v>
      </c>
      <c r="O541" s="2" t="s">
        <v>26</v>
      </c>
    </row>
    <row r="542" spans="2:15" ht="21" customHeight="1" x14ac:dyDescent="0.25">
      <c r="B542" s="21" t="s">
        <v>14</v>
      </c>
      <c r="C542" s="22">
        <v>1</v>
      </c>
      <c r="D542" s="23" t="s">
        <v>37</v>
      </c>
      <c r="E542" s="21" t="s">
        <v>32</v>
      </c>
      <c r="F542" s="21" t="s">
        <v>23</v>
      </c>
      <c r="G542" s="24">
        <v>2</v>
      </c>
      <c r="H542" s="25">
        <v>12000000</v>
      </c>
      <c r="I542" s="21">
        <v>1</v>
      </c>
      <c r="J542" s="26">
        <v>1.736111111111111E-3</v>
      </c>
      <c r="K542" s="21" t="s">
        <v>18</v>
      </c>
      <c r="L542" s="21" t="s">
        <v>29</v>
      </c>
      <c r="M542" s="21" t="s">
        <v>30</v>
      </c>
      <c r="N542" s="21" t="s">
        <v>76</v>
      </c>
      <c r="O542" s="21" t="s">
        <v>31</v>
      </c>
    </row>
    <row r="543" spans="2:15" ht="21" customHeight="1" x14ac:dyDescent="0.25">
      <c r="B543" s="2" t="s">
        <v>14</v>
      </c>
      <c r="C543" s="3">
        <v>8</v>
      </c>
      <c r="D543" s="4" t="s">
        <v>37</v>
      </c>
      <c r="E543" s="2" t="s">
        <v>38</v>
      </c>
      <c r="F543" s="2" t="s">
        <v>42</v>
      </c>
      <c r="G543" s="5">
        <v>3</v>
      </c>
      <c r="H543" s="1">
        <v>15000000</v>
      </c>
      <c r="I543" s="2">
        <v>1</v>
      </c>
      <c r="J543" s="6">
        <v>1.736111111111111E-3</v>
      </c>
      <c r="K543" s="2" t="s">
        <v>18</v>
      </c>
      <c r="L543" s="2" t="s">
        <v>39</v>
      </c>
      <c r="M543" s="2" t="s">
        <v>33</v>
      </c>
      <c r="N543" s="2" t="s">
        <v>76</v>
      </c>
      <c r="O543" s="2" t="s">
        <v>26</v>
      </c>
    </row>
    <row r="544" spans="2:15" ht="21" customHeight="1" x14ac:dyDescent="0.25">
      <c r="B544" s="21" t="s">
        <v>14</v>
      </c>
      <c r="C544" s="22">
        <v>28</v>
      </c>
      <c r="D544" s="23" t="s">
        <v>37</v>
      </c>
      <c r="E544" s="21" t="s">
        <v>32</v>
      </c>
      <c r="F544" s="21" t="s">
        <v>42</v>
      </c>
      <c r="G544" s="24">
        <v>3</v>
      </c>
      <c r="H544" s="25">
        <v>15000000</v>
      </c>
      <c r="I544" s="21">
        <v>2</v>
      </c>
      <c r="J544" s="26">
        <v>1.736111111111111E-3</v>
      </c>
      <c r="K544" s="21" t="s">
        <v>18</v>
      </c>
      <c r="L544" s="21" t="s">
        <v>50</v>
      </c>
      <c r="M544" s="21" t="s">
        <v>33</v>
      </c>
      <c r="N544" s="21" t="s">
        <v>78</v>
      </c>
      <c r="O544" s="21" t="s">
        <v>53</v>
      </c>
    </row>
    <row r="545" spans="2:15" ht="21" customHeight="1" x14ac:dyDescent="0.25">
      <c r="B545" s="2" t="s">
        <v>14</v>
      </c>
      <c r="C545" s="3">
        <v>7</v>
      </c>
      <c r="D545" s="4" t="s">
        <v>37</v>
      </c>
      <c r="E545" s="2" t="s">
        <v>38</v>
      </c>
      <c r="F545" s="2" t="s">
        <v>68</v>
      </c>
      <c r="G545" s="5">
        <v>2</v>
      </c>
      <c r="H545" s="1">
        <v>12000000</v>
      </c>
      <c r="I545" s="2">
        <v>1</v>
      </c>
      <c r="J545" s="6">
        <v>1.736111111111111E-3</v>
      </c>
      <c r="K545" s="2" t="s">
        <v>18</v>
      </c>
      <c r="L545" s="2" t="s">
        <v>35</v>
      </c>
      <c r="M545" s="2" t="s">
        <v>48</v>
      </c>
      <c r="N545" s="2" t="s">
        <v>76</v>
      </c>
      <c r="O545" s="2" t="s">
        <v>31</v>
      </c>
    </row>
    <row r="546" spans="2:15" ht="21" customHeight="1" x14ac:dyDescent="0.25">
      <c r="B546" s="21" t="s">
        <v>14</v>
      </c>
      <c r="C546" s="22">
        <v>30</v>
      </c>
      <c r="D546" s="23" t="s">
        <v>44</v>
      </c>
      <c r="E546" s="21" t="s">
        <v>32</v>
      </c>
      <c r="F546" s="21" t="s">
        <v>17</v>
      </c>
      <c r="G546" s="24">
        <v>3</v>
      </c>
      <c r="H546" s="25">
        <v>15000000</v>
      </c>
      <c r="I546" s="21">
        <v>1</v>
      </c>
      <c r="J546" s="26">
        <v>1.736111111111111E-3</v>
      </c>
      <c r="K546" s="21" t="s">
        <v>18</v>
      </c>
      <c r="L546" s="21" t="s">
        <v>29</v>
      </c>
      <c r="M546" s="21" t="s">
        <v>43</v>
      </c>
      <c r="N546" s="21" t="s">
        <v>77</v>
      </c>
      <c r="O546" s="21" t="s">
        <v>54</v>
      </c>
    </row>
    <row r="547" spans="2:15" ht="21" customHeight="1" x14ac:dyDescent="0.25">
      <c r="B547" s="2" t="s">
        <v>14</v>
      </c>
      <c r="C547" s="3">
        <v>1</v>
      </c>
      <c r="D547" s="4" t="s">
        <v>44</v>
      </c>
      <c r="E547" s="2" t="s">
        <v>28</v>
      </c>
      <c r="F547" s="2" t="s">
        <v>42</v>
      </c>
      <c r="G547" s="5">
        <v>4</v>
      </c>
      <c r="H547" s="1">
        <v>20000000</v>
      </c>
      <c r="I547" s="2">
        <v>3</v>
      </c>
      <c r="J547" s="6">
        <v>1.736111111111111E-3</v>
      </c>
      <c r="K547" s="2" t="s">
        <v>18</v>
      </c>
      <c r="L547" s="2" t="s">
        <v>56</v>
      </c>
      <c r="M547" s="2" t="s">
        <v>25</v>
      </c>
      <c r="N547" s="2" t="s">
        <v>66</v>
      </c>
      <c r="O547" s="2" t="s">
        <v>36</v>
      </c>
    </row>
    <row r="548" spans="2:15" ht="21" customHeight="1" x14ac:dyDescent="0.25">
      <c r="B548" s="21" t="s">
        <v>14</v>
      </c>
      <c r="C548" s="22">
        <v>5</v>
      </c>
      <c r="D548" s="23" t="s">
        <v>44</v>
      </c>
      <c r="E548" s="21" t="s">
        <v>38</v>
      </c>
      <c r="F548" s="21" t="s">
        <v>17</v>
      </c>
      <c r="G548" s="24">
        <v>2</v>
      </c>
      <c r="H548" s="25">
        <v>12000000</v>
      </c>
      <c r="I548" s="21">
        <v>3</v>
      </c>
      <c r="J548" s="26">
        <v>1.736111111111111E-3</v>
      </c>
      <c r="K548" s="21" t="s">
        <v>18</v>
      </c>
      <c r="L548" s="21" t="s">
        <v>19</v>
      </c>
      <c r="M548" s="21" t="s">
        <v>51</v>
      </c>
      <c r="N548" s="21" t="s">
        <v>78</v>
      </c>
      <c r="O548" s="21" t="s">
        <v>53</v>
      </c>
    </row>
    <row r="549" spans="2:15" ht="21" customHeight="1" x14ac:dyDescent="0.25">
      <c r="B549" s="2" t="s">
        <v>14</v>
      </c>
      <c r="C549" s="3">
        <v>1</v>
      </c>
      <c r="D549" s="4" t="s">
        <v>69</v>
      </c>
      <c r="E549" s="2" t="s">
        <v>32</v>
      </c>
      <c r="F549" s="2" t="s">
        <v>23</v>
      </c>
      <c r="G549" s="5">
        <v>2</v>
      </c>
      <c r="H549" s="1">
        <v>12000000</v>
      </c>
      <c r="I549" s="2">
        <v>4</v>
      </c>
      <c r="J549" s="6">
        <v>1.736111111111111E-3</v>
      </c>
      <c r="K549" s="2" t="s">
        <v>18</v>
      </c>
      <c r="L549" s="2" t="s">
        <v>19</v>
      </c>
      <c r="M549" s="2" t="s">
        <v>20</v>
      </c>
      <c r="N549" s="2" t="s">
        <v>66</v>
      </c>
      <c r="O549" s="2" t="s">
        <v>67</v>
      </c>
    </row>
    <row r="550" spans="2:15" ht="21" customHeight="1" x14ac:dyDescent="0.25">
      <c r="B550" s="21" t="s">
        <v>14</v>
      </c>
      <c r="C550" s="22">
        <v>2</v>
      </c>
      <c r="D550" s="23" t="s">
        <v>69</v>
      </c>
      <c r="E550" s="21" t="s">
        <v>16</v>
      </c>
      <c r="F550" s="21" t="s">
        <v>42</v>
      </c>
      <c r="G550" s="24">
        <v>2</v>
      </c>
      <c r="H550" s="25">
        <v>12000000</v>
      </c>
      <c r="I550" s="21">
        <v>1</v>
      </c>
      <c r="J550" s="26">
        <v>1.736111111111111E-3</v>
      </c>
      <c r="K550" s="21" t="s">
        <v>18</v>
      </c>
      <c r="L550" s="21" t="s">
        <v>64</v>
      </c>
      <c r="M550" s="21" t="s">
        <v>51</v>
      </c>
      <c r="N550" s="21" t="s">
        <v>66</v>
      </c>
      <c r="O550" s="21" t="s">
        <v>67</v>
      </c>
    </row>
    <row r="551" spans="2:15" ht="21" customHeight="1" x14ac:dyDescent="0.25">
      <c r="B551" s="2" t="s">
        <v>14</v>
      </c>
      <c r="C551" s="3">
        <v>11</v>
      </c>
      <c r="D551" s="4" t="s">
        <v>55</v>
      </c>
      <c r="E551" s="2" t="s">
        <v>38</v>
      </c>
      <c r="F551" s="2" t="s">
        <v>42</v>
      </c>
      <c r="G551" s="5">
        <v>5</v>
      </c>
      <c r="H551" s="1">
        <v>20000000</v>
      </c>
      <c r="I551" s="2">
        <v>1</v>
      </c>
      <c r="J551" s="6">
        <v>1.736111111111111E-3</v>
      </c>
      <c r="K551" s="2" t="s">
        <v>18</v>
      </c>
      <c r="L551" s="2" t="s">
        <v>29</v>
      </c>
      <c r="M551" s="2" t="s">
        <v>48</v>
      </c>
      <c r="N551" s="2" t="s">
        <v>77</v>
      </c>
      <c r="O551" s="2" t="s">
        <v>54</v>
      </c>
    </row>
    <row r="552" spans="2:15" ht="21" customHeight="1" x14ac:dyDescent="0.25">
      <c r="B552" s="21" t="s">
        <v>14</v>
      </c>
      <c r="C552" s="22">
        <v>14</v>
      </c>
      <c r="D552" s="23" t="s">
        <v>57</v>
      </c>
      <c r="E552" s="21" t="s">
        <v>49</v>
      </c>
      <c r="F552" s="21" t="s">
        <v>42</v>
      </c>
      <c r="G552" s="24">
        <v>2</v>
      </c>
      <c r="H552" s="25">
        <v>10000000</v>
      </c>
      <c r="I552" s="21">
        <v>7</v>
      </c>
      <c r="J552" s="26">
        <v>1.736111111111111E-3</v>
      </c>
      <c r="K552" s="21" t="s">
        <v>18</v>
      </c>
      <c r="L552" s="21" t="s">
        <v>29</v>
      </c>
      <c r="M552" s="21" t="s">
        <v>43</v>
      </c>
      <c r="N552" s="21" t="s">
        <v>78</v>
      </c>
      <c r="O552" s="21" t="s">
        <v>53</v>
      </c>
    </row>
    <row r="553" spans="2:15" ht="21" customHeight="1" x14ac:dyDescent="0.25">
      <c r="B553" s="2" t="s">
        <v>14</v>
      </c>
      <c r="C553" s="3">
        <v>10</v>
      </c>
      <c r="D553" s="4" t="s">
        <v>72</v>
      </c>
      <c r="E553" s="2" t="s">
        <v>32</v>
      </c>
      <c r="F553" s="2" t="s">
        <v>23</v>
      </c>
      <c r="G553" s="5">
        <v>1</v>
      </c>
      <c r="H553" s="1">
        <v>7000000</v>
      </c>
      <c r="I553" s="2">
        <v>1</v>
      </c>
      <c r="J553" s="6">
        <v>1.736111111111111E-3</v>
      </c>
      <c r="K553" s="2" t="s">
        <v>18</v>
      </c>
      <c r="L553" s="2" t="s">
        <v>47</v>
      </c>
      <c r="M553" s="2" t="s">
        <v>30</v>
      </c>
      <c r="N553" s="2" t="s">
        <v>78</v>
      </c>
      <c r="O553" s="2" t="s">
        <v>53</v>
      </c>
    </row>
    <row r="554" spans="2:15" ht="21" customHeight="1" x14ac:dyDescent="0.25">
      <c r="B554" s="21" t="s">
        <v>14</v>
      </c>
      <c r="C554" s="22">
        <v>12</v>
      </c>
      <c r="D554" s="23" t="s">
        <v>72</v>
      </c>
      <c r="E554" s="21" t="s">
        <v>28</v>
      </c>
      <c r="F554" s="21" t="s">
        <v>23</v>
      </c>
      <c r="G554" s="24">
        <v>5</v>
      </c>
      <c r="H554" s="25">
        <v>25000000</v>
      </c>
      <c r="I554" s="21">
        <v>2</v>
      </c>
      <c r="J554" s="26">
        <v>1.736111111111111E-3</v>
      </c>
      <c r="K554" s="21" t="s">
        <v>18</v>
      </c>
      <c r="L554" s="21" t="s">
        <v>19</v>
      </c>
      <c r="M554" s="21" t="s">
        <v>20</v>
      </c>
      <c r="N554" s="21" t="s">
        <v>77</v>
      </c>
      <c r="O554" s="21" t="s">
        <v>65</v>
      </c>
    </row>
    <row r="555" spans="2:15" ht="21" customHeight="1" x14ac:dyDescent="0.25">
      <c r="B555" s="2" t="s">
        <v>70</v>
      </c>
      <c r="C555" s="3">
        <v>11</v>
      </c>
      <c r="D555" s="4" t="s">
        <v>59</v>
      </c>
      <c r="E555" s="2" t="s">
        <v>16</v>
      </c>
      <c r="F555" s="2" t="s">
        <v>23</v>
      </c>
      <c r="G555" s="5">
        <v>0</v>
      </c>
      <c r="H555" s="1">
        <v>0</v>
      </c>
      <c r="I555" s="2">
        <v>2</v>
      </c>
      <c r="J555" s="6">
        <v>1.736111111111111E-3</v>
      </c>
      <c r="K555" s="2"/>
      <c r="L555" s="2"/>
      <c r="M555" s="2" t="s">
        <v>48</v>
      </c>
      <c r="N555" s="2" t="s">
        <v>66</v>
      </c>
      <c r="O555" s="2" t="s">
        <v>67</v>
      </c>
    </row>
    <row r="556" spans="2:15" ht="21" customHeight="1" x14ac:dyDescent="0.25">
      <c r="B556" s="21" t="s">
        <v>70</v>
      </c>
      <c r="C556" s="22">
        <v>27</v>
      </c>
      <c r="D556" s="23" t="s">
        <v>59</v>
      </c>
      <c r="E556" s="21" t="s">
        <v>38</v>
      </c>
      <c r="F556" s="21" t="s">
        <v>42</v>
      </c>
      <c r="G556" s="24">
        <v>0</v>
      </c>
      <c r="H556" s="25">
        <v>0</v>
      </c>
      <c r="I556" s="21">
        <v>3</v>
      </c>
      <c r="J556" s="26">
        <v>1.736111111111111E-3</v>
      </c>
      <c r="K556" s="21"/>
      <c r="L556" s="21"/>
      <c r="M556" s="21" t="s">
        <v>30</v>
      </c>
      <c r="N556" s="21" t="s">
        <v>78</v>
      </c>
      <c r="O556" s="21" t="s">
        <v>41</v>
      </c>
    </row>
    <row r="557" spans="2:15" ht="21" customHeight="1" x14ac:dyDescent="0.25">
      <c r="B557" s="2" t="s">
        <v>70</v>
      </c>
      <c r="C557" s="3">
        <v>20</v>
      </c>
      <c r="D557" s="4" t="s">
        <v>27</v>
      </c>
      <c r="E557" s="2" t="s">
        <v>16</v>
      </c>
      <c r="F557" s="2" t="s">
        <v>23</v>
      </c>
      <c r="G557" s="5">
        <v>0</v>
      </c>
      <c r="H557" s="1">
        <v>0</v>
      </c>
      <c r="I557" s="2">
        <v>2</v>
      </c>
      <c r="J557" s="6">
        <v>1.736111111111111E-3</v>
      </c>
      <c r="K557" s="2"/>
      <c r="L557" s="2"/>
      <c r="M557" s="2" t="s">
        <v>43</v>
      </c>
      <c r="N557" s="2" t="s">
        <v>76</v>
      </c>
      <c r="O557" s="2" t="s">
        <v>26</v>
      </c>
    </row>
    <row r="558" spans="2:15" ht="21" customHeight="1" x14ac:dyDescent="0.25">
      <c r="B558" s="21" t="s">
        <v>70</v>
      </c>
      <c r="C558" s="22">
        <v>1</v>
      </c>
      <c r="D558" s="23" t="s">
        <v>37</v>
      </c>
      <c r="E558" s="21" t="s">
        <v>32</v>
      </c>
      <c r="F558" s="21" t="s">
        <v>23</v>
      </c>
      <c r="G558" s="24">
        <v>0</v>
      </c>
      <c r="H558" s="25">
        <v>0</v>
      </c>
      <c r="I558" s="21">
        <v>4</v>
      </c>
      <c r="J558" s="26">
        <v>1.736111111111111E-3</v>
      </c>
      <c r="K558" s="21"/>
      <c r="L558" s="21"/>
      <c r="M558" s="21" t="s">
        <v>48</v>
      </c>
      <c r="N558" s="21" t="s">
        <v>78</v>
      </c>
      <c r="O558" s="21" t="s">
        <v>53</v>
      </c>
    </row>
    <row r="559" spans="2:15" ht="21" customHeight="1" x14ac:dyDescent="0.25">
      <c r="B559" s="2" t="s">
        <v>70</v>
      </c>
      <c r="C559" s="3">
        <v>1</v>
      </c>
      <c r="D559" s="4" t="s">
        <v>44</v>
      </c>
      <c r="E559" s="2" t="s">
        <v>16</v>
      </c>
      <c r="F559" s="2" t="s">
        <v>42</v>
      </c>
      <c r="G559" s="5">
        <v>0</v>
      </c>
      <c r="H559" s="1">
        <v>0</v>
      </c>
      <c r="I559" s="2">
        <v>4</v>
      </c>
      <c r="J559" s="6">
        <v>1.736111111111111E-3</v>
      </c>
      <c r="K559" s="2"/>
      <c r="L559" s="2"/>
      <c r="M559" s="2" t="s">
        <v>33</v>
      </c>
      <c r="N559" s="2" t="s">
        <v>76</v>
      </c>
      <c r="O559" s="2" t="s">
        <v>31</v>
      </c>
    </row>
    <row r="560" spans="2:15" ht="21" customHeight="1" x14ac:dyDescent="0.25">
      <c r="B560" s="21" t="s">
        <v>70</v>
      </c>
      <c r="C560" s="22">
        <v>25</v>
      </c>
      <c r="D560" s="23" t="s">
        <v>44</v>
      </c>
      <c r="E560" s="21" t="s">
        <v>28</v>
      </c>
      <c r="F560" s="21" t="s">
        <v>17</v>
      </c>
      <c r="G560" s="24">
        <v>0</v>
      </c>
      <c r="H560" s="25">
        <v>0</v>
      </c>
      <c r="I560" s="21">
        <v>3</v>
      </c>
      <c r="J560" s="26">
        <v>1.736111111111111E-3</v>
      </c>
      <c r="K560" s="21"/>
      <c r="L560" s="21"/>
      <c r="M560" s="21" t="s">
        <v>25</v>
      </c>
      <c r="N560" s="21" t="s">
        <v>78</v>
      </c>
      <c r="O560" s="21" t="s">
        <v>53</v>
      </c>
    </row>
    <row r="561" spans="2:15" ht="21" customHeight="1" x14ac:dyDescent="0.25">
      <c r="B561" s="2" t="s">
        <v>70</v>
      </c>
      <c r="C561" s="3">
        <v>3</v>
      </c>
      <c r="D561" s="4" t="s">
        <v>69</v>
      </c>
      <c r="E561" s="2" t="s">
        <v>38</v>
      </c>
      <c r="F561" s="2" t="s">
        <v>23</v>
      </c>
      <c r="G561" s="5">
        <v>0</v>
      </c>
      <c r="H561" s="1">
        <v>0</v>
      </c>
      <c r="I561" s="2">
        <v>1</v>
      </c>
      <c r="J561" s="6">
        <v>1.736111111111111E-3</v>
      </c>
      <c r="K561" s="2"/>
      <c r="L561" s="2"/>
      <c r="M561" s="2" t="s">
        <v>30</v>
      </c>
      <c r="N561" s="2" t="s">
        <v>77</v>
      </c>
      <c r="O561" s="2" t="s">
        <v>65</v>
      </c>
    </row>
    <row r="562" spans="2:15" ht="21" customHeight="1" x14ac:dyDescent="0.25">
      <c r="B562" s="21" t="s">
        <v>70</v>
      </c>
      <c r="C562" s="22">
        <v>10</v>
      </c>
      <c r="D562" s="23" t="s">
        <v>69</v>
      </c>
      <c r="E562" s="21" t="s">
        <v>32</v>
      </c>
      <c r="F562" s="21" t="s">
        <v>23</v>
      </c>
      <c r="G562" s="24">
        <v>0</v>
      </c>
      <c r="H562" s="25">
        <v>0</v>
      </c>
      <c r="I562" s="21">
        <v>1</v>
      </c>
      <c r="J562" s="26">
        <v>1.736111111111111E-3</v>
      </c>
      <c r="K562" s="21"/>
      <c r="L562" s="21"/>
      <c r="M562" s="21" t="s">
        <v>33</v>
      </c>
      <c r="N562" s="21" t="s">
        <v>76</v>
      </c>
      <c r="O562" s="21" t="s">
        <v>31</v>
      </c>
    </row>
    <row r="563" spans="2:15" ht="21" customHeight="1" x14ac:dyDescent="0.25">
      <c r="B563" s="2" t="s">
        <v>70</v>
      </c>
      <c r="C563" s="3">
        <v>11</v>
      </c>
      <c r="D563" s="4" t="s">
        <v>59</v>
      </c>
      <c r="E563" s="2" t="s">
        <v>16</v>
      </c>
      <c r="F563" s="2" t="s">
        <v>23</v>
      </c>
      <c r="G563" s="5">
        <v>0</v>
      </c>
      <c r="H563" s="1">
        <v>0</v>
      </c>
      <c r="I563" s="2">
        <v>2</v>
      </c>
      <c r="J563" s="6">
        <v>1.736111111111111E-3</v>
      </c>
      <c r="K563" s="2"/>
      <c r="L563" s="2"/>
      <c r="M563" s="2" t="s">
        <v>48</v>
      </c>
      <c r="N563" s="2" t="s">
        <v>66</v>
      </c>
      <c r="O563" s="2" t="s">
        <v>67</v>
      </c>
    </row>
    <row r="564" spans="2:15" ht="21" customHeight="1" x14ac:dyDescent="0.25">
      <c r="B564" s="21" t="s">
        <v>70</v>
      </c>
      <c r="C564" s="22">
        <v>27</v>
      </c>
      <c r="D564" s="23" t="s">
        <v>59</v>
      </c>
      <c r="E564" s="21" t="s">
        <v>38</v>
      </c>
      <c r="F564" s="21" t="s">
        <v>42</v>
      </c>
      <c r="G564" s="24">
        <v>0</v>
      </c>
      <c r="H564" s="25">
        <v>0</v>
      </c>
      <c r="I564" s="21">
        <v>3</v>
      </c>
      <c r="J564" s="26">
        <v>1.736111111111111E-3</v>
      </c>
      <c r="K564" s="21"/>
      <c r="L564" s="21"/>
      <c r="M564" s="21" t="s">
        <v>30</v>
      </c>
      <c r="N564" s="21" t="s">
        <v>78</v>
      </c>
      <c r="O564" s="21" t="s">
        <v>41</v>
      </c>
    </row>
    <row r="565" spans="2:15" ht="21" customHeight="1" x14ac:dyDescent="0.25">
      <c r="B565" s="2" t="s">
        <v>14</v>
      </c>
      <c r="C565" s="3">
        <v>11</v>
      </c>
      <c r="D565" s="4" t="s">
        <v>57</v>
      </c>
      <c r="E565" s="2" t="s">
        <v>16</v>
      </c>
      <c r="F565" s="2" t="s">
        <v>42</v>
      </c>
      <c r="G565" s="5">
        <v>4</v>
      </c>
      <c r="H565" s="1">
        <v>20000000</v>
      </c>
      <c r="I565" s="2">
        <v>2</v>
      </c>
      <c r="J565" s="6">
        <v>1.9675925925925928E-3</v>
      </c>
      <c r="K565" s="2" t="s">
        <v>18</v>
      </c>
      <c r="L565" s="2" t="s">
        <v>19</v>
      </c>
      <c r="M565" s="2" t="s">
        <v>43</v>
      </c>
      <c r="N565" s="2" t="s">
        <v>78</v>
      </c>
      <c r="O565" s="2" t="s">
        <v>63</v>
      </c>
    </row>
    <row r="566" spans="2:15" ht="21" customHeight="1" x14ac:dyDescent="0.25">
      <c r="B566" s="21" t="s">
        <v>14</v>
      </c>
      <c r="C566" s="22">
        <v>12</v>
      </c>
      <c r="D566" s="23" t="s">
        <v>27</v>
      </c>
      <c r="E566" s="21" t="s">
        <v>32</v>
      </c>
      <c r="F566" s="21" t="s">
        <v>45</v>
      </c>
      <c r="G566" s="24">
        <v>2</v>
      </c>
      <c r="H566" s="25">
        <v>38000000</v>
      </c>
      <c r="I566" s="21">
        <v>1</v>
      </c>
      <c r="J566" s="26">
        <v>1.9675925925925928E-3</v>
      </c>
      <c r="K566" s="21" t="s">
        <v>46</v>
      </c>
      <c r="L566" s="21" t="s">
        <v>56</v>
      </c>
      <c r="M566" s="21" t="s">
        <v>30</v>
      </c>
      <c r="N566" s="21" t="s">
        <v>76</v>
      </c>
      <c r="O566" s="21" t="s">
        <v>71</v>
      </c>
    </row>
    <row r="567" spans="2:15" ht="21" customHeight="1" x14ac:dyDescent="0.25">
      <c r="B567" s="2" t="s">
        <v>14</v>
      </c>
      <c r="C567" s="3">
        <v>30</v>
      </c>
      <c r="D567" s="4" t="s">
        <v>27</v>
      </c>
      <c r="E567" s="2" t="s">
        <v>32</v>
      </c>
      <c r="F567" s="2" t="s">
        <v>23</v>
      </c>
      <c r="G567" s="5">
        <v>5</v>
      </c>
      <c r="H567" s="1">
        <v>25000000</v>
      </c>
      <c r="I567" s="2">
        <v>2</v>
      </c>
      <c r="J567" s="6">
        <v>1.9675925925925928E-3</v>
      </c>
      <c r="K567" s="2" t="s">
        <v>18</v>
      </c>
      <c r="L567" s="2" t="s">
        <v>29</v>
      </c>
      <c r="M567" s="2" t="s">
        <v>30</v>
      </c>
      <c r="N567" s="2" t="s">
        <v>78</v>
      </c>
      <c r="O567" s="2" t="s">
        <v>66</v>
      </c>
    </row>
    <row r="568" spans="2:15" ht="21" customHeight="1" x14ac:dyDescent="0.25">
      <c r="B568" s="21" t="s">
        <v>14</v>
      </c>
      <c r="C568" s="22">
        <v>27</v>
      </c>
      <c r="D568" s="23" t="s">
        <v>37</v>
      </c>
      <c r="E568" s="21" t="s">
        <v>32</v>
      </c>
      <c r="F568" s="21" t="s">
        <v>42</v>
      </c>
      <c r="G568" s="24">
        <v>1</v>
      </c>
      <c r="H568" s="25">
        <v>19000000</v>
      </c>
      <c r="I568" s="21">
        <v>1</v>
      </c>
      <c r="J568" s="26">
        <v>1.9675925925925928E-3</v>
      </c>
      <c r="K568" s="21" t="s">
        <v>46</v>
      </c>
      <c r="L568" s="21" t="s">
        <v>39</v>
      </c>
      <c r="M568" s="21" t="s">
        <v>33</v>
      </c>
      <c r="N568" s="21" t="s">
        <v>78</v>
      </c>
      <c r="O568" s="21" t="s">
        <v>41</v>
      </c>
    </row>
    <row r="569" spans="2:15" ht="21" customHeight="1" x14ac:dyDescent="0.25">
      <c r="B569" s="2" t="s">
        <v>14</v>
      </c>
      <c r="C569" s="3">
        <v>31</v>
      </c>
      <c r="D569" s="4" t="s">
        <v>37</v>
      </c>
      <c r="E569" s="2" t="s">
        <v>28</v>
      </c>
      <c r="F569" s="2" t="s">
        <v>23</v>
      </c>
      <c r="G569" s="5">
        <v>2</v>
      </c>
      <c r="H569" s="1">
        <v>12000000</v>
      </c>
      <c r="I569" s="2">
        <v>2</v>
      </c>
      <c r="J569" s="6">
        <v>1.9675925925925928E-3</v>
      </c>
      <c r="K569" s="2" t="s">
        <v>18</v>
      </c>
      <c r="L569" s="2" t="s">
        <v>56</v>
      </c>
      <c r="M569" s="2" t="s">
        <v>33</v>
      </c>
      <c r="N569" s="2" t="s">
        <v>77</v>
      </c>
      <c r="O569" s="2" t="s">
        <v>34</v>
      </c>
    </row>
    <row r="570" spans="2:15" ht="21" customHeight="1" x14ac:dyDescent="0.25">
      <c r="B570" s="21" t="s">
        <v>14</v>
      </c>
      <c r="C570" s="22">
        <v>25</v>
      </c>
      <c r="D570" s="23" t="s">
        <v>37</v>
      </c>
      <c r="E570" s="21" t="s">
        <v>16</v>
      </c>
      <c r="F570" s="21" t="s">
        <v>42</v>
      </c>
      <c r="G570" s="24">
        <v>3</v>
      </c>
      <c r="H570" s="25">
        <v>15000000</v>
      </c>
      <c r="I570" s="21">
        <v>2</v>
      </c>
      <c r="J570" s="26">
        <v>1.9675925925925928E-3</v>
      </c>
      <c r="K570" s="21" t="s">
        <v>18</v>
      </c>
      <c r="L570" s="21" t="s">
        <v>29</v>
      </c>
      <c r="M570" s="21" t="s">
        <v>20</v>
      </c>
      <c r="N570" s="21" t="s">
        <v>76</v>
      </c>
      <c r="O570" s="21" t="s">
        <v>52</v>
      </c>
    </row>
    <row r="571" spans="2:15" ht="21" customHeight="1" x14ac:dyDescent="0.25">
      <c r="B571" s="2" t="s">
        <v>14</v>
      </c>
      <c r="C571" s="3">
        <v>27</v>
      </c>
      <c r="D571" s="4" t="s">
        <v>37</v>
      </c>
      <c r="E571" s="2" t="s">
        <v>38</v>
      </c>
      <c r="F571" s="2" t="s">
        <v>17</v>
      </c>
      <c r="G571" s="5">
        <v>2</v>
      </c>
      <c r="H571" s="1">
        <v>12000000</v>
      </c>
      <c r="I571" s="2">
        <v>2</v>
      </c>
      <c r="J571" s="6">
        <v>1.9675925925925928E-3</v>
      </c>
      <c r="K571" s="2" t="s">
        <v>18</v>
      </c>
      <c r="L571" s="2" t="s">
        <v>24</v>
      </c>
      <c r="M571" s="2" t="s">
        <v>51</v>
      </c>
      <c r="N571" s="2" t="s">
        <v>76</v>
      </c>
      <c r="O571" s="2" t="s">
        <v>31</v>
      </c>
    </row>
    <row r="572" spans="2:15" ht="21" customHeight="1" x14ac:dyDescent="0.25">
      <c r="B572" s="21" t="s">
        <v>14</v>
      </c>
      <c r="C572" s="22">
        <v>29</v>
      </c>
      <c r="D572" s="23" t="s">
        <v>44</v>
      </c>
      <c r="E572" s="21" t="s">
        <v>38</v>
      </c>
      <c r="F572" s="21" t="s">
        <v>68</v>
      </c>
      <c r="G572" s="24">
        <v>4</v>
      </c>
      <c r="H572" s="25">
        <v>11000000</v>
      </c>
      <c r="I572" s="21">
        <v>3</v>
      </c>
      <c r="J572" s="26">
        <v>1.9675925925925928E-3</v>
      </c>
      <c r="K572" s="21" t="s">
        <v>61</v>
      </c>
      <c r="L572" s="21" t="s">
        <v>56</v>
      </c>
      <c r="M572" s="21" t="s">
        <v>51</v>
      </c>
      <c r="N572" s="21" t="s">
        <v>77</v>
      </c>
      <c r="O572" s="21" t="s">
        <v>54</v>
      </c>
    </row>
    <row r="573" spans="2:15" ht="21" customHeight="1" x14ac:dyDescent="0.25">
      <c r="B573" s="2" t="s">
        <v>14</v>
      </c>
      <c r="C573" s="3">
        <v>18</v>
      </c>
      <c r="D573" s="4" t="s">
        <v>44</v>
      </c>
      <c r="E573" s="2" t="s">
        <v>32</v>
      </c>
      <c r="F573" s="2" t="s">
        <v>17</v>
      </c>
      <c r="G573" s="5">
        <v>5</v>
      </c>
      <c r="H573" s="1">
        <v>21000000</v>
      </c>
      <c r="I573" s="2">
        <v>1</v>
      </c>
      <c r="J573" s="6">
        <v>1.9675925925925928E-3</v>
      </c>
      <c r="K573" s="2" t="s">
        <v>18</v>
      </c>
      <c r="L573" s="2" t="s">
        <v>19</v>
      </c>
      <c r="M573" s="2" t="s">
        <v>48</v>
      </c>
      <c r="N573" s="2" t="s">
        <v>66</v>
      </c>
      <c r="O573" s="2" t="s">
        <v>36</v>
      </c>
    </row>
    <row r="574" spans="2:15" ht="21" customHeight="1" x14ac:dyDescent="0.25">
      <c r="B574" s="21" t="s">
        <v>14</v>
      </c>
      <c r="C574" s="22">
        <v>16</v>
      </c>
      <c r="D574" s="23" t="s">
        <v>69</v>
      </c>
      <c r="E574" s="21" t="s">
        <v>28</v>
      </c>
      <c r="F574" s="21" t="s">
        <v>42</v>
      </c>
      <c r="G574" s="24">
        <v>3</v>
      </c>
      <c r="H574" s="25">
        <v>15000000</v>
      </c>
      <c r="I574" s="21">
        <v>6</v>
      </c>
      <c r="J574" s="26">
        <v>1.9675925925925928E-3</v>
      </c>
      <c r="K574" s="21" t="s">
        <v>18</v>
      </c>
      <c r="L574" s="21" t="s">
        <v>29</v>
      </c>
      <c r="M574" s="21" t="s">
        <v>48</v>
      </c>
      <c r="N574" s="21" t="s">
        <v>76</v>
      </c>
      <c r="O574" s="21" t="s">
        <v>52</v>
      </c>
    </row>
    <row r="575" spans="2:15" ht="21" customHeight="1" x14ac:dyDescent="0.25">
      <c r="B575" s="2" t="s">
        <v>14</v>
      </c>
      <c r="C575" s="3">
        <v>11</v>
      </c>
      <c r="D575" s="4" t="s">
        <v>57</v>
      </c>
      <c r="E575" s="2" t="s">
        <v>16</v>
      </c>
      <c r="F575" s="2" t="s">
        <v>42</v>
      </c>
      <c r="G575" s="5">
        <v>4</v>
      </c>
      <c r="H575" s="1">
        <v>20000000</v>
      </c>
      <c r="I575" s="2">
        <v>2</v>
      </c>
      <c r="J575" s="6">
        <v>1.9675925925925928E-3</v>
      </c>
      <c r="K575" s="2" t="s">
        <v>18</v>
      </c>
      <c r="L575" s="2" t="s">
        <v>19</v>
      </c>
      <c r="M575" s="2" t="s">
        <v>43</v>
      </c>
      <c r="N575" s="2" t="s">
        <v>78</v>
      </c>
      <c r="O575" s="2" t="s">
        <v>63</v>
      </c>
    </row>
    <row r="576" spans="2:15" ht="21" customHeight="1" x14ac:dyDescent="0.25">
      <c r="B576" s="21" t="s">
        <v>70</v>
      </c>
      <c r="C576" s="22">
        <v>24</v>
      </c>
      <c r="D576" s="23" t="s">
        <v>27</v>
      </c>
      <c r="E576" s="21" t="s">
        <v>32</v>
      </c>
      <c r="F576" s="21" t="s">
        <v>42</v>
      </c>
      <c r="G576" s="24">
        <v>0</v>
      </c>
      <c r="H576" s="25">
        <v>0</v>
      </c>
      <c r="I576" s="21">
        <v>2</v>
      </c>
      <c r="J576" s="26">
        <v>1.9675925925925928E-3</v>
      </c>
      <c r="K576" s="21"/>
      <c r="L576" s="21"/>
      <c r="M576" s="21" t="s">
        <v>51</v>
      </c>
      <c r="N576" s="21" t="s">
        <v>66</v>
      </c>
      <c r="O576" s="21" t="s">
        <v>36</v>
      </c>
    </row>
    <row r="577" spans="2:15" ht="21" customHeight="1" x14ac:dyDescent="0.25">
      <c r="B577" s="2" t="s">
        <v>70</v>
      </c>
      <c r="C577" s="3">
        <v>28</v>
      </c>
      <c r="D577" s="4" t="s">
        <v>44</v>
      </c>
      <c r="E577" s="2" t="s">
        <v>16</v>
      </c>
      <c r="F577" s="2" t="s">
        <v>42</v>
      </c>
      <c r="G577" s="5">
        <v>0</v>
      </c>
      <c r="H577" s="1">
        <v>0</v>
      </c>
      <c r="I577" s="2">
        <v>2</v>
      </c>
      <c r="J577" s="6">
        <v>1.9675925925925928E-3</v>
      </c>
      <c r="K577" s="2"/>
      <c r="L577" s="2"/>
      <c r="M577" s="2" t="s">
        <v>33</v>
      </c>
      <c r="N577" s="2" t="s">
        <v>76</v>
      </c>
      <c r="O577" s="2" t="s">
        <v>31</v>
      </c>
    </row>
    <row r="578" spans="2:15" ht="21" customHeight="1" x14ac:dyDescent="0.25">
      <c r="B578" s="21" t="s">
        <v>70</v>
      </c>
      <c r="C578" s="22">
        <v>11</v>
      </c>
      <c r="D578" s="23" t="s">
        <v>44</v>
      </c>
      <c r="E578" s="21" t="s">
        <v>49</v>
      </c>
      <c r="F578" s="21" t="s">
        <v>23</v>
      </c>
      <c r="G578" s="24">
        <v>0</v>
      </c>
      <c r="H578" s="25">
        <v>0</v>
      </c>
      <c r="I578" s="21">
        <v>3</v>
      </c>
      <c r="J578" s="26">
        <v>1.9675925925925928E-3</v>
      </c>
      <c r="K578" s="21"/>
      <c r="L578" s="21"/>
      <c r="M578" s="21" t="s">
        <v>40</v>
      </c>
      <c r="N578" s="21" t="s">
        <v>77</v>
      </c>
      <c r="O578" s="21" t="s">
        <v>65</v>
      </c>
    </row>
    <row r="579" spans="2:15" ht="21" customHeight="1" x14ac:dyDescent="0.25">
      <c r="B579" s="2" t="s">
        <v>14</v>
      </c>
      <c r="C579" s="3">
        <v>12</v>
      </c>
      <c r="D579" s="4" t="s">
        <v>55</v>
      </c>
      <c r="E579" s="2" t="s">
        <v>16</v>
      </c>
      <c r="F579" s="2" t="s">
        <v>23</v>
      </c>
      <c r="G579" s="5">
        <v>2</v>
      </c>
      <c r="H579" s="1">
        <v>12000000</v>
      </c>
      <c r="I579" s="2">
        <v>3</v>
      </c>
      <c r="J579" s="6">
        <v>2.0370370370370373E-3</v>
      </c>
      <c r="K579" s="2" t="s">
        <v>18</v>
      </c>
      <c r="L579" s="2" t="s">
        <v>39</v>
      </c>
      <c r="M579" s="2" t="s">
        <v>33</v>
      </c>
      <c r="N579" s="2" t="s">
        <v>76</v>
      </c>
      <c r="O579" s="2" t="s">
        <v>71</v>
      </c>
    </row>
    <row r="580" spans="2:15" ht="21" customHeight="1" x14ac:dyDescent="0.25">
      <c r="B580" s="21" t="s">
        <v>14</v>
      </c>
      <c r="C580" s="22">
        <v>17</v>
      </c>
      <c r="D580" s="23" t="s">
        <v>60</v>
      </c>
      <c r="E580" s="21" t="s">
        <v>16</v>
      </c>
      <c r="F580" s="21" t="s">
        <v>42</v>
      </c>
      <c r="G580" s="24">
        <v>4</v>
      </c>
      <c r="H580" s="25">
        <v>20000000</v>
      </c>
      <c r="I580" s="21">
        <v>1</v>
      </c>
      <c r="J580" s="26">
        <v>2.0370370370370373E-3</v>
      </c>
      <c r="K580" s="21" t="s">
        <v>61</v>
      </c>
      <c r="L580" s="21" t="s">
        <v>24</v>
      </c>
      <c r="M580" s="21" t="s">
        <v>48</v>
      </c>
      <c r="N580" s="21" t="s">
        <v>78</v>
      </c>
      <c r="O580" s="21" t="s">
        <v>66</v>
      </c>
    </row>
    <row r="581" spans="2:15" ht="21" customHeight="1" x14ac:dyDescent="0.25">
      <c r="B581" s="2" t="s">
        <v>14</v>
      </c>
      <c r="C581" s="3">
        <v>27</v>
      </c>
      <c r="D581" s="4" t="s">
        <v>27</v>
      </c>
      <c r="E581" s="2" t="s">
        <v>49</v>
      </c>
      <c r="F581" s="2" t="s">
        <v>23</v>
      </c>
      <c r="G581" s="5">
        <v>5</v>
      </c>
      <c r="H581" s="1">
        <v>25000000</v>
      </c>
      <c r="I581" s="2">
        <v>1</v>
      </c>
      <c r="J581" s="6">
        <v>2.0370370370370373E-3</v>
      </c>
      <c r="K581" s="2" t="s">
        <v>18</v>
      </c>
      <c r="L581" s="2" t="s">
        <v>56</v>
      </c>
      <c r="M581" s="2" t="s">
        <v>48</v>
      </c>
      <c r="N581" s="2" t="s">
        <v>78</v>
      </c>
      <c r="O581" s="2" t="s">
        <v>62</v>
      </c>
    </row>
    <row r="582" spans="2:15" ht="21" customHeight="1" x14ac:dyDescent="0.25">
      <c r="B582" s="21" t="s">
        <v>14</v>
      </c>
      <c r="C582" s="22">
        <v>15</v>
      </c>
      <c r="D582" s="23" t="s">
        <v>27</v>
      </c>
      <c r="E582" s="21" t="s">
        <v>73</v>
      </c>
      <c r="F582" s="21" t="s">
        <v>17</v>
      </c>
      <c r="G582" s="24">
        <v>2</v>
      </c>
      <c r="H582" s="25">
        <v>10000000</v>
      </c>
      <c r="I582" s="21">
        <v>2</v>
      </c>
      <c r="J582" s="26">
        <v>2.0370370370370373E-3</v>
      </c>
      <c r="K582" s="21" t="s">
        <v>18</v>
      </c>
      <c r="L582" s="21" t="s">
        <v>29</v>
      </c>
      <c r="M582" s="21" t="s">
        <v>51</v>
      </c>
      <c r="N582" s="21" t="s">
        <v>76</v>
      </c>
      <c r="O582" s="21" t="s">
        <v>26</v>
      </c>
    </row>
    <row r="583" spans="2:15" ht="21" customHeight="1" x14ac:dyDescent="0.25">
      <c r="B583" s="2" t="s">
        <v>14</v>
      </c>
      <c r="C583" s="3">
        <v>30</v>
      </c>
      <c r="D583" s="4" t="s">
        <v>27</v>
      </c>
      <c r="E583" s="2" t="s">
        <v>73</v>
      </c>
      <c r="F583" s="2" t="s">
        <v>17</v>
      </c>
      <c r="G583" s="5">
        <v>3</v>
      </c>
      <c r="H583" s="1">
        <v>15000000</v>
      </c>
      <c r="I583" s="2">
        <v>4</v>
      </c>
      <c r="J583" s="6">
        <v>2.0370370370370373E-3</v>
      </c>
      <c r="K583" s="2" t="s">
        <v>18</v>
      </c>
      <c r="L583" s="2" t="s">
        <v>39</v>
      </c>
      <c r="M583" s="2" t="s">
        <v>51</v>
      </c>
      <c r="N583" s="2" t="s">
        <v>66</v>
      </c>
      <c r="O583" s="2" t="s">
        <v>67</v>
      </c>
    </row>
    <row r="584" spans="2:15" ht="21" customHeight="1" x14ac:dyDescent="0.25">
      <c r="B584" s="21" t="s">
        <v>14</v>
      </c>
      <c r="C584" s="22">
        <v>8</v>
      </c>
      <c r="D584" s="23" t="s">
        <v>37</v>
      </c>
      <c r="E584" s="21" t="s">
        <v>28</v>
      </c>
      <c r="F584" s="21" t="s">
        <v>17</v>
      </c>
      <c r="G584" s="24">
        <v>1</v>
      </c>
      <c r="H584" s="25">
        <v>19000000</v>
      </c>
      <c r="I584" s="21">
        <v>2</v>
      </c>
      <c r="J584" s="26">
        <v>2.0370370370370373E-3</v>
      </c>
      <c r="K584" s="21" t="s">
        <v>46</v>
      </c>
      <c r="L584" s="21" t="s">
        <v>47</v>
      </c>
      <c r="M584" s="21" t="s">
        <v>43</v>
      </c>
      <c r="N584" s="21" t="s">
        <v>78</v>
      </c>
      <c r="O584" s="21" t="s">
        <v>53</v>
      </c>
    </row>
    <row r="585" spans="2:15" ht="21" customHeight="1" x14ac:dyDescent="0.25">
      <c r="B585" s="2" t="s">
        <v>14</v>
      </c>
      <c r="C585" s="3">
        <v>6</v>
      </c>
      <c r="D585" s="4" t="s">
        <v>37</v>
      </c>
      <c r="E585" s="2" t="s">
        <v>16</v>
      </c>
      <c r="F585" s="2" t="s">
        <v>23</v>
      </c>
      <c r="G585" s="5">
        <v>1</v>
      </c>
      <c r="H585" s="1">
        <v>7000000</v>
      </c>
      <c r="I585" s="2">
        <v>2</v>
      </c>
      <c r="J585" s="6">
        <v>2.0370370370370373E-3</v>
      </c>
      <c r="K585" s="2" t="s">
        <v>18</v>
      </c>
      <c r="L585" s="2" t="s">
        <v>19</v>
      </c>
      <c r="M585" s="2" t="s">
        <v>30</v>
      </c>
      <c r="N585" s="2" t="s">
        <v>78</v>
      </c>
      <c r="O585" s="2" t="s">
        <v>63</v>
      </c>
    </row>
    <row r="586" spans="2:15" ht="21" customHeight="1" x14ac:dyDescent="0.25">
      <c r="B586" s="21" t="s">
        <v>14</v>
      </c>
      <c r="C586" s="22">
        <v>29</v>
      </c>
      <c r="D586" s="23" t="s">
        <v>37</v>
      </c>
      <c r="E586" s="21" t="s">
        <v>49</v>
      </c>
      <c r="F586" s="21" t="s">
        <v>23</v>
      </c>
      <c r="G586" s="24">
        <v>2</v>
      </c>
      <c r="H586" s="25">
        <v>12000000</v>
      </c>
      <c r="I586" s="21">
        <v>1</v>
      </c>
      <c r="J586" s="26">
        <v>2.0370370370370373E-3</v>
      </c>
      <c r="K586" s="21" t="s">
        <v>18</v>
      </c>
      <c r="L586" s="21" t="s">
        <v>35</v>
      </c>
      <c r="M586" s="21" t="s">
        <v>20</v>
      </c>
      <c r="N586" s="21" t="s">
        <v>77</v>
      </c>
      <c r="O586" s="21" t="s">
        <v>54</v>
      </c>
    </row>
    <row r="587" spans="2:15" ht="21" customHeight="1" x14ac:dyDescent="0.25">
      <c r="B587" s="2" t="s">
        <v>14</v>
      </c>
      <c r="C587" s="3">
        <v>3</v>
      </c>
      <c r="D587" s="4" t="s">
        <v>44</v>
      </c>
      <c r="E587" s="2" t="s">
        <v>16</v>
      </c>
      <c r="F587" s="2" t="s">
        <v>23</v>
      </c>
      <c r="G587" s="5">
        <v>5</v>
      </c>
      <c r="H587" s="1">
        <v>25000000</v>
      </c>
      <c r="I587" s="2">
        <v>2</v>
      </c>
      <c r="J587" s="6">
        <v>2.0370370370370373E-3</v>
      </c>
      <c r="K587" s="2" t="s">
        <v>18</v>
      </c>
      <c r="L587" s="2" t="s">
        <v>29</v>
      </c>
      <c r="M587" s="2" t="s">
        <v>20</v>
      </c>
      <c r="N587" s="2" t="s">
        <v>78</v>
      </c>
      <c r="O587" s="2" t="s">
        <v>53</v>
      </c>
    </row>
    <row r="588" spans="2:15" ht="21" customHeight="1" x14ac:dyDescent="0.25">
      <c r="B588" s="21" t="s">
        <v>14</v>
      </c>
      <c r="C588" s="22">
        <v>30</v>
      </c>
      <c r="D588" s="23" t="s">
        <v>69</v>
      </c>
      <c r="E588" s="21" t="s">
        <v>32</v>
      </c>
      <c r="F588" s="21" t="s">
        <v>42</v>
      </c>
      <c r="G588" s="24">
        <v>2</v>
      </c>
      <c r="H588" s="25">
        <v>38000000</v>
      </c>
      <c r="I588" s="21">
        <v>2</v>
      </c>
      <c r="J588" s="26">
        <v>2.0370370370370373E-3</v>
      </c>
      <c r="K588" s="21" t="s">
        <v>46</v>
      </c>
      <c r="L588" s="21" t="s">
        <v>64</v>
      </c>
      <c r="M588" s="21" t="s">
        <v>30</v>
      </c>
      <c r="N588" s="21" t="s">
        <v>78</v>
      </c>
      <c r="O588" s="21" t="s">
        <v>63</v>
      </c>
    </row>
    <row r="589" spans="2:15" ht="21" customHeight="1" x14ac:dyDescent="0.25">
      <c r="B589" s="2" t="s">
        <v>14</v>
      </c>
      <c r="C589" s="3">
        <v>21</v>
      </c>
      <c r="D589" s="4" t="s">
        <v>69</v>
      </c>
      <c r="E589" s="2" t="s">
        <v>38</v>
      </c>
      <c r="F589" s="2" t="s">
        <v>23</v>
      </c>
      <c r="G589" s="5">
        <v>3</v>
      </c>
      <c r="H589" s="1">
        <v>15000000</v>
      </c>
      <c r="I589" s="2">
        <v>3</v>
      </c>
      <c r="J589" s="6">
        <v>2.0370370370370373E-3</v>
      </c>
      <c r="K589" s="2" t="s">
        <v>18</v>
      </c>
      <c r="L589" s="2" t="s">
        <v>19</v>
      </c>
      <c r="M589" s="2" t="s">
        <v>33</v>
      </c>
      <c r="N589" s="2" t="s">
        <v>77</v>
      </c>
      <c r="O589" s="2" t="s">
        <v>65</v>
      </c>
    </row>
    <row r="590" spans="2:15" ht="21" customHeight="1" x14ac:dyDescent="0.25">
      <c r="B590" s="21" t="s">
        <v>14</v>
      </c>
      <c r="C590" s="22">
        <v>12</v>
      </c>
      <c r="D590" s="23" t="s">
        <v>55</v>
      </c>
      <c r="E590" s="21" t="s">
        <v>16</v>
      </c>
      <c r="F590" s="21" t="s">
        <v>23</v>
      </c>
      <c r="G590" s="24">
        <v>2</v>
      </c>
      <c r="H590" s="25">
        <v>12000000</v>
      </c>
      <c r="I590" s="21">
        <v>3</v>
      </c>
      <c r="J590" s="26">
        <v>2.0370370370370373E-3</v>
      </c>
      <c r="K590" s="21" t="s">
        <v>18</v>
      </c>
      <c r="L590" s="21" t="s">
        <v>39</v>
      </c>
      <c r="M590" s="21" t="s">
        <v>33</v>
      </c>
      <c r="N590" s="21" t="s">
        <v>76</v>
      </c>
      <c r="O590" s="21" t="s">
        <v>71</v>
      </c>
    </row>
    <row r="591" spans="2:15" ht="21" customHeight="1" x14ac:dyDescent="0.25">
      <c r="B591" s="2" t="s">
        <v>14</v>
      </c>
      <c r="C591" s="3">
        <v>17</v>
      </c>
      <c r="D591" s="4" t="s">
        <v>60</v>
      </c>
      <c r="E591" s="2" t="s">
        <v>16</v>
      </c>
      <c r="F591" s="2" t="s">
        <v>42</v>
      </c>
      <c r="G591" s="5">
        <v>4</v>
      </c>
      <c r="H591" s="1">
        <v>20000000</v>
      </c>
      <c r="I591" s="2">
        <v>1</v>
      </c>
      <c r="J591" s="6">
        <v>2.0370370370370373E-3</v>
      </c>
      <c r="K591" s="2" t="s">
        <v>61</v>
      </c>
      <c r="L591" s="2" t="s">
        <v>24</v>
      </c>
      <c r="M591" s="2" t="s">
        <v>48</v>
      </c>
      <c r="N591" s="2" t="s">
        <v>78</v>
      </c>
      <c r="O591" s="2" t="s">
        <v>66</v>
      </c>
    </row>
    <row r="592" spans="2:15" ht="21" customHeight="1" x14ac:dyDescent="0.25">
      <c r="B592" s="21" t="s">
        <v>70</v>
      </c>
      <c r="C592" s="22">
        <v>11</v>
      </c>
      <c r="D592" s="23" t="s">
        <v>44</v>
      </c>
      <c r="E592" s="21" t="s">
        <v>38</v>
      </c>
      <c r="F592" s="21" t="s">
        <v>23</v>
      </c>
      <c r="G592" s="24">
        <v>0</v>
      </c>
      <c r="H592" s="25">
        <v>0</v>
      </c>
      <c r="I592" s="21">
        <v>2</v>
      </c>
      <c r="J592" s="26">
        <v>2.0370370370370373E-3</v>
      </c>
      <c r="K592" s="21"/>
      <c r="L592" s="21"/>
      <c r="M592" s="21" t="s">
        <v>25</v>
      </c>
      <c r="N592" s="21" t="s">
        <v>76</v>
      </c>
      <c r="O592" s="21" t="s">
        <v>31</v>
      </c>
    </row>
    <row r="593" spans="2:15" ht="21" customHeight="1" x14ac:dyDescent="0.25">
      <c r="B593" s="2" t="s">
        <v>70</v>
      </c>
      <c r="C593" s="3">
        <v>1</v>
      </c>
      <c r="D593" s="4" t="s">
        <v>69</v>
      </c>
      <c r="E593" s="2" t="s">
        <v>16</v>
      </c>
      <c r="F593" s="2" t="s">
        <v>23</v>
      </c>
      <c r="G593" s="5">
        <v>0</v>
      </c>
      <c r="H593" s="1">
        <v>0</v>
      </c>
      <c r="I593" s="2">
        <v>2</v>
      </c>
      <c r="J593" s="6">
        <v>2.0370370370370373E-3</v>
      </c>
      <c r="K593" s="2"/>
      <c r="L593" s="2"/>
      <c r="M593" s="2" t="s">
        <v>43</v>
      </c>
      <c r="N593" s="2" t="s">
        <v>66</v>
      </c>
      <c r="O593" s="2" t="s">
        <v>67</v>
      </c>
    </row>
    <row r="594" spans="2:15" ht="21" customHeight="1" x14ac:dyDescent="0.25">
      <c r="B594" s="21" t="s">
        <v>14</v>
      </c>
      <c r="C594" s="22">
        <v>15</v>
      </c>
      <c r="D594" s="23" t="s">
        <v>57</v>
      </c>
      <c r="E594" s="21" t="s">
        <v>16</v>
      </c>
      <c r="F594" s="21" t="s">
        <v>23</v>
      </c>
      <c r="G594" s="24">
        <v>2</v>
      </c>
      <c r="H594" s="25">
        <v>12000000</v>
      </c>
      <c r="I594" s="21">
        <v>2</v>
      </c>
      <c r="J594" s="26">
        <v>2.0833333333333333E-3</v>
      </c>
      <c r="K594" s="21" t="s">
        <v>18</v>
      </c>
      <c r="L594" s="21" t="s">
        <v>29</v>
      </c>
      <c r="M594" s="21" t="s">
        <v>51</v>
      </c>
      <c r="N594" s="21" t="s">
        <v>76</v>
      </c>
      <c r="O594" s="21" t="s">
        <v>26</v>
      </c>
    </row>
    <row r="595" spans="2:15" ht="21" customHeight="1" x14ac:dyDescent="0.25">
      <c r="B595" s="2" t="s">
        <v>14</v>
      </c>
      <c r="C595" s="3">
        <v>8</v>
      </c>
      <c r="D595" s="4" t="s">
        <v>59</v>
      </c>
      <c r="E595" s="2" t="s">
        <v>16</v>
      </c>
      <c r="F595" s="2" t="s">
        <v>42</v>
      </c>
      <c r="G595" s="5">
        <v>3</v>
      </c>
      <c r="H595" s="1">
        <v>15000000</v>
      </c>
      <c r="I595" s="2">
        <v>3</v>
      </c>
      <c r="J595" s="6">
        <v>2.0833333333333333E-3</v>
      </c>
      <c r="K595" s="2" t="s">
        <v>18</v>
      </c>
      <c r="L595" s="2" t="s">
        <v>29</v>
      </c>
      <c r="M595" s="2" t="s">
        <v>40</v>
      </c>
      <c r="N595" s="2" t="s">
        <v>76</v>
      </c>
      <c r="O595" s="2" t="s">
        <v>26</v>
      </c>
    </row>
    <row r="596" spans="2:15" ht="21" customHeight="1" x14ac:dyDescent="0.25">
      <c r="B596" s="21" t="s">
        <v>14</v>
      </c>
      <c r="C596" s="22">
        <v>16</v>
      </c>
      <c r="D596" s="23" t="s">
        <v>22</v>
      </c>
      <c r="E596" s="21" t="s">
        <v>28</v>
      </c>
      <c r="F596" s="21" t="s">
        <v>23</v>
      </c>
      <c r="G596" s="24">
        <v>4</v>
      </c>
      <c r="H596" s="25">
        <v>11000000</v>
      </c>
      <c r="I596" s="21">
        <v>3</v>
      </c>
      <c r="J596" s="26">
        <v>2.0833333333333333E-3</v>
      </c>
      <c r="K596" s="21" t="s">
        <v>61</v>
      </c>
      <c r="L596" s="21" t="s">
        <v>29</v>
      </c>
      <c r="M596" s="21" t="s">
        <v>33</v>
      </c>
      <c r="N596" s="21" t="s">
        <v>78</v>
      </c>
      <c r="O596" s="21" t="s">
        <v>53</v>
      </c>
    </row>
    <row r="597" spans="2:15" ht="21" customHeight="1" x14ac:dyDescent="0.25">
      <c r="B597" s="2" t="s">
        <v>14</v>
      </c>
      <c r="C597" s="3">
        <v>8</v>
      </c>
      <c r="D597" s="4" t="s">
        <v>37</v>
      </c>
      <c r="E597" s="2" t="s">
        <v>16</v>
      </c>
      <c r="F597" s="2" t="s">
        <v>17</v>
      </c>
      <c r="G597" s="5">
        <v>5</v>
      </c>
      <c r="H597" s="1">
        <v>25000000</v>
      </c>
      <c r="I597" s="2">
        <v>2</v>
      </c>
      <c r="J597" s="6">
        <v>2.0833333333333333E-3</v>
      </c>
      <c r="K597" s="2" t="s">
        <v>18</v>
      </c>
      <c r="L597" s="2" t="s">
        <v>29</v>
      </c>
      <c r="M597" s="2" t="s">
        <v>33</v>
      </c>
      <c r="N597" s="2" t="s">
        <v>76</v>
      </c>
      <c r="O597" s="2" t="s">
        <v>52</v>
      </c>
    </row>
    <row r="598" spans="2:15" ht="21" customHeight="1" x14ac:dyDescent="0.25">
      <c r="B598" s="21" t="s">
        <v>14</v>
      </c>
      <c r="C598" s="22">
        <v>21</v>
      </c>
      <c r="D598" s="23" t="s">
        <v>37</v>
      </c>
      <c r="E598" s="21" t="s">
        <v>73</v>
      </c>
      <c r="F598" s="21" t="s">
        <v>42</v>
      </c>
      <c r="G598" s="24">
        <v>2</v>
      </c>
      <c r="H598" s="25">
        <v>12000000</v>
      </c>
      <c r="I598" s="21">
        <v>4</v>
      </c>
      <c r="J598" s="26">
        <v>2.0833333333333333E-3</v>
      </c>
      <c r="K598" s="21" t="s">
        <v>18</v>
      </c>
      <c r="L598" s="21" t="s">
        <v>56</v>
      </c>
      <c r="M598" s="21" t="s">
        <v>43</v>
      </c>
      <c r="N598" s="21" t="s">
        <v>78</v>
      </c>
      <c r="O598" s="21" t="s">
        <v>41</v>
      </c>
    </row>
    <row r="599" spans="2:15" ht="21" customHeight="1" x14ac:dyDescent="0.25">
      <c r="B599" s="2" t="s">
        <v>14</v>
      </c>
      <c r="C599" s="3">
        <v>20</v>
      </c>
      <c r="D599" s="4" t="s">
        <v>37</v>
      </c>
      <c r="E599" s="2" t="s">
        <v>49</v>
      </c>
      <c r="F599" s="2" t="s">
        <v>17</v>
      </c>
      <c r="G599" s="5">
        <v>3</v>
      </c>
      <c r="H599" s="1">
        <v>15000000</v>
      </c>
      <c r="I599" s="2">
        <v>6</v>
      </c>
      <c r="J599" s="6">
        <v>2.0833333333333333E-3</v>
      </c>
      <c r="K599" s="2" t="s">
        <v>18</v>
      </c>
      <c r="L599" s="2" t="s">
        <v>19</v>
      </c>
      <c r="M599" s="2" t="s">
        <v>48</v>
      </c>
      <c r="N599" s="2" t="s">
        <v>78</v>
      </c>
      <c r="O599" s="2" t="s">
        <v>66</v>
      </c>
    </row>
    <row r="600" spans="2:15" ht="21" customHeight="1" x14ac:dyDescent="0.25">
      <c r="B600" s="21" t="s">
        <v>14</v>
      </c>
      <c r="C600" s="22">
        <v>4</v>
      </c>
      <c r="D600" s="23" t="s">
        <v>37</v>
      </c>
      <c r="E600" s="21" t="s">
        <v>16</v>
      </c>
      <c r="F600" s="21" t="s">
        <v>68</v>
      </c>
      <c r="G600" s="24">
        <v>4</v>
      </c>
      <c r="H600" s="25">
        <v>20000000</v>
      </c>
      <c r="I600" s="21">
        <v>3</v>
      </c>
      <c r="J600" s="26">
        <v>2.0833333333333333E-3</v>
      </c>
      <c r="K600" s="21" t="s">
        <v>18</v>
      </c>
      <c r="L600" s="21" t="s">
        <v>19</v>
      </c>
      <c r="M600" s="21" t="s">
        <v>51</v>
      </c>
      <c r="N600" s="21" t="s">
        <v>77</v>
      </c>
      <c r="O600" s="21" t="s">
        <v>65</v>
      </c>
    </row>
    <row r="601" spans="2:15" ht="21" customHeight="1" x14ac:dyDescent="0.25">
      <c r="B601" s="2" t="s">
        <v>14</v>
      </c>
      <c r="C601" s="3">
        <v>22</v>
      </c>
      <c r="D601" s="4" t="s">
        <v>44</v>
      </c>
      <c r="E601" s="2" t="s">
        <v>38</v>
      </c>
      <c r="F601" s="2" t="s">
        <v>42</v>
      </c>
      <c r="G601" s="5">
        <v>3</v>
      </c>
      <c r="H601" s="1">
        <v>15000000</v>
      </c>
      <c r="I601" s="2">
        <v>6</v>
      </c>
      <c r="J601" s="6">
        <v>2.0833333333333333E-3</v>
      </c>
      <c r="K601" s="2" t="s">
        <v>18</v>
      </c>
      <c r="L601" s="2" t="s">
        <v>24</v>
      </c>
      <c r="M601" s="2" t="s">
        <v>43</v>
      </c>
      <c r="N601" s="2" t="s">
        <v>78</v>
      </c>
      <c r="O601" s="2" t="s">
        <v>66</v>
      </c>
    </row>
    <row r="602" spans="2:15" ht="21" customHeight="1" x14ac:dyDescent="0.25">
      <c r="B602" s="21" t="s">
        <v>14</v>
      </c>
      <c r="C602" s="22">
        <v>31</v>
      </c>
      <c r="D602" s="23" t="s">
        <v>69</v>
      </c>
      <c r="E602" s="21" t="s">
        <v>32</v>
      </c>
      <c r="F602" s="21" t="s">
        <v>68</v>
      </c>
      <c r="G602" s="24">
        <v>2</v>
      </c>
      <c r="H602" s="25">
        <v>38000000</v>
      </c>
      <c r="I602" s="21">
        <v>4</v>
      </c>
      <c r="J602" s="26">
        <v>2.0833333333333333E-3</v>
      </c>
      <c r="K602" s="21" t="s">
        <v>46</v>
      </c>
      <c r="L602" s="21" t="s">
        <v>56</v>
      </c>
      <c r="M602" s="21" t="s">
        <v>30</v>
      </c>
      <c r="N602" s="21" t="s">
        <v>76</v>
      </c>
      <c r="O602" s="21" t="s">
        <v>71</v>
      </c>
    </row>
    <row r="603" spans="2:15" ht="21" customHeight="1" x14ac:dyDescent="0.25">
      <c r="B603" s="2" t="s">
        <v>14</v>
      </c>
      <c r="C603" s="3">
        <v>15</v>
      </c>
      <c r="D603" s="4" t="s">
        <v>57</v>
      </c>
      <c r="E603" s="2" t="s">
        <v>16</v>
      </c>
      <c r="F603" s="2" t="s">
        <v>23</v>
      </c>
      <c r="G603" s="5">
        <v>2</v>
      </c>
      <c r="H603" s="1">
        <v>12000000</v>
      </c>
      <c r="I603" s="2">
        <v>2</v>
      </c>
      <c r="J603" s="6">
        <v>2.0833333333333333E-3</v>
      </c>
      <c r="K603" s="2" t="s">
        <v>18</v>
      </c>
      <c r="L603" s="2" t="s">
        <v>29</v>
      </c>
      <c r="M603" s="2" t="s">
        <v>51</v>
      </c>
      <c r="N603" s="2" t="s">
        <v>76</v>
      </c>
      <c r="O603" s="2" t="s">
        <v>26</v>
      </c>
    </row>
    <row r="604" spans="2:15" ht="21" customHeight="1" x14ac:dyDescent="0.25">
      <c r="B604" s="21" t="s">
        <v>14</v>
      </c>
      <c r="C604" s="22">
        <v>8</v>
      </c>
      <c r="D604" s="23" t="s">
        <v>59</v>
      </c>
      <c r="E604" s="21" t="s">
        <v>16</v>
      </c>
      <c r="F604" s="21" t="s">
        <v>42</v>
      </c>
      <c r="G604" s="24">
        <v>3</v>
      </c>
      <c r="H604" s="25">
        <v>15000000</v>
      </c>
      <c r="I604" s="21">
        <v>3</v>
      </c>
      <c r="J604" s="26">
        <v>2.0833333333333333E-3</v>
      </c>
      <c r="K604" s="21" t="s">
        <v>18</v>
      </c>
      <c r="L604" s="21" t="s">
        <v>29</v>
      </c>
      <c r="M604" s="21" t="s">
        <v>40</v>
      </c>
      <c r="N604" s="21" t="s">
        <v>76</v>
      </c>
      <c r="O604" s="21" t="s">
        <v>26</v>
      </c>
    </row>
    <row r="605" spans="2:15" ht="21" customHeight="1" x14ac:dyDescent="0.25">
      <c r="B605" s="2" t="s">
        <v>14</v>
      </c>
      <c r="C605" s="3">
        <v>16</v>
      </c>
      <c r="D605" s="4" t="s">
        <v>22</v>
      </c>
      <c r="E605" s="2" t="s">
        <v>28</v>
      </c>
      <c r="F605" s="2" t="s">
        <v>23</v>
      </c>
      <c r="G605" s="5">
        <v>4</v>
      </c>
      <c r="H605" s="1">
        <v>11000000</v>
      </c>
      <c r="I605" s="2">
        <v>3</v>
      </c>
      <c r="J605" s="6">
        <v>2.0833333333333333E-3</v>
      </c>
      <c r="K605" s="2" t="s">
        <v>61</v>
      </c>
      <c r="L605" s="2" t="s">
        <v>29</v>
      </c>
      <c r="M605" s="2" t="s">
        <v>33</v>
      </c>
      <c r="N605" s="2" t="s">
        <v>78</v>
      </c>
      <c r="O605" s="2" t="s">
        <v>53</v>
      </c>
    </row>
    <row r="606" spans="2:15" ht="21" customHeight="1" x14ac:dyDescent="0.25">
      <c r="B606" s="21" t="s">
        <v>70</v>
      </c>
      <c r="C606" s="22">
        <v>4</v>
      </c>
      <c r="D606" s="23" t="s">
        <v>59</v>
      </c>
      <c r="E606" s="21" t="s">
        <v>16</v>
      </c>
      <c r="F606" s="21" t="s">
        <v>17</v>
      </c>
      <c r="G606" s="24">
        <v>0</v>
      </c>
      <c r="H606" s="25">
        <v>0</v>
      </c>
      <c r="I606" s="21">
        <v>3</v>
      </c>
      <c r="J606" s="26">
        <v>2.0833333333333333E-3</v>
      </c>
      <c r="K606" s="21"/>
      <c r="L606" s="21"/>
      <c r="M606" s="21" t="s">
        <v>30</v>
      </c>
      <c r="N606" s="21" t="s">
        <v>76</v>
      </c>
      <c r="O606" s="21" t="s">
        <v>26</v>
      </c>
    </row>
    <row r="607" spans="2:15" ht="21" customHeight="1" x14ac:dyDescent="0.25">
      <c r="B607" s="2" t="s">
        <v>70</v>
      </c>
      <c r="C607" s="3">
        <v>28</v>
      </c>
      <c r="D607" s="4" t="s">
        <v>27</v>
      </c>
      <c r="E607" s="2" t="s">
        <v>16</v>
      </c>
      <c r="F607" s="2" t="s">
        <v>17</v>
      </c>
      <c r="G607" s="5">
        <v>0</v>
      </c>
      <c r="H607" s="1">
        <v>0</v>
      </c>
      <c r="I607" s="2">
        <v>3</v>
      </c>
      <c r="J607" s="6">
        <v>2.0833333333333333E-3</v>
      </c>
      <c r="K607" s="2"/>
      <c r="L607" s="2"/>
      <c r="M607" s="2" t="s">
        <v>51</v>
      </c>
      <c r="N607" s="2" t="s">
        <v>66</v>
      </c>
      <c r="O607" s="2" t="s">
        <v>36</v>
      </c>
    </row>
    <row r="608" spans="2:15" ht="21" customHeight="1" x14ac:dyDescent="0.25">
      <c r="B608" s="21" t="s">
        <v>70</v>
      </c>
      <c r="C608" s="22">
        <v>10</v>
      </c>
      <c r="D608" s="23" t="s">
        <v>37</v>
      </c>
      <c r="E608" s="21" t="s">
        <v>28</v>
      </c>
      <c r="F608" s="21" t="s">
        <v>42</v>
      </c>
      <c r="G608" s="24">
        <v>0</v>
      </c>
      <c r="H608" s="25">
        <v>0</v>
      </c>
      <c r="I608" s="21">
        <v>3</v>
      </c>
      <c r="J608" s="26">
        <v>2.0833333333333333E-3</v>
      </c>
      <c r="K608" s="21"/>
      <c r="L608" s="21"/>
      <c r="M608" s="21" t="s">
        <v>30</v>
      </c>
      <c r="N608" s="21" t="s">
        <v>78</v>
      </c>
      <c r="O608" s="21" t="s">
        <v>66</v>
      </c>
    </row>
    <row r="609" spans="2:15" ht="21" customHeight="1" x14ac:dyDescent="0.25">
      <c r="B609" s="2" t="s">
        <v>70</v>
      </c>
      <c r="C609" s="3">
        <v>22</v>
      </c>
      <c r="D609" s="4" t="s">
        <v>44</v>
      </c>
      <c r="E609" s="2" t="s">
        <v>49</v>
      </c>
      <c r="F609" s="2" t="s">
        <v>23</v>
      </c>
      <c r="G609" s="5">
        <v>0</v>
      </c>
      <c r="H609" s="1">
        <v>0</v>
      </c>
      <c r="I609" s="2">
        <v>1</v>
      </c>
      <c r="J609" s="6">
        <v>2.0833333333333333E-3</v>
      </c>
      <c r="K609" s="2"/>
      <c r="L609" s="2"/>
      <c r="M609" s="2" t="s">
        <v>40</v>
      </c>
      <c r="N609" s="2" t="s">
        <v>77</v>
      </c>
      <c r="O609" s="2" t="s">
        <v>54</v>
      </c>
    </row>
    <row r="610" spans="2:15" ht="21" customHeight="1" x14ac:dyDescent="0.25">
      <c r="B610" s="21" t="s">
        <v>70</v>
      </c>
      <c r="C610" s="22">
        <v>4</v>
      </c>
      <c r="D610" s="23" t="s">
        <v>59</v>
      </c>
      <c r="E610" s="21" t="s">
        <v>16</v>
      </c>
      <c r="F610" s="21" t="s">
        <v>17</v>
      </c>
      <c r="G610" s="24">
        <v>0</v>
      </c>
      <c r="H610" s="25">
        <v>0</v>
      </c>
      <c r="I610" s="21">
        <v>3</v>
      </c>
      <c r="J610" s="26">
        <v>2.0833333333333333E-3</v>
      </c>
      <c r="K610" s="21"/>
      <c r="L610" s="21"/>
      <c r="M610" s="21" t="s">
        <v>30</v>
      </c>
      <c r="N610" s="21" t="s">
        <v>76</v>
      </c>
      <c r="O610" s="21" t="s">
        <v>26</v>
      </c>
    </row>
    <row r="611" spans="2:15" ht="21" customHeight="1" x14ac:dyDescent="0.25">
      <c r="B611" s="2" t="s">
        <v>14</v>
      </c>
      <c r="C611" s="3">
        <v>4</v>
      </c>
      <c r="D611" s="4" t="s">
        <v>59</v>
      </c>
      <c r="E611" s="2" t="s">
        <v>38</v>
      </c>
      <c r="F611" s="2" t="s">
        <v>42</v>
      </c>
      <c r="G611" s="5">
        <v>1</v>
      </c>
      <c r="H611" s="1">
        <v>19000000</v>
      </c>
      <c r="I611" s="2">
        <v>1</v>
      </c>
      <c r="J611" s="6">
        <v>2.1990740740740742E-3</v>
      </c>
      <c r="K611" s="2" t="s">
        <v>46</v>
      </c>
      <c r="L611" s="2" t="s">
        <v>56</v>
      </c>
      <c r="M611" s="2" t="s">
        <v>33</v>
      </c>
      <c r="N611" s="2" t="s">
        <v>77</v>
      </c>
      <c r="O611" s="2" t="s">
        <v>34</v>
      </c>
    </row>
    <row r="612" spans="2:15" ht="21" customHeight="1" x14ac:dyDescent="0.25">
      <c r="B612" s="21" t="s">
        <v>14</v>
      </c>
      <c r="C612" s="22">
        <v>17</v>
      </c>
      <c r="D612" s="23" t="s">
        <v>22</v>
      </c>
      <c r="E612" s="21" t="s">
        <v>16</v>
      </c>
      <c r="F612" s="21" t="s">
        <v>42</v>
      </c>
      <c r="G612" s="24">
        <v>3</v>
      </c>
      <c r="H612" s="25">
        <v>15000000</v>
      </c>
      <c r="I612" s="21">
        <v>2</v>
      </c>
      <c r="J612" s="26">
        <v>2.1990740740740742E-3</v>
      </c>
      <c r="K612" s="21" t="s">
        <v>18</v>
      </c>
      <c r="L612" s="21" t="s">
        <v>39</v>
      </c>
      <c r="M612" s="21" t="s">
        <v>43</v>
      </c>
      <c r="N612" s="21" t="s">
        <v>76</v>
      </c>
      <c r="O612" s="21" t="s">
        <v>75</v>
      </c>
    </row>
    <row r="613" spans="2:15" ht="21" customHeight="1" x14ac:dyDescent="0.25">
      <c r="B613" s="2" t="s">
        <v>14</v>
      </c>
      <c r="C613" s="3">
        <v>30</v>
      </c>
      <c r="D613" s="4" t="s">
        <v>27</v>
      </c>
      <c r="E613" s="2" t="s">
        <v>16</v>
      </c>
      <c r="F613" s="2" t="s">
        <v>17</v>
      </c>
      <c r="G613" s="5">
        <v>1</v>
      </c>
      <c r="H613" s="1">
        <v>7000000</v>
      </c>
      <c r="I613" s="2">
        <v>2</v>
      </c>
      <c r="J613" s="6">
        <v>2.1990740740740742E-3</v>
      </c>
      <c r="K613" s="2" t="s">
        <v>18</v>
      </c>
      <c r="L613" s="2" t="s">
        <v>19</v>
      </c>
      <c r="M613" s="2" t="s">
        <v>40</v>
      </c>
      <c r="N613" s="2" t="s">
        <v>66</v>
      </c>
      <c r="O613" s="2" t="s">
        <v>36</v>
      </c>
    </row>
    <row r="614" spans="2:15" ht="21" customHeight="1" x14ac:dyDescent="0.25">
      <c r="B614" s="21" t="s">
        <v>14</v>
      </c>
      <c r="C614" s="22">
        <v>18</v>
      </c>
      <c r="D614" s="23" t="s">
        <v>27</v>
      </c>
      <c r="E614" s="21" t="s">
        <v>16</v>
      </c>
      <c r="F614" s="21" t="s">
        <v>42</v>
      </c>
      <c r="G614" s="24">
        <v>2</v>
      </c>
      <c r="H614" s="25">
        <v>12000000</v>
      </c>
      <c r="I614" s="21">
        <v>2</v>
      </c>
      <c r="J614" s="26">
        <v>2.1990740740740742E-3</v>
      </c>
      <c r="K614" s="21" t="s">
        <v>18</v>
      </c>
      <c r="L614" s="21" t="s">
        <v>39</v>
      </c>
      <c r="M614" s="21" t="s">
        <v>20</v>
      </c>
      <c r="N614" s="21" t="s">
        <v>76</v>
      </c>
      <c r="O614" s="21" t="s">
        <v>52</v>
      </c>
    </row>
    <row r="615" spans="2:15" ht="21" customHeight="1" x14ac:dyDescent="0.25">
      <c r="B615" s="2" t="s">
        <v>14</v>
      </c>
      <c r="C615" s="3">
        <v>27</v>
      </c>
      <c r="D615" s="4" t="s">
        <v>27</v>
      </c>
      <c r="E615" s="2" t="s">
        <v>38</v>
      </c>
      <c r="F615" s="2" t="s">
        <v>42</v>
      </c>
      <c r="G615" s="5">
        <v>3</v>
      </c>
      <c r="H615" s="1">
        <v>11000000</v>
      </c>
      <c r="I615" s="2">
        <v>4</v>
      </c>
      <c r="J615" s="6">
        <v>2.1990740740740742E-3</v>
      </c>
      <c r="K615" s="2" t="s">
        <v>18</v>
      </c>
      <c r="L615" s="2" t="s">
        <v>56</v>
      </c>
      <c r="M615" s="2" t="s">
        <v>43</v>
      </c>
      <c r="N615" s="2" t="s">
        <v>78</v>
      </c>
      <c r="O615" s="2" t="s">
        <v>53</v>
      </c>
    </row>
    <row r="616" spans="2:15" ht="21" customHeight="1" x14ac:dyDescent="0.25">
      <c r="B616" s="21" t="s">
        <v>14</v>
      </c>
      <c r="C616" s="22">
        <v>12</v>
      </c>
      <c r="D616" s="23" t="s">
        <v>37</v>
      </c>
      <c r="E616" s="21" t="s">
        <v>32</v>
      </c>
      <c r="F616" s="21" t="s">
        <v>17</v>
      </c>
      <c r="G616" s="24">
        <v>2</v>
      </c>
      <c r="H616" s="25">
        <v>38000000</v>
      </c>
      <c r="I616" s="21">
        <v>4</v>
      </c>
      <c r="J616" s="26">
        <v>2.1990740740740742E-3</v>
      </c>
      <c r="K616" s="21" t="s">
        <v>46</v>
      </c>
      <c r="L616" s="21" t="s">
        <v>29</v>
      </c>
      <c r="M616" s="21" t="s">
        <v>48</v>
      </c>
      <c r="N616" s="21" t="s">
        <v>76</v>
      </c>
      <c r="O616" s="21" t="s">
        <v>71</v>
      </c>
    </row>
    <row r="617" spans="2:15" ht="21" customHeight="1" x14ac:dyDescent="0.25">
      <c r="B617" s="2" t="s">
        <v>14</v>
      </c>
      <c r="C617" s="3">
        <v>8</v>
      </c>
      <c r="D617" s="4" t="s">
        <v>37</v>
      </c>
      <c r="E617" s="2" t="s">
        <v>16</v>
      </c>
      <c r="F617" s="2" t="s">
        <v>23</v>
      </c>
      <c r="G617" s="5">
        <v>2</v>
      </c>
      <c r="H617" s="1">
        <v>12000000</v>
      </c>
      <c r="I617" s="2">
        <v>2</v>
      </c>
      <c r="J617" s="6">
        <v>2.1990740740740742E-3</v>
      </c>
      <c r="K617" s="2" t="s">
        <v>18</v>
      </c>
      <c r="L617" s="2" t="s">
        <v>56</v>
      </c>
      <c r="M617" s="2" t="s">
        <v>25</v>
      </c>
      <c r="N617" s="2" t="s">
        <v>78</v>
      </c>
      <c r="O617" s="2" t="s">
        <v>66</v>
      </c>
    </row>
    <row r="618" spans="2:15" ht="21" customHeight="1" x14ac:dyDescent="0.25">
      <c r="B618" s="21" t="s">
        <v>14</v>
      </c>
      <c r="C618" s="22">
        <v>11</v>
      </c>
      <c r="D618" s="23" t="s">
        <v>44</v>
      </c>
      <c r="E618" s="21" t="s">
        <v>49</v>
      </c>
      <c r="F618" s="21" t="s">
        <v>42</v>
      </c>
      <c r="G618" s="24">
        <v>5</v>
      </c>
      <c r="H618" s="25">
        <v>20000000</v>
      </c>
      <c r="I618" s="21">
        <v>4</v>
      </c>
      <c r="J618" s="26">
        <v>2.1990740740740742E-3</v>
      </c>
      <c r="K618" s="21" t="s">
        <v>18</v>
      </c>
      <c r="L618" s="21" t="s">
        <v>64</v>
      </c>
      <c r="M618" s="21" t="s">
        <v>48</v>
      </c>
      <c r="N618" s="21" t="s">
        <v>77</v>
      </c>
      <c r="O618" s="21" t="s">
        <v>54</v>
      </c>
    </row>
    <row r="619" spans="2:15" ht="21" customHeight="1" x14ac:dyDescent="0.25">
      <c r="B619" s="2" t="s">
        <v>14</v>
      </c>
      <c r="C619" s="3">
        <v>2</v>
      </c>
      <c r="D619" s="4" t="s">
        <v>69</v>
      </c>
      <c r="E619" s="2" t="s">
        <v>16</v>
      </c>
      <c r="F619" s="2" t="s">
        <v>17</v>
      </c>
      <c r="G619" s="5">
        <v>4</v>
      </c>
      <c r="H619" s="1">
        <v>15000000</v>
      </c>
      <c r="I619" s="2">
        <v>1</v>
      </c>
      <c r="J619" s="6">
        <v>2.1990740740740742E-3</v>
      </c>
      <c r="K619" s="2" t="s">
        <v>18</v>
      </c>
      <c r="L619" s="2" t="s">
        <v>19</v>
      </c>
      <c r="M619" s="2" t="s">
        <v>25</v>
      </c>
      <c r="N619" s="2" t="s">
        <v>76</v>
      </c>
      <c r="O619" s="2" t="s">
        <v>31</v>
      </c>
    </row>
    <row r="620" spans="2:15" ht="21" customHeight="1" x14ac:dyDescent="0.25">
      <c r="B620" s="21" t="s">
        <v>14</v>
      </c>
      <c r="C620" s="22">
        <v>4</v>
      </c>
      <c r="D620" s="23" t="s">
        <v>59</v>
      </c>
      <c r="E620" s="21" t="s">
        <v>38</v>
      </c>
      <c r="F620" s="21" t="s">
        <v>42</v>
      </c>
      <c r="G620" s="24">
        <v>1</v>
      </c>
      <c r="H620" s="25">
        <v>19000000</v>
      </c>
      <c r="I620" s="21">
        <v>1</v>
      </c>
      <c r="J620" s="26">
        <v>2.1990740740740742E-3</v>
      </c>
      <c r="K620" s="21" t="s">
        <v>46</v>
      </c>
      <c r="L620" s="21" t="s">
        <v>56</v>
      </c>
      <c r="M620" s="21" t="s">
        <v>33</v>
      </c>
      <c r="N620" s="21" t="s">
        <v>77</v>
      </c>
      <c r="O620" s="21" t="s">
        <v>34</v>
      </c>
    </row>
    <row r="621" spans="2:15" ht="21" customHeight="1" x14ac:dyDescent="0.25">
      <c r="B621" s="2" t="s">
        <v>14</v>
      </c>
      <c r="C621" s="3">
        <v>17</v>
      </c>
      <c r="D621" s="4" t="s">
        <v>22</v>
      </c>
      <c r="E621" s="2" t="s">
        <v>16</v>
      </c>
      <c r="F621" s="2" t="s">
        <v>42</v>
      </c>
      <c r="G621" s="5">
        <v>3</v>
      </c>
      <c r="H621" s="1">
        <v>15000000</v>
      </c>
      <c r="I621" s="2">
        <v>2</v>
      </c>
      <c r="J621" s="6">
        <v>2.1990740740740742E-3</v>
      </c>
      <c r="K621" s="2" t="s">
        <v>18</v>
      </c>
      <c r="L621" s="2" t="s">
        <v>39</v>
      </c>
      <c r="M621" s="2" t="s">
        <v>43</v>
      </c>
      <c r="N621" s="2" t="s">
        <v>76</v>
      </c>
      <c r="O621" s="2" t="s">
        <v>75</v>
      </c>
    </row>
    <row r="622" spans="2:15" ht="21" customHeight="1" x14ac:dyDescent="0.25">
      <c r="B622" s="21" t="s">
        <v>70</v>
      </c>
      <c r="C622" s="22">
        <v>13</v>
      </c>
      <c r="D622" s="23" t="s">
        <v>15</v>
      </c>
      <c r="E622" s="21" t="s">
        <v>28</v>
      </c>
      <c r="F622" s="21" t="s">
        <v>42</v>
      </c>
      <c r="G622" s="24">
        <v>0</v>
      </c>
      <c r="H622" s="25">
        <v>0</v>
      </c>
      <c r="I622" s="21">
        <v>4</v>
      </c>
      <c r="J622" s="26">
        <v>2.1990740740740742E-3</v>
      </c>
      <c r="K622" s="21"/>
      <c r="L622" s="21"/>
      <c r="M622" s="21" t="s">
        <v>48</v>
      </c>
      <c r="N622" s="21" t="s">
        <v>78</v>
      </c>
      <c r="O622" s="21" t="s">
        <v>66</v>
      </c>
    </row>
    <row r="623" spans="2:15" ht="21" customHeight="1" x14ac:dyDescent="0.25">
      <c r="B623" s="2" t="s">
        <v>70</v>
      </c>
      <c r="C623" s="3">
        <v>27</v>
      </c>
      <c r="D623" s="4" t="s">
        <v>37</v>
      </c>
      <c r="E623" s="2" t="s">
        <v>28</v>
      </c>
      <c r="F623" s="2" t="s">
        <v>42</v>
      </c>
      <c r="G623" s="5">
        <v>0</v>
      </c>
      <c r="H623" s="1">
        <v>0</v>
      </c>
      <c r="I623" s="2">
        <v>2</v>
      </c>
      <c r="J623" s="6">
        <v>2.1990740740740742E-3</v>
      </c>
      <c r="K623" s="2"/>
      <c r="L623" s="2"/>
      <c r="M623" s="2" t="s">
        <v>43</v>
      </c>
      <c r="N623" s="2" t="s">
        <v>78</v>
      </c>
      <c r="O623" s="2" t="s">
        <v>62</v>
      </c>
    </row>
    <row r="624" spans="2:15" ht="21" customHeight="1" x14ac:dyDescent="0.25">
      <c r="B624" s="21" t="s">
        <v>70</v>
      </c>
      <c r="C624" s="22">
        <v>20</v>
      </c>
      <c r="D624" s="23" t="s">
        <v>37</v>
      </c>
      <c r="E624" s="21" t="s">
        <v>49</v>
      </c>
      <c r="F624" s="21" t="s">
        <v>42</v>
      </c>
      <c r="G624" s="24">
        <v>0</v>
      </c>
      <c r="H624" s="25">
        <v>0</v>
      </c>
      <c r="I624" s="21">
        <v>1</v>
      </c>
      <c r="J624" s="26">
        <v>2.1990740740740742E-3</v>
      </c>
      <c r="K624" s="21"/>
      <c r="L624" s="21"/>
      <c r="M624" s="21" t="s">
        <v>33</v>
      </c>
      <c r="N624" s="21" t="s">
        <v>66</v>
      </c>
      <c r="O624" s="21" t="s">
        <v>67</v>
      </c>
    </row>
    <row r="625" spans="2:15" ht="21" customHeight="1" x14ac:dyDescent="0.25">
      <c r="B625" s="2" t="s">
        <v>70</v>
      </c>
      <c r="C625" s="3">
        <v>18</v>
      </c>
      <c r="D625" s="4" t="s">
        <v>44</v>
      </c>
      <c r="E625" s="2" t="s">
        <v>32</v>
      </c>
      <c r="F625" s="2" t="s">
        <v>42</v>
      </c>
      <c r="G625" s="5">
        <v>0</v>
      </c>
      <c r="H625" s="1">
        <v>0</v>
      </c>
      <c r="I625" s="2">
        <v>5</v>
      </c>
      <c r="J625" s="6">
        <v>2.1990740740740742E-3</v>
      </c>
      <c r="K625" s="2"/>
      <c r="L625" s="2"/>
      <c r="M625" s="2" t="s">
        <v>51</v>
      </c>
      <c r="N625" s="2" t="s">
        <v>78</v>
      </c>
      <c r="O625" s="2" t="s">
        <v>62</v>
      </c>
    </row>
    <row r="626" spans="2:15" ht="21" customHeight="1" x14ac:dyDescent="0.25">
      <c r="B626" s="21" t="s">
        <v>70</v>
      </c>
      <c r="C626" s="22">
        <v>13</v>
      </c>
      <c r="D626" s="23" t="s">
        <v>15</v>
      </c>
      <c r="E626" s="21" t="s">
        <v>28</v>
      </c>
      <c r="F626" s="21" t="s">
        <v>42</v>
      </c>
      <c r="G626" s="24">
        <v>0</v>
      </c>
      <c r="H626" s="25">
        <v>0</v>
      </c>
      <c r="I626" s="21">
        <v>4</v>
      </c>
      <c r="J626" s="26">
        <v>2.1990740740740742E-3</v>
      </c>
      <c r="K626" s="21"/>
      <c r="L626" s="21"/>
      <c r="M626" s="21" t="s">
        <v>48</v>
      </c>
      <c r="N626" s="21" t="s">
        <v>78</v>
      </c>
      <c r="O626" s="21" t="s">
        <v>66</v>
      </c>
    </row>
    <row r="627" spans="2:15" ht="21" customHeight="1" x14ac:dyDescent="0.25">
      <c r="B627" s="2" t="s">
        <v>14</v>
      </c>
      <c r="C627" s="3">
        <v>17</v>
      </c>
      <c r="D627" s="4" t="s">
        <v>55</v>
      </c>
      <c r="E627" s="2" t="s">
        <v>49</v>
      </c>
      <c r="F627" s="2" t="s">
        <v>68</v>
      </c>
      <c r="G627" s="5">
        <v>3</v>
      </c>
      <c r="H627" s="1">
        <v>15000000</v>
      </c>
      <c r="I627" s="2">
        <v>1</v>
      </c>
      <c r="J627" s="6">
        <v>2.2222222222222222E-3</v>
      </c>
      <c r="K627" s="2" t="s">
        <v>18</v>
      </c>
      <c r="L627" s="2" t="s">
        <v>24</v>
      </c>
      <c r="M627" s="2" t="s">
        <v>30</v>
      </c>
      <c r="N627" s="2" t="s">
        <v>66</v>
      </c>
      <c r="O627" s="2" t="s">
        <v>67</v>
      </c>
    </row>
    <row r="628" spans="2:15" ht="21" customHeight="1" x14ac:dyDescent="0.25">
      <c r="B628" s="21" t="s">
        <v>14</v>
      </c>
      <c r="C628" s="22">
        <v>11</v>
      </c>
      <c r="D628" s="23" t="s">
        <v>57</v>
      </c>
      <c r="E628" s="21" t="s">
        <v>16</v>
      </c>
      <c r="F628" s="21" t="s">
        <v>42</v>
      </c>
      <c r="G628" s="24">
        <v>3</v>
      </c>
      <c r="H628" s="25">
        <v>15000000</v>
      </c>
      <c r="I628" s="21">
        <v>5</v>
      </c>
      <c r="J628" s="26">
        <v>2.2222222222222222E-3</v>
      </c>
      <c r="K628" s="21" t="s">
        <v>18</v>
      </c>
      <c r="L628" s="21" t="s">
        <v>19</v>
      </c>
      <c r="M628" s="21" t="s">
        <v>51</v>
      </c>
      <c r="N628" s="21" t="s">
        <v>66</v>
      </c>
      <c r="O628" s="21" t="s">
        <v>36</v>
      </c>
    </row>
    <row r="629" spans="2:15" ht="21" customHeight="1" x14ac:dyDescent="0.25">
      <c r="B629" s="2" t="s">
        <v>14</v>
      </c>
      <c r="C629" s="3">
        <v>1</v>
      </c>
      <c r="D629" s="4" t="s">
        <v>59</v>
      </c>
      <c r="E629" s="2" t="s">
        <v>49</v>
      </c>
      <c r="F629" s="2" t="s">
        <v>42</v>
      </c>
      <c r="G629" s="5">
        <v>4</v>
      </c>
      <c r="H629" s="1">
        <v>20000000</v>
      </c>
      <c r="I629" s="2">
        <v>3</v>
      </c>
      <c r="J629" s="6">
        <v>2.2222222222222222E-3</v>
      </c>
      <c r="K629" s="2" t="s">
        <v>18</v>
      </c>
      <c r="L629" s="2" t="s">
        <v>56</v>
      </c>
      <c r="M629" s="2" t="s">
        <v>33</v>
      </c>
      <c r="N629" s="2" t="s">
        <v>76</v>
      </c>
      <c r="O629" s="2" t="s">
        <v>52</v>
      </c>
    </row>
    <row r="630" spans="2:15" ht="21" customHeight="1" x14ac:dyDescent="0.25">
      <c r="B630" s="21" t="s">
        <v>14</v>
      </c>
      <c r="C630" s="22">
        <v>10</v>
      </c>
      <c r="D630" s="23" t="s">
        <v>72</v>
      </c>
      <c r="E630" s="21" t="s">
        <v>32</v>
      </c>
      <c r="F630" s="21" t="s">
        <v>42</v>
      </c>
      <c r="G630" s="24">
        <v>1</v>
      </c>
      <c r="H630" s="25">
        <v>7000000</v>
      </c>
      <c r="I630" s="21">
        <v>4</v>
      </c>
      <c r="J630" s="26">
        <v>2.2222222222222222E-3</v>
      </c>
      <c r="K630" s="21" t="s">
        <v>18</v>
      </c>
      <c r="L630" s="21" t="s">
        <v>19</v>
      </c>
      <c r="M630" s="21" t="s">
        <v>51</v>
      </c>
      <c r="N630" s="21" t="s">
        <v>78</v>
      </c>
      <c r="O630" s="21" t="s">
        <v>53</v>
      </c>
    </row>
    <row r="631" spans="2:15" ht="21" customHeight="1" x14ac:dyDescent="0.25">
      <c r="B631" s="2" t="s">
        <v>14</v>
      </c>
      <c r="C631" s="3">
        <v>30</v>
      </c>
      <c r="D631" s="4" t="s">
        <v>27</v>
      </c>
      <c r="E631" s="2" t="s">
        <v>16</v>
      </c>
      <c r="F631" s="2" t="s">
        <v>42</v>
      </c>
      <c r="G631" s="5">
        <v>1</v>
      </c>
      <c r="H631" s="1">
        <v>19000000</v>
      </c>
      <c r="I631" s="2">
        <v>1</v>
      </c>
      <c r="J631" s="6">
        <v>2.2222222222222222E-3</v>
      </c>
      <c r="K631" s="2" t="s">
        <v>46</v>
      </c>
      <c r="L631" s="2" t="s">
        <v>29</v>
      </c>
      <c r="M631" s="2" t="s">
        <v>20</v>
      </c>
      <c r="N631" s="2" t="s">
        <v>76</v>
      </c>
      <c r="O631" s="2" t="s">
        <v>31</v>
      </c>
    </row>
    <row r="632" spans="2:15" ht="21" customHeight="1" x14ac:dyDescent="0.25">
      <c r="B632" s="21" t="s">
        <v>14</v>
      </c>
      <c r="C632" s="22">
        <v>28</v>
      </c>
      <c r="D632" s="23" t="s">
        <v>27</v>
      </c>
      <c r="E632" s="21" t="s">
        <v>49</v>
      </c>
      <c r="F632" s="21" t="s">
        <v>45</v>
      </c>
      <c r="G632" s="24">
        <v>4</v>
      </c>
      <c r="H632" s="25">
        <v>11000000</v>
      </c>
      <c r="I632" s="21">
        <v>2</v>
      </c>
      <c r="J632" s="26">
        <v>2.2222222222222222E-3</v>
      </c>
      <c r="K632" s="21" t="s">
        <v>61</v>
      </c>
      <c r="L632" s="21" t="s">
        <v>56</v>
      </c>
      <c r="M632" s="21" t="s">
        <v>20</v>
      </c>
      <c r="N632" s="21" t="s">
        <v>76</v>
      </c>
      <c r="O632" s="21" t="s">
        <v>26</v>
      </c>
    </row>
    <row r="633" spans="2:15" ht="21" customHeight="1" x14ac:dyDescent="0.25">
      <c r="B633" s="2" t="s">
        <v>14</v>
      </c>
      <c r="C633" s="3">
        <v>22</v>
      </c>
      <c r="D633" s="4" t="s">
        <v>27</v>
      </c>
      <c r="E633" s="2" t="s">
        <v>16</v>
      </c>
      <c r="F633" s="2" t="s">
        <v>42</v>
      </c>
      <c r="G633" s="5">
        <v>5</v>
      </c>
      <c r="H633" s="1">
        <v>25000000</v>
      </c>
      <c r="I633" s="2">
        <v>3</v>
      </c>
      <c r="J633" s="6">
        <v>2.2222222222222222E-3</v>
      </c>
      <c r="K633" s="2" t="s">
        <v>18</v>
      </c>
      <c r="L633" s="2" t="s">
        <v>19</v>
      </c>
      <c r="M633" s="2" t="s">
        <v>43</v>
      </c>
      <c r="N633" s="2" t="s">
        <v>77</v>
      </c>
      <c r="O633" s="2" t="s">
        <v>65</v>
      </c>
    </row>
    <row r="634" spans="2:15" ht="21" customHeight="1" x14ac:dyDescent="0.25">
      <c r="B634" s="21" t="s">
        <v>14</v>
      </c>
      <c r="C634" s="22">
        <v>11</v>
      </c>
      <c r="D634" s="23" t="s">
        <v>27</v>
      </c>
      <c r="E634" s="21" t="s">
        <v>16</v>
      </c>
      <c r="F634" s="21" t="s">
        <v>17</v>
      </c>
      <c r="G634" s="24">
        <v>2</v>
      </c>
      <c r="H634" s="25">
        <v>12000000</v>
      </c>
      <c r="I634" s="21">
        <v>3</v>
      </c>
      <c r="J634" s="26">
        <v>2.2222222222222222E-3</v>
      </c>
      <c r="K634" s="21" t="s">
        <v>18</v>
      </c>
      <c r="L634" s="21" t="s">
        <v>19</v>
      </c>
      <c r="M634" s="21" t="s">
        <v>51</v>
      </c>
      <c r="N634" s="21" t="s">
        <v>76</v>
      </c>
      <c r="O634" s="21" t="s">
        <v>71</v>
      </c>
    </row>
    <row r="635" spans="2:15" ht="21" customHeight="1" x14ac:dyDescent="0.25">
      <c r="B635" s="2" t="s">
        <v>14</v>
      </c>
      <c r="C635" s="3">
        <v>30</v>
      </c>
      <c r="D635" s="4" t="s">
        <v>27</v>
      </c>
      <c r="E635" s="2" t="s">
        <v>38</v>
      </c>
      <c r="F635" s="2" t="s">
        <v>23</v>
      </c>
      <c r="G635" s="5">
        <v>3</v>
      </c>
      <c r="H635" s="1">
        <v>15000000</v>
      </c>
      <c r="I635" s="2">
        <v>5</v>
      </c>
      <c r="J635" s="6">
        <v>2.2222222222222222E-3</v>
      </c>
      <c r="K635" s="2" t="s">
        <v>18</v>
      </c>
      <c r="L635" s="2" t="s">
        <v>29</v>
      </c>
      <c r="M635" s="2" t="s">
        <v>51</v>
      </c>
      <c r="N635" s="2" t="s">
        <v>76</v>
      </c>
      <c r="O635" s="2" t="s">
        <v>52</v>
      </c>
    </row>
    <row r="636" spans="2:15" ht="21" customHeight="1" x14ac:dyDescent="0.25">
      <c r="B636" s="21" t="s">
        <v>14</v>
      </c>
      <c r="C636" s="22">
        <v>2</v>
      </c>
      <c r="D636" s="23" t="s">
        <v>37</v>
      </c>
      <c r="E636" s="21" t="s">
        <v>49</v>
      </c>
      <c r="F636" s="21" t="s">
        <v>42</v>
      </c>
      <c r="G636" s="24">
        <v>5</v>
      </c>
      <c r="H636" s="25">
        <v>21000000</v>
      </c>
      <c r="I636" s="21">
        <v>1</v>
      </c>
      <c r="J636" s="26">
        <v>2.2222222222222222E-3</v>
      </c>
      <c r="K636" s="21" t="s">
        <v>18</v>
      </c>
      <c r="L636" s="21" t="s">
        <v>47</v>
      </c>
      <c r="M636" s="21" t="s">
        <v>30</v>
      </c>
      <c r="N636" s="21" t="s">
        <v>77</v>
      </c>
      <c r="O636" s="21" t="s">
        <v>54</v>
      </c>
    </row>
    <row r="637" spans="2:15" ht="21" customHeight="1" x14ac:dyDescent="0.25">
      <c r="B637" s="2" t="s">
        <v>14</v>
      </c>
      <c r="C637" s="3">
        <v>25</v>
      </c>
      <c r="D637" s="4" t="s">
        <v>37</v>
      </c>
      <c r="E637" s="2" t="s">
        <v>32</v>
      </c>
      <c r="F637" s="2" t="s">
        <v>17</v>
      </c>
      <c r="G637" s="5">
        <v>5</v>
      </c>
      <c r="H637" s="1">
        <v>25000000</v>
      </c>
      <c r="I637" s="2">
        <v>2</v>
      </c>
      <c r="J637" s="6">
        <v>2.2222222222222222E-3</v>
      </c>
      <c r="K637" s="2" t="s">
        <v>18</v>
      </c>
      <c r="L637" s="2" t="s">
        <v>39</v>
      </c>
      <c r="M637" s="2" t="s">
        <v>30</v>
      </c>
      <c r="N637" s="2" t="s">
        <v>78</v>
      </c>
      <c r="O637" s="2" t="s">
        <v>63</v>
      </c>
    </row>
    <row r="638" spans="2:15" ht="21" customHeight="1" x14ac:dyDescent="0.25">
      <c r="B638" s="21" t="s">
        <v>14</v>
      </c>
      <c r="C638" s="22">
        <v>28</v>
      </c>
      <c r="D638" s="23" t="s">
        <v>37</v>
      </c>
      <c r="E638" s="21" t="s">
        <v>73</v>
      </c>
      <c r="F638" s="21" t="s">
        <v>23</v>
      </c>
      <c r="G638" s="24">
        <v>1</v>
      </c>
      <c r="H638" s="25">
        <v>7000000</v>
      </c>
      <c r="I638" s="21">
        <v>2</v>
      </c>
      <c r="J638" s="26">
        <v>2.2222222222222222E-3</v>
      </c>
      <c r="K638" s="21" t="s">
        <v>18</v>
      </c>
      <c r="L638" s="21" t="s">
        <v>24</v>
      </c>
      <c r="M638" s="21" t="s">
        <v>51</v>
      </c>
      <c r="N638" s="21" t="s">
        <v>76</v>
      </c>
      <c r="O638" s="21" t="s">
        <v>26</v>
      </c>
    </row>
    <row r="639" spans="2:15" ht="21" customHeight="1" x14ac:dyDescent="0.25">
      <c r="B639" s="2" t="s">
        <v>14</v>
      </c>
      <c r="C639" s="3">
        <v>22</v>
      </c>
      <c r="D639" s="4" t="s">
        <v>37</v>
      </c>
      <c r="E639" s="2" t="s">
        <v>32</v>
      </c>
      <c r="F639" s="2" t="s">
        <v>23</v>
      </c>
      <c r="G639" s="5">
        <v>3</v>
      </c>
      <c r="H639" s="1">
        <v>15000000</v>
      </c>
      <c r="I639" s="2">
        <v>2</v>
      </c>
      <c r="J639" s="6">
        <v>2.2222222222222222E-3</v>
      </c>
      <c r="K639" s="2" t="s">
        <v>18</v>
      </c>
      <c r="L639" s="2" t="s">
        <v>29</v>
      </c>
      <c r="M639" s="2" t="s">
        <v>48</v>
      </c>
      <c r="N639" s="2" t="s">
        <v>77</v>
      </c>
      <c r="O639" s="2" t="s">
        <v>54</v>
      </c>
    </row>
    <row r="640" spans="2:15" ht="21" customHeight="1" x14ac:dyDescent="0.25">
      <c r="B640" s="21" t="s">
        <v>14</v>
      </c>
      <c r="C640" s="22">
        <v>25</v>
      </c>
      <c r="D640" s="23" t="s">
        <v>37</v>
      </c>
      <c r="E640" s="21" t="s">
        <v>49</v>
      </c>
      <c r="F640" s="21" t="s">
        <v>42</v>
      </c>
      <c r="G640" s="24">
        <v>2</v>
      </c>
      <c r="H640" s="25">
        <v>12000000</v>
      </c>
      <c r="I640" s="21">
        <v>1</v>
      </c>
      <c r="J640" s="26">
        <v>2.2222222222222222E-3</v>
      </c>
      <c r="K640" s="21" t="s">
        <v>18</v>
      </c>
      <c r="L640" s="21" t="s">
        <v>29</v>
      </c>
      <c r="M640" s="21" t="s">
        <v>48</v>
      </c>
      <c r="N640" s="21" t="s">
        <v>77</v>
      </c>
      <c r="O640" s="21" t="s">
        <v>65</v>
      </c>
    </row>
    <row r="641" spans="2:15" ht="21" customHeight="1" x14ac:dyDescent="0.25">
      <c r="B641" s="2" t="s">
        <v>14</v>
      </c>
      <c r="C641" s="3">
        <v>29</v>
      </c>
      <c r="D641" s="4" t="s">
        <v>37</v>
      </c>
      <c r="E641" s="2" t="s">
        <v>49</v>
      </c>
      <c r="F641" s="2" t="s">
        <v>42</v>
      </c>
      <c r="G641" s="5">
        <v>2</v>
      </c>
      <c r="H641" s="1">
        <v>12000000</v>
      </c>
      <c r="I641" s="2">
        <v>1</v>
      </c>
      <c r="J641" s="6">
        <v>2.2222222222222222E-3</v>
      </c>
      <c r="K641" s="2" t="s">
        <v>18</v>
      </c>
      <c r="L641" s="2" t="s">
        <v>24</v>
      </c>
      <c r="M641" s="2" t="s">
        <v>51</v>
      </c>
      <c r="N641" s="2" t="s">
        <v>76</v>
      </c>
      <c r="O641" s="2" t="s">
        <v>26</v>
      </c>
    </row>
    <row r="642" spans="2:15" ht="21" customHeight="1" x14ac:dyDescent="0.25">
      <c r="B642" s="21" t="s">
        <v>14</v>
      </c>
      <c r="C642" s="22">
        <v>20</v>
      </c>
      <c r="D642" s="23" t="s">
        <v>44</v>
      </c>
      <c r="E642" s="21" t="s">
        <v>38</v>
      </c>
      <c r="F642" s="21" t="s">
        <v>42</v>
      </c>
      <c r="G642" s="24">
        <v>2</v>
      </c>
      <c r="H642" s="25">
        <v>38000000</v>
      </c>
      <c r="I642" s="21">
        <v>4</v>
      </c>
      <c r="J642" s="26">
        <v>2.2222222222222222E-3</v>
      </c>
      <c r="K642" s="21" t="s">
        <v>74</v>
      </c>
      <c r="L642" s="21" t="s">
        <v>19</v>
      </c>
      <c r="M642" s="21" t="s">
        <v>43</v>
      </c>
      <c r="N642" s="21" t="s">
        <v>66</v>
      </c>
      <c r="O642" s="21" t="s">
        <v>67</v>
      </c>
    </row>
    <row r="643" spans="2:15" ht="21" customHeight="1" x14ac:dyDescent="0.25">
      <c r="B643" s="2" t="s">
        <v>14</v>
      </c>
      <c r="C643" s="3">
        <v>9</v>
      </c>
      <c r="D643" s="4" t="s">
        <v>44</v>
      </c>
      <c r="E643" s="2" t="s">
        <v>32</v>
      </c>
      <c r="F643" s="2" t="s">
        <v>42</v>
      </c>
      <c r="G643" s="5">
        <v>5</v>
      </c>
      <c r="H643" s="1">
        <v>25000000</v>
      </c>
      <c r="I643" s="2">
        <v>2</v>
      </c>
      <c r="J643" s="6">
        <v>2.2222222222222222E-3</v>
      </c>
      <c r="K643" s="2" t="s">
        <v>18</v>
      </c>
      <c r="L643" s="2" t="s">
        <v>35</v>
      </c>
      <c r="M643" s="2" t="s">
        <v>33</v>
      </c>
      <c r="N643" s="2" t="s">
        <v>66</v>
      </c>
      <c r="O643" s="2" t="s">
        <v>36</v>
      </c>
    </row>
    <row r="644" spans="2:15" ht="21" customHeight="1" x14ac:dyDescent="0.25">
      <c r="B644" s="21" t="s">
        <v>14</v>
      </c>
      <c r="C644" s="22">
        <v>17</v>
      </c>
      <c r="D644" s="23" t="s">
        <v>69</v>
      </c>
      <c r="E644" s="21" t="s">
        <v>16</v>
      </c>
      <c r="F644" s="21" t="s">
        <v>23</v>
      </c>
      <c r="G644" s="24">
        <v>4</v>
      </c>
      <c r="H644" s="25">
        <v>11000000</v>
      </c>
      <c r="I644" s="21">
        <v>1</v>
      </c>
      <c r="J644" s="26">
        <v>2.2222222222222222E-3</v>
      </c>
      <c r="K644" s="21" t="s">
        <v>61</v>
      </c>
      <c r="L644" s="21" t="s">
        <v>64</v>
      </c>
      <c r="M644" s="21" t="s">
        <v>20</v>
      </c>
      <c r="N644" s="21" t="s">
        <v>76</v>
      </c>
      <c r="O644" s="21" t="s">
        <v>26</v>
      </c>
    </row>
    <row r="645" spans="2:15" ht="21" customHeight="1" x14ac:dyDescent="0.25">
      <c r="B645" s="2" t="s">
        <v>14</v>
      </c>
      <c r="C645" s="3">
        <v>10</v>
      </c>
      <c r="D645" s="4" t="s">
        <v>69</v>
      </c>
      <c r="E645" s="2" t="s">
        <v>49</v>
      </c>
      <c r="F645" s="2" t="s">
        <v>42</v>
      </c>
      <c r="G645" s="5">
        <v>2</v>
      </c>
      <c r="H645" s="1">
        <v>12000000</v>
      </c>
      <c r="I645" s="2">
        <v>4</v>
      </c>
      <c r="J645" s="6">
        <v>2.2222222222222222E-3</v>
      </c>
      <c r="K645" s="2" t="s">
        <v>18</v>
      </c>
      <c r="L645" s="2" t="s">
        <v>39</v>
      </c>
      <c r="M645" s="2" t="s">
        <v>20</v>
      </c>
      <c r="N645" s="2" t="s">
        <v>76</v>
      </c>
      <c r="O645" s="2" t="s">
        <v>52</v>
      </c>
    </row>
    <row r="646" spans="2:15" ht="21" customHeight="1" x14ac:dyDescent="0.25">
      <c r="B646" s="21" t="s">
        <v>14</v>
      </c>
      <c r="C646" s="22">
        <v>24</v>
      </c>
      <c r="D646" s="23" t="s">
        <v>69</v>
      </c>
      <c r="E646" s="21" t="s">
        <v>49</v>
      </c>
      <c r="F646" s="21" t="s">
        <v>42</v>
      </c>
      <c r="G646" s="24">
        <v>2</v>
      </c>
      <c r="H646" s="25">
        <v>12000000</v>
      </c>
      <c r="I646" s="21">
        <v>2</v>
      </c>
      <c r="J646" s="26">
        <v>2.2222222222222222E-3</v>
      </c>
      <c r="K646" s="21" t="s">
        <v>18</v>
      </c>
      <c r="L646" s="21" t="s">
        <v>29</v>
      </c>
      <c r="M646" s="21" t="s">
        <v>43</v>
      </c>
      <c r="N646" s="21" t="s">
        <v>77</v>
      </c>
      <c r="O646" s="21" t="s">
        <v>54</v>
      </c>
    </row>
    <row r="647" spans="2:15" ht="21" customHeight="1" x14ac:dyDescent="0.25">
      <c r="B647" s="2" t="s">
        <v>14</v>
      </c>
      <c r="C647" s="3">
        <v>20</v>
      </c>
      <c r="D647" s="4" t="s">
        <v>69</v>
      </c>
      <c r="E647" s="2" t="s">
        <v>38</v>
      </c>
      <c r="F647" s="2" t="s">
        <v>23</v>
      </c>
      <c r="G647" s="5">
        <v>4</v>
      </c>
      <c r="H647" s="1">
        <v>20000000</v>
      </c>
      <c r="I647" s="2">
        <v>4</v>
      </c>
      <c r="J647" s="6">
        <v>2.2222222222222222E-3</v>
      </c>
      <c r="K647" s="2" t="s">
        <v>18</v>
      </c>
      <c r="L647" s="2" t="s">
        <v>39</v>
      </c>
      <c r="M647" s="2" t="s">
        <v>48</v>
      </c>
      <c r="N647" s="2" t="s">
        <v>77</v>
      </c>
      <c r="O647" s="2" t="s">
        <v>65</v>
      </c>
    </row>
    <row r="648" spans="2:15" ht="21" customHeight="1" x14ac:dyDescent="0.25">
      <c r="B648" s="21" t="s">
        <v>14</v>
      </c>
      <c r="C648" s="22">
        <v>17</v>
      </c>
      <c r="D648" s="23" t="s">
        <v>55</v>
      </c>
      <c r="E648" s="21" t="s">
        <v>49</v>
      </c>
      <c r="F648" s="21" t="s">
        <v>68</v>
      </c>
      <c r="G648" s="24">
        <v>3</v>
      </c>
      <c r="H648" s="25">
        <v>15000000</v>
      </c>
      <c r="I648" s="21">
        <v>1</v>
      </c>
      <c r="J648" s="26">
        <v>2.2222222222222222E-3</v>
      </c>
      <c r="K648" s="21" t="s">
        <v>18</v>
      </c>
      <c r="L648" s="21" t="s">
        <v>24</v>
      </c>
      <c r="M648" s="21" t="s">
        <v>30</v>
      </c>
      <c r="N648" s="21" t="s">
        <v>66</v>
      </c>
      <c r="O648" s="21" t="s">
        <v>67</v>
      </c>
    </row>
    <row r="649" spans="2:15" ht="21" customHeight="1" x14ac:dyDescent="0.25">
      <c r="B649" s="2" t="s">
        <v>14</v>
      </c>
      <c r="C649" s="3">
        <v>11</v>
      </c>
      <c r="D649" s="4" t="s">
        <v>57</v>
      </c>
      <c r="E649" s="2" t="s">
        <v>16</v>
      </c>
      <c r="F649" s="2" t="s">
        <v>42</v>
      </c>
      <c r="G649" s="5">
        <v>3</v>
      </c>
      <c r="H649" s="1">
        <v>15000000</v>
      </c>
      <c r="I649" s="2">
        <v>5</v>
      </c>
      <c r="J649" s="6">
        <v>2.2222222222222222E-3</v>
      </c>
      <c r="K649" s="2" t="s">
        <v>18</v>
      </c>
      <c r="L649" s="2" t="s">
        <v>19</v>
      </c>
      <c r="M649" s="2" t="s">
        <v>51</v>
      </c>
      <c r="N649" s="2" t="s">
        <v>66</v>
      </c>
      <c r="O649" s="2" t="s">
        <v>36</v>
      </c>
    </row>
    <row r="650" spans="2:15" ht="21" customHeight="1" x14ac:dyDescent="0.25">
      <c r="B650" s="21" t="s">
        <v>14</v>
      </c>
      <c r="C650" s="22">
        <v>1</v>
      </c>
      <c r="D650" s="23" t="s">
        <v>59</v>
      </c>
      <c r="E650" s="21" t="s">
        <v>49</v>
      </c>
      <c r="F650" s="21" t="s">
        <v>42</v>
      </c>
      <c r="G650" s="24">
        <v>4</v>
      </c>
      <c r="H650" s="25">
        <v>20000000</v>
      </c>
      <c r="I650" s="21">
        <v>3</v>
      </c>
      <c r="J650" s="26">
        <v>2.2222222222222222E-3</v>
      </c>
      <c r="K650" s="21" t="s">
        <v>18</v>
      </c>
      <c r="L650" s="21" t="s">
        <v>56</v>
      </c>
      <c r="M650" s="21" t="s">
        <v>33</v>
      </c>
      <c r="N650" s="21" t="s">
        <v>76</v>
      </c>
      <c r="O650" s="21" t="s">
        <v>52</v>
      </c>
    </row>
    <row r="651" spans="2:15" ht="21" customHeight="1" x14ac:dyDescent="0.25">
      <c r="B651" s="2" t="s">
        <v>14</v>
      </c>
      <c r="C651" s="3">
        <v>10</v>
      </c>
      <c r="D651" s="4" t="s">
        <v>72</v>
      </c>
      <c r="E651" s="2" t="s">
        <v>32</v>
      </c>
      <c r="F651" s="2" t="s">
        <v>42</v>
      </c>
      <c r="G651" s="5">
        <v>1</v>
      </c>
      <c r="H651" s="1">
        <v>7000000</v>
      </c>
      <c r="I651" s="2">
        <v>4</v>
      </c>
      <c r="J651" s="6">
        <v>2.2222222222222222E-3</v>
      </c>
      <c r="K651" s="2" t="s">
        <v>18</v>
      </c>
      <c r="L651" s="2" t="s">
        <v>19</v>
      </c>
      <c r="M651" s="2" t="s">
        <v>51</v>
      </c>
      <c r="N651" s="2" t="s">
        <v>78</v>
      </c>
      <c r="O651" s="2" t="s">
        <v>53</v>
      </c>
    </row>
    <row r="652" spans="2:15" ht="21" customHeight="1" x14ac:dyDescent="0.25">
      <c r="B652" s="21" t="s">
        <v>70</v>
      </c>
      <c r="C652" s="22">
        <v>21</v>
      </c>
      <c r="D652" s="23" t="s">
        <v>57</v>
      </c>
      <c r="E652" s="21" t="s">
        <v>73</v>
      </c>
      <c r="F652" s="21" t="s">
        <v>42</v>
      </c>
      <c r="G652" s="24">
        <v>0</v>
      </c>
      <c r="H652" s="25">
        <v>0</v>
      </c>
      <c r="I652" s="21">
        <v>2</v>
      </c>
      <c r="J652" s="26">
        <v>2.2222222222222222E-3</v>
      </c>
      <c r="K652" s="21"/>
      <c r="L652" s="21"/>
      <c r="M652" s="21" t="s">
        <v>43</v>
      </c>
      <c r="N652" s="21" t="s">
        <v>78</v>
      </c>
      <c r="O652" s="21" t="s">
        <v>53</v>
      </c>
    </row>
    <row r="653" spans="2:15" ht="21" customHeight="1" x14ac:dyDescent="0.25">
      <c r="B653" s="2" t="s">
        <v>70</v>
      </c>
      <c r="C653" s="3">
        <v>16</v>
      </c>
      <c r="D653" s="4" t="s">
        <v>58</v>
      </c>
      <c r="E653" s="2" t="s">
        <v>28</v>
      </c>
      <c r="F653" s="2" t="s">
        <v>17</v>
      </c>
      <c r="G653" s="5">
        <v>0</v>
      </c>
      <c r="H653" s="1">
        <v>0</v>
      </c>
      <c r="I653" s="2">
        <v>5</v>
      </c>
      <c r="J653" s="6">
        <v>2.2222222222222222E-3</v>
      </c>
      <c r="K653" s="2"/>
      <c r="L653" s="2"/>
      <c r="M653" s="2" t="s">
        <v>40</v>
      </c>
      <c r="N653" s="2" t="s">
        <v>78</v>
      </c>
      <c r="O653" s="2" t="s">
        <v>53</v>
      </c>
    </row>
    <row r="654" spans="2:15" ht="21" customHeight="1" x14ac:dyDescent="0.25">
      <c r="B654" s="21" t="s">
        <v>70</v>
      </c>
      <c r="C654" s="22">
        <v>25</v>
      </c>
      <c r="D654" s="23" t="s">
        <v>27</v>
      </c>
      <c r="E654" s="21" t="s">
        <v>28</v>
      </c>
      <c r="F654" s="21" t="s">
        <v>42</v>
      </c>
      <c r="G654" s="24">
        <v>0</v>
      </c>
      <c r="H654" s="25">
        <v>0</v>
      </c>
      <c r="I654" s="21">
        <v>1</v>
      </c>
      <c r="J654" s="26">
        <v>2.2222222222222222E-3</v>
      </c>
      <c r="K654" s="21"/>
      <c r="L654" s="21"/>
      <c r="M654" s="21" t="s">
        <v>30</v>
      </c>
      <c r="N654" s="21" t="s">
        <v>78</v>
      </c>
      <c r="O654" s="21" t="s">
        <v>63</v>
      </c>
    </row>
    <row r="655" spans="2:15" ht="21" customHeight="1" x14ac:dyDescent="0.25">
      <c r="B655" s="2" t="s">
        <v>70</v>
      </c>
      <c r="C655" s="3">
        <v>7</v>
      </c>
      <c r="D655" s="4" t="s">
        <v>69</v>
      </c>
      <c r="E655" s="2" t="s">
        <v>16</v>
      </c>
      <c r="F655" s="2" t="s">
        <v>17</v>
      </c>
      <c r="G655" s="5">
        <v>0</v>
      </c>
      <c r="H655" s="1">
        <v>0</v>
      </c>
      <c r="I655" s="2">
        <v>1</v>
      </c>
      <c r="J655" s="6">
        <v>2.2222222222222222E-3</v>
      </c>
      <c r="K655" s="2"/>
      <c r="L655" s="2"/>
      <c r="M655" s="2" t="s">
        <v>33</v>
      </c>
      <c r="N655" s="2" t="s">
        <v>78</v>
      </c>
      <c r="O655" s="2" t="s">
        <v>41</v>
      </c>
    </row>
    <row r="656" spans="2:15" ht="21" customHeight="1" x14ac:dyDescent="0.25">
      <c r="B656" s="21" t="s">
        <v>70</v>
      </c>
      <c r="C656" s="22">
        <v>23</v>
      </c>
      <c r="D656" s="23" t="s">
        <v>69</v>
      </c>
      <c r="E656" s="21" t="s">
        <v>32</v>
      </c>
      <c r="F656" s="21" t="s">
        <v>42</v>
      </c>
      <c r="G656" s="24">
        <v>0</v>
      </c>
      <c r="H656" s="25">
        <v>0</v>
      </c>
      <c r="I656" s="21">
        <v>5</v>
      </c>
      <c r="J656" s="26">
        <v>2.2222222222222222E-3</v>
      </c>
      <c r="K656" s="21"/>
      <c r="L656" s="21"/>
      <c r="M656" s="21" t="s">
        <v>25</v>
      </c>
      <c r="N656" s="21" t="s">
        <v>76</v>
      </c>
      <c r="O656" s="21" t="s">
        <v>31</v>
      </c>
    </row>
    <row r="657" spans="2:15" ht="21" customHeight="1" x14ac:dyDescent="0.25">
      <c r="B657" s="2" t="s">
        <v>70</v>
      </c>
      <c r="C657" s="3">
        <v>21</v>
      </c>
      <c r="D657" s="4" t="s">
        <v>57</v>
      </c>
      <c r="E657" s="2" t="s">
        <v>73</v>
      </c>
      <c r="F657" s="2" t="s">
        <v>42</v>
      </c>
      <c r="G657" s="5">
        <v>0</v>
      </c>
      <c r="H657" s="1">
        <v>0</v>
      </c>
      <c r="I657" s="2">
        <v>2</v>
      </c>
      <c r="J657" s="6">
        <v>2.2222222222222222E-3</v>
      </c>
      <c r="K657" s="2"/>
      <c r="L657" s="2"/>
      <c r="M657" s="2" t="s">
        <v>43</v>
      </c>
      <c r="N657" s="2" t="s">
        <v>78</v>
      </c>
      <c r="O657" s="2" t="s">
        <v>53</v>
      </c>
    </row>
    <row r="658" spans="2:15" ht="21" customHeight="1" x14ac:dyDescent="0.25">
      <c r="B658" s="21" t="s">
        <v>70</v>
      </c>
      <c r="C658" s="22">
        <v>16</v>
      </c>
      <c r="D658" s="23" t="s">
        <v>58</v>
      </c>
      <c r="E658" s="21" t="s">
        <v>28</v>
      </c>
      <c r="F658" s="21" t="s">
        <v>17</v>
      </c>
      <c r="G658" s="24">
        <v>0</v>
      </c>
      <c r="H658" s="25">
        <v>0</v>
      </c>
      <c r="I658" s="21">
        <v>5</v>
      </c>
      <c r="J658" s="26">
        <v>2.2222222222222222E-3</v>
      </c>
      <c r="K658" s="21"/>
      <c r="L658" s="21"/>
      <c r="M658" s="21" t="s">
        <v>40</v>
      </c>
      <c r="N658" s="21" t="s">
        <v>78</v>
      </c>
      <c r="O658" s="21" t="s">
        <v>53</v>
      </c>
    </row>
    <row r="659" spans="2:15" ht="21" customHeight="1" x14ac:dyDescent="0.25">
      <c r="B659" s="2" t="s">
        <v>14</v>
      </c>
      <c r="C659" s="3">
        <v>30</v>
      </c>
      <c r="D659" s="4" t="s">
        <v>22</v>
      </c>
      <c r="E659" s="2" t="s">
        <v>28</v>
      </c>
      <c r="F659" s="2" t="s">
        <v>23</v>
      </c>
      <c r="G659" s="5">
        <v>5</v>
      </c>
      <c r="H659" s="1">
        <v>25000000</v>
      </c>
      <c r="I659" s="2">
        <v>1</v>
      </c>
      <c r="J659" s="6">
        <v>2.2453703703703702E-3</v>
      </c>
      <c r="K659" s="2" t="s">
        <v>18</v>
      </c>
      <c r="L659" s="2" t="s">
        <v>64</v>
      </c>
      <c r="M659" s="2" t="s">
        <v>25</v>
      </c>
      <c r="N659" s="2" t="s">
        <v>76</v>
      </c>
      <c r="O659" s="2" t="s">
        <v>26</v>
      </c>
    </row>
    <row r="660" spans="2:15" ht="21" customHeight="1" x14ac:dyDescent="0.25">
      <c r="B660" s="21" t="s">
        <v>14</v>
      </c>
      <c r="C660" s="22">
        <v>25</v>
      </c>
      <c r="D660" s="23" t="s">
        <v>27</v>
      </c>
      <c r="E660" s="21" t="s">
        <v>16</v>
      </c>
      <c r="F660" s="21" t="s">
        <v>23</v>
      </c>
      <c r="G660" s="24">
        <v>4</v>
      </c>
      <c r="H660" s="25">
        <v>20000000</v>
      </c>
      <c r="I660" s="21">
        <v>2</v>
      </c>
      <c r="J660" s="26">
        <v>2.2453703703703702E-3</v>
      </c>
      <c r="K660" s="21" t="s">
        <v>61</v>
      </c>
      <c r="L660" s="21" t="s">
        <v>19</v>
      </c>
      <c r="M660" s="21" t="s">
        <v>51</v>
      </c>
      <c r="N660" s="21" t="s">
        <v>78</v>
      </c>
      <c r="O660" s="21" t="s">
        <v>63</v>
      </c>
    </row>
    <row r="661" spans="2:15" ht="21" customHeight="1" x14ac:dyDescent="0.25">
      <c r="B661" s="2" t="s">
        <v>14</v>
      </c>
      <c r="C661" s="3">
        <v>9</v>
      </c>
      <c r="D661" s="4" t="s">
        <v>27</v>
      </c>
      <c r="E661" s="2" t="s">
        <v>28</v>
      </c>
      <c r="F661" s="2" t="s">
        <v>23</v>
      </c>
      <c r="G661" s="5">
        <v>1</v>
      </c>
      <c r="H661" s="1">
        <v>7000000</v>
      </c>
      <c r="I661" s="2">
        <v>2</v>
      </c>
      <c r="J661" s="6">
        <v>2.2453703703703702E-3</v>
      </c>
      <c r="K661" s="2" t="s">
        <v>18</v>
      </c>
      <c r="L661" s="2" t="s">
        <v>29</v>
      </c>
      <c r="M661" s="2" t="s">
        <v>43</v>
      </c>
      <c r="N661" s="2" t="s">
        <v>76</v>
      </c>
      <c r="O661" s="2" t="s">
        <v>26</v>
      </c>
    </row>
    <row r="662" spans="2:15" ht="21" customHeight="1" x14ac:dyDescent="0.25">
      <c r="B662" s="21" t="s">
        <v>14</v>
      </c>
      <c r="C662" s="22">
        <v>29</v>
      </c>
      <c r="D662" s="23" t="s">
        <v>37</v>
      </c>
      <c r="E662" s="21" t="s">
        <v>49</v>
      </c>
      <c r="F662" s="21" t="s">
        <v>42</v>
      </c>
      <c r="G662" s="24">
        <v>2</v>
      </c>
      <c r="H662" s="25">
        <v>12000000</v>
      </c>
      <c r="I662" s="21">
        <v>1</v>
      </c>
      <c r="J662" s="26">
        <v>2.2453703703703702E-3</v>
      </c>
      <c r="K662" s="21" t="s">
        <v>18</v>
      </c>
      <c r="L662" s="21" t="s">
        <v>56</v>
      </c>
      <c r="M662" s="21" t="s">
        <v>30</v>
      </c>
      <c r="N662" s="21" t="s">
        <v>77</v>
      </c>
      <c r="O662" s="21" t="s">
        <v>34</v>
      </c>
    </row>
    <row r="663" spans="2:15" ht="21" customHeight="1" x14ac:dyDescent="0.25">
      <c r="B663" s="2" t="s">
        <v>14</v>
      </c>
      <c r="C663" s="3">
        <v>13</v>
      </c>
      <c r="D663" s="4" t="s">
        <v>37</v>
      </c>
      <c r="E663" s="2" t="s">
        <v>28</v>
      </c>
      <c r="F663" s="2" t="s">
        <v>23</v>
      </c>
      <c r="G663" s="5">
        <v>2</v>
      </c>
      <c r="H663" s="1">
        <v>12000000</v>
      </c>
      <c r="I663" s="2">
        <v>2</v>
      </c>
      <c r="J663" s="6">
        <v>2.2453703703703702E-3</v>
      </c>
      <c r="K663" s="2" t="s">
        <v>18</v>
      </c>
      <c r="L663" s="2" t="s">
        <v>19</v>
      </c>
      <c r="M663" s="2" t="s">
        <v>33</v>
      </c>
      <c r="N663" s="2" t="s">
        <v>66</v>
      </c>
      <c r="O663" s="2" t="s">
        <v>36</v>
      </c>
    </row>
    <row r="664" spans="2:15" ht="21" customHeight="1" x14ac:dyDescent="0.25">
      <c r="B664" s="21" t="s">
        <v>14</v>
      </c>
      <c r="C664" s="22">
        <v>29</v>
      </c>
      <c r="D664" s="23" t="s">
        <v>37</v>
      </c>
      <c r="E664" s="21" t="s">
        <v>32</v>
      </c>
      <c r="F664" s="21" t="s">
        <v>68</v>
      </c>
      <c r="G664" s="24">
        <v>2</v>
      </c>
      <c r="H664" s="25">
        <v>12000000</v>
      </c>
      <c r="I664" s="21">
        <v>1</v>
      </c>
      <c r="J664" s="26">
        <v>2.2453703703703702E-3</v>
      </c>
      <c r="K664" s="21" t="s">
        <v>18</v>
      </c>
      <c r="L664" s="21" t="s">
        <v>47</v>
      </c>
      <c r="M664" s="21" t="s">
        <v>48</v>
      </c>
      <c r="N664" s="21" t="s">
        <v>77</v>
      </c>
      <c r="O664" s="21" t="s">
        <v>54</v>
      </c>
    </row>
    <row r="665" spans="2:15" ht="21" customHeight="1" x14ac:dyDescent="0.25">
      <c r="B665" s="2" t="s">
        <v>14</v>
      </c>
      <c r="C665" s="3">
        <v>1</v>
      </c>
      <c r="D665" s="4" t="s">
        <v>44</v>
      </c>
      <c r="E665" s="2" t="s">
        <v>28</v>
      </c>
      <c r="F665" s="2" t="s">
        <v>23</v>
      </c>
      <c r="G665" s="5">
        <v>2</v>
      </c>
      <c r="H665" s="1">
        <v>38000000</v>
      </c>
      <c r="I665" s="2">
        <v>4</v>
      </c>
      <c r="J665" s="6">
        <v>2.2453703703703702E-3</v>
      </c>
      <c r="K665" s="2" t="s">
        <v>46</v>
      </c>
      <c r="L665" s="2" t="s">
        <v>19</v>
      </c>
      <c r="M665" s="2" t="s">
        <v>30</v>
      </c>
      <c r="N665" s="2" t="s">
        <v>78</v>
      </c>
      <c r="O665" s="2" t="s">
        <v>41</v>
      </c>
    </row>
    <row r="666" spans="2:15" ht="21" customHeight="1" x14ac:dyDescent="0.25">
      <c r="B666" s="21" t="s">
        <v>14</v>
      </c>
      <c r="C666" s="22">
        <v>22</v>
      </c>
      <c r="D666" s="23" t="s">
        <v>44</v>
      </c>
      <c r="E666" s="21" t="s">
        <v>16</v>
      </c>
      <c r="F666" s="21" t="s">
        <v>45</v>
      </c>
      <c r="G666" s="24">
        <v>4</v>
      </c>
      <c r="H666" s="25">
        <v>20000000</v>
      </c>
      <c r="I666" s="21">
        <v>5</v>
      </c>
      <c r="J666" s="26">
        <v>2.2453703703703702E-3</v>
      </c>
      <c r="K666" s="21" t="s">
        <v>18</v>
      </c>
      <c r="L666" s="21" t="s">
        <v>39</v>
      </c>
      <c r="M666" s="21" t="s">
        <v>43</v>
      </c>
      <c r="N666" s="21" t="s">
        <v>78</v>
      </c>
      <c r="O666" s="21" t="s">
        <v>53</v>
      </c>
    </row>
    <row r="667" spans="2:15" ht="21" customHeight="1" x14ac:dyDescent="0.25">
      <c r="B667" s="2" t="s">
        <v>14</v>
      </c>
      <c r="C667" s="3">
        <v>1</v>
      </c>
      <c r="D667" s="4" t="s">
        <v>69</v>
      </c>
      <c r="E667" s="2" t="s">
        <v>16</v>
      </c>
      <c r="F667" s="2" t="s">
        <v>23</v>
      </c>
      <c r="G667" s="5">
        <v>5</v>
      </c>
      <c r="H667" s="1">
        <v>21000000</v>
      </c>
      <c r="I667" s="2">
        <v>2</v>
      </c>
      <c r="J667" s="6">
        <v>2.2453703703703702E-3</v>
      </c>
      <c r="K667" s="2" t="s">
        <v>18</v>
      </c>
      <c r="L667" s="2" t="s">
        <v>47</v>
      </c>
      <c r="M667" s="2" t="s">
        <v>40</v>
      </c>
      <c r="N667" s="2" t="s">
        <v>78</v>
      </c>
      <c r="O667" s="2" t="s">
        <v>66</v>
      </c>
    </row>
    <row r="668" spans="2:15" ht="21" customHeight="1" x14ac:dyDescent="0.25">
      <c r="B668" s="21" t="s">
        <v>14</v>
      </c>
      <c r="C668" s="22">
        <v>15</v>
      </c>
      <c r="D668" s="23" t="s">
        <v>69</v>
      </c>
      <c r="E668" s="21" t="s">
        <v>28</v>
      </c>
      <c r="F668" s="21" t="s">
        <v>42</v>
      </c>
      <c r="G668" s="24">
        <v>3</v>
      </c>
      <c r="H668" s="25">
        <v>15000000</v>
      </c>
      <c r="I668" s="21">
        <v>2</v>
      </c>
      <c r="J668" s="26">
        <v>2.2453703703703702E-3</v>
      </c>
      <c r="K668" s="21" t="s">
        <v>18</v>
      </c>
      <c r="L668" s="21" t="s">
        <v>29</v>
      </c>
      <c r="M668" s="21" t="s">
        <v>20</v>
      </c>
      <c r="N668" s="21" t="s">
        <v>78</v>
      </c>
      <c r="O668" s="21" t="s">
        <v>62</v>
      </c>
    </row>
    <row r="669" spans="2:15" ht="21" customHeight="1" x14ac:dyDescent="0.25">
      <c r="B669" s="2" t="s">
        <v>70</v>
      </c>
      <c r="C669" s="3">
        <v>20</v>
      </c>
      <c r="D669" s="4" t="s">
        <v>58</v>
      </c>
      <c r="E669" s="2" t="s">
        <v>16</v>
      </c>
      <c r="F669" s="2" t="s">
        <v>23</v>
      </c>
      <c r="G669" s="5">
        <v>0</v>
      </c>
      <c r="H669" s="1">
        <v>0</v>
      </c>
      <c r="I669" s="2">
        <v>2</v>
      </c>
      <c r="J669" s="6">
        <v>2.2453703703703702E-3</v>
      </c>
      <c r="K669" s="2"/>
      <c r="L669" s="2"/>
      <c r="M669" s="2" t="s">
        <v>51</v>
      </c>
      <c r="N669" s="2" t="s">
        <v>66</v>
      </c>
      <c r="O669" s="2" t="s">
        <v>36</v>
      </c>
    </row>
    <row r="670" spans="2:15" ht="21" customHeight="1" x14ac:dyDescent="0.25">
      <c r="B670" s="21" t="s">
        <v>70</v>
      </c>
      <c r="C670" s="22">
        <v>10</v>
      </c>
      <c r="D670" s="23" t="s">
        <v>69</v>
      </c>
      <c r="E670" s="21" t="s">
        <v>28</v>
      </c>
      <c r="F670" s="21" t="s">
        <v>42</v>
      </c>
      <c r="G670" s="24">
        <v>0</v>
      </c>
      <c r="H670" s="25">
        <v>0</v>
      </c>
      <c r="I670" s="21">
        <v>4</v>
      </c>
      <c r="J670" s="26">
        <v>2.2453703703703702E-3</v>
      </c>
      <c r="K670" s="21"/>
      <c r="L670" s="21"/>
      <c r="M670" s="21" t="s">
        <v>43</v>
      </c>
      <c r="N670" s="21" t="s">
        <v>78</v>
      </c>
      <c r="O670" s="21" t="s">
        <v>66</v>
      </c>
    </row>
    <row r="671" spans="2:15" ht="21" customHeight="1" x14ac:dyDescent="0.25">
      <c r="B671" s="2" t="s">
        <v>70</v>
      </c>
      <c r="C671" s="3">
        <v>20</v>
      </c>
      <c r="D671" s="4" t="s">
        <v>69</v>
      </c>
      <c r="E671" s="2" t="s">
        <v>16</v>
      </c>
      <c r="F671" s="2" t="s">
        <v>23</v>
      </c>
      <c r="G671" s="5">
        <v>0</v>
      </c>
      <c r="H671" s="1">
        <v>0</v>
      </c>
      <c r="I671" s="2">
        <v>1</v>
      </c>
      <c r="J671" s="6">
        <v>2.2453703703703702E-3</v>
      </c>
      <c r="K671" s="2"/>
      <c r="L671" s="2"/>
      <c r="M671" s="2" t="s">
        <v>33</v>
      </c>
      <c r="N671" s="2" t="s">
        <v>76</v>
      </c>
      <c r="O671" s="2" t="s">
        <v>71</v>
      </c>
    </row>
    <row r="672" spans="2:15" ht="21" customHeight="1" x14ac:dyDescent="0.25">
      <c r="B672" s="21" t="s">
        <v>70</v>
      </c>
      <c r="C672" s="22">
        <v>20</v>
      </c>
      <c r="D672" s="23" t="s">
        <v>58</v>
      </c>
      <c r="E672" s="21" t="s">
        <v>16</v>
      </c>
      <c r="F672" s="21" t="s">
        <v>23</v>
      </c>
      <c r="G672" s="24">
        <v>0</v>
      </c>
      <c r="H672" s="25">
        <v>0</v>
      </c>
      <c r="I672" s="21">
        <v>2</v>
      </c>
      <c r="J672" s="26">
        <v>2.2453703703703702E-3</v>
      </c>
      <c r="K672" s="21"/>
      <c r="L672" s="21"/>
      <c r="M672" s="21" t="s">
        <v>51</v>
      </c>
      <c r="N672" s="21" t="s">
        <v>66</v>
      </c>
      <c r="O672" s="21" t="s">
        <v>36</v>
      </c>
    </row>
    <row r="673" spans="2:15" ht="21" customHeight="1" x14ac:dyDescent="0.25">
      <c r="B673" s="2" t="s">
        <v>14</v>
      </c>
      <c r="C673" s="3">
        <v>12</v>
      </c>
      <c r="D673" s="4" t="s">
        <v>55</v>
      </c>
      <c r="E673" s="2" t="s">
        <v>16</v>
      </c>
      <c r="F673" s="2" t="s">
        <v>23</v>
      </c>
      <c r="G673" s="5">
        <v>5</v>
      </c>
      <c r="H673" s="1">
        <v>25000000</v>
      </c>
      <c r="I673" s="2">
        <v>1</v>
      </c>
      <c r="J673" s="6">
        <v>2.2685185185185182E-3</v>
      </c>
      <c r="K673" s="2" t="s">
        <v>18</v>
      </c>
      <c r="L673" s="2" t="s">
        <v>24</v>
      </c>
      <c r="M673" s="2" t="s">
        <v>30</v>
      </c>
      <c r="N673" s="2" t="s">
        <v>76</v>
      </c>
      <c r="O673" s="2" t="s">
        <v>52</v>
      </c>
    </row>
    <row r="674" spans="2:15" ht="21" customHeight="1" x14ac:dyDescent="0.25">
      <c r="B674" s="21" t="s">
        <v>14</v>
      </c>
      <c r="C674" s="22">
        <v>1</v>
      </c>
      <c r="D674" s="23" t="s">
        <v>60</v>
      </c>
      <c r="E674" s="21" t="s">
        <v>16</v>
      </c>
      <c r="F674" s="21" t="s">
        <v>23</v>
      </c>
      <c r="G674" s="24">
        <v>4</v>
      </c>
      <c r="H674" s="25">
        <v>20000000</v>
      </c>
      <c r="I674" s="21">
        <v>4</v>
      </c>
      <c r="J674" s="26">
        <v>2.2685185185185182E-3</v>
      </c>
      <c r="K674" s="21" t="s">
        <v>61</v>
      </c>
      <c r="L674" s="21" t="s">
        <v>39</v>
      </c>
      <c r="M674" s="21" t="s">
        <v>33</v>
      </c>
      <c r="N674" s="21" t="s">
        <v>66</v>
      </c>
      <c r="O674" s="21" t="s">
        <v>67</v>
      </c>
    </row>
    <row r="675" spans="2:15" ht="21" customHeight="1" x14ac:dyDescent="0.25">
      <c r="B675" s="2" t="s">
        <v>14</v>
      </c>
      <c r="C675" s="3">
        <v>28</v>
      </c>
      <c r="D675" s="4" t="s">
        <v>60</v>
      </c>
      <c r="E675" s="2" t="s">
        <v>49</v>
      </c>
      <c r="F675" s="2" t="s">
        <v>17</v>
      </c>
      <c r="G675" s="5">
        <v>4</v>
      </c>
      <c r="H675" s="1">
        <v>15000000</v>
      </c>
      <c r="I675" s="2">
        <v>2</v>
      </c>
      <c r="J675" s="6">
        <v>2.2685185185185182E-3</v>
      </c>
      <c r="K675" s="2" t="s">
        <v>18</v>
      </c>
      <c r="L675" s="2" t="s">
        <v>29</v>
      </c>
      <c r="M675" s="2" t="s">
        <v>48</v>
      </c>
      <c r="N675" s="2" t="s">
        <v>66</v>
      </c>
      <c r="O675" s="2" t="s">
        <v>67</v>
      </c>
    </row>
    <row r="676" spans="2:15" ht="21" customHeight="1" x14ac:dyDescent="0.25">
      <c r="B676" s="21" t="s">
        <v>14</v>
      </c>
      <c r="C676" s="22">
        <v>3</v>
      </c>
      <c r="D676" s="23" t="s">
        <v>27</v>
      </c>
      <c r="E676" s="21" t="s">
        <v>16</v>
      </c>
      <c r="F676" s="21" t="s">
        <v>17</v>
      </c>
      <c r="G676" s="24">
        <v>3</v>
      </c>
      <c r="H676" s="25">
        <v>12000000</v>
      </c>
      <c r="I676" s="21">
        <v>1</v>
      </c>
      <c r="J676" s="26">
        <v>2.2685185185185182E-3</v>
      </c>
      <c r="K676" s="21" t="s">
        <v>18</v>
      </c>
      <c r="L676" s="21" t="s">
        <v>29</v>
      </c>
      <c r="M676" s="21" t="s">
        <v>30</v>
      </c>
      <c r="N676" s="21" t="s">
        <v>76</v>
      </c>
      <c r="O676" s="21" t="s">
        <v>26</v>
      </c>
    </row>
    <row r="677" spans="2:15" ht="21" customHeight="1" x14ac:dyDescent="0.25">
      <c r="B677" s="2" t="s">
        <v>14</v>
      </c>
      <c r="C677" s="3">
        <v>28</v>
      </c>
      <c r="D677" s="4" t="s">
        <v>37</v>
      </c>
      <c r="E677" s="2" t="s">
        <v>38</v>
      </c>
      <c r="F677" s="2" t="s">
        <v>45</v>
      </c>
      <c r="G677" s="5">
        <v>2</v>
      </c>
      <c r="H677" s="1">
        <v>38000000</v>
      </c>
      <c r="I677" s="2">
        <v>2</v>
      </c>
      <c r="J677" s="6">
        <v>2.2685185185185182E-3</v>
      </c>
      <c r="K677" s="2" t="s">
        <v>46</v>
      </c>
      <c r="L677" s="2" t="s">
        <v>29</v>
      </c>
      <c r="M677" s="2" t="s">
        <v>25</v>
      </c>
      <c r="N677" s="2" t="s">
        <v>78</v>
      </c>
      <c r="O677" s="2" t="s">
        <v>62</v>
      </c>
    </row>
    <row r="678" spans="2:15" ht="21" customHeight="1" x14ac:dyDescent="0.25">
      <c r="B678" s="21" t="s">
        <v>14</v>
      </c>
      <c r="C678" s="22">
        <v>28</v>
      </c>
      <c r="D678" s="23" t="s">
        <v>37</v>
      </c>
      <c r="E678" s="21" t="s">
        <v>16</v>
      </c>
      <c r="F678" s="21" t="s">
        <v>17</v>
      </c>
      <c r="G678" s="24">
        <v>1</v>
      </c>
      <c r="H678" s="25">
        <v>19000000</v>
      </c>
      <c r="I678" s="21">
        <v>1</v>
      </c>
      <c r="J678" s="26">
        <v>2.2685185185185182E-3</v>
      </c>
      <c r="K678" s="21" t="s">
        <v>46</v>
      </c>
      <c r="L678" s="21" t="s">
        <v>19</v>
      </c>
      <c r="M678" s="21" t="s">
        <v>48</v>
      </c>
      <c r="N678" s="21" t="s">
        <v>78</v>
      </c>
      <c r="O678" s="21" t="s">
        <v>53</v>
      </c>
    </row>
    <row r="679" spans="2:15" ht="21" customHeight="1" x14ac:dyDescent="0.25">
      <c r="B679" s="2" t="s">
        <v>14</v>
      </c>
      <c r="C679" s="3">
        <v>23</v>
      </c>
      <c r="D679" s="4" t="s">
        <v>37</v>
      </c>
      <c r="E679" s="2" t="s">
        <v>49</v>
      </c>
      <c r="F679" s="2" t="s">
        <v>42</v>
      </c>
      <c r="G679" s="5">
        <v>2</v>
      </c>
      <c r="H679" s="1">
        <v>10000000</v>
      </c>
      <c r="I679" s="2">
        <v>2</v>
      </c>
      <c r="J679" s="6">
        <v>2.2685185185185182E-3</v>
      </c>
      <c r="K679" s="2" t="s">
        <v>18</v>
      </c>
      <c r="L679" s="2" t="s">
        <v>19</v>
      </c>
      <c r="M679" s="2" t="s">
        <v>25</v>
      </c>
      <c r="N679" s="2" t="s">
        <v>78</v>
      </c>
      <c r="O679" s="2" t="s">
        <v>53</v>
      </c>
    </row>
    <row r="680" spans="2:15" ht="21" customHeight="1" x14ac:dyDescent="0.25">
      <c r="B680" s="21" t="s">
        <v>14</v>
      </c>
      <c r="C680" s="22">
        <v>26</v>
      </c>
      <c r="D680" s="23" t="s">
        <v>37</v>
      </c>
      <c r="E680" s="21" t="s">
        <v>32</v>
      </c>
      <c r="F680" s="21" t="s">
        <v>23</v>
      </c>
      <c r="G680" s="24">
        <v>1</v>
      </c>
      <c r="H680" s="25">
        <v>7000000</v>
      </c>
      <c r="I680" s="21">
        <v>2</v>
      </c>
      <c r="J680" s="26">
        <v>2.2685185185185182E-3</v>
      </c>
      <c r="K680" s="21" t="s">
        <v>18</v>
      </c>
      <c r="L680" s="21" t="s">
        <v>29</v>
      </c>
      <c r="M680" s="21" t="s">
        <v>33</v>
      </c>
      <c r="N680" s="21" t="s">
        <v>76</v>
      </c>
      <c r="O680" s="21" t="s">
        <v>31</v>
      </c>
    </row>
    <row r="681" spans="2:15" ht="21" customHeight="1" x14ac:dyDescent="0.25">
      <c r="B681" s="2" t="s">
        <v>14</v>
      </c>
      <c r="C681" s="3">
        <v>1</v>
      </c>
      <c r="D681" s="4" t="s">
        <v>37</v>
      </c>
      <c r="E681" s="2" t="s">
        <v>38</v>
      </c>
      <c r="F681" s="2" t="s">
        <v>68</v>
      </c>
      <c r="G681" s="5">
        <v>3</v>
      </c>
      <c r="H681" s="1">
        <v>11000000</v>
      </c>
      <c r="I681" s="2">
        <v>3</v>
      </c>
      <c r="J681" s="6">
        <v>2.2685185185185182E-3</v>
      </c>
      <c r="K681" s="2" t="s">
        <v>18</v>
      </c>
      <c r="L681" s="2" t="s">
        <v>19</v>
      </c>
      <c r="M681" s="2" t="s">
        <v>40</v>
      </c>
      <c r="N681" s="2" t="s">
        <v>77</v>
      </c>
      <c r="O681" s="2" t="s">
        <v>65</v>
      </c>
    </row>
    <row r="682" spans="2:15" ht="21" customHeight="1" x14ac:dyDescent="0.25">
      <c r="B682" s="21" t="s">
        <v>14</v>
      </c>
      <c r="C682" s="22">
        <v>12</v>
      </c>
      <c r="D682" s="23" t="s">
        <v>44</v>
      </c>
      <c r="E682" s="21" t="s">
        <v>49</v>
      </c>
      <c r="F682" s="21" t="s">
        <v>17</v>
      </c>
      <c r="G682" s="24">
        <v>5</v>
      </c>
      <c r="H682" s="25">
        <v>25000000</v>
      </c>
      <c r="I682" s="21">
        <v>4</v>
      </c>
      <c r="J682" s="26">
        <v>2.2685185185185182E-3</v>
      </c>
      <c r="K682" s="21" t="s">
        <v>18</v>
      </c>
      <c r="L682" s="21" t="s">
        <v>24</v>
      </c>
      <c r="M682" s="21" t="s">
        <v>43</v>
      </c>
      <c r="N682" s="21" t="s">
        <v>76</v>
      </c>
      <c r="O682" s="21" t="s">
        <v>31</v>
      </c>
    </row>
    <row r="683" spans="2:15" ht="21" customHeight="1" x14ac:dyDescent="0.25">
      <c r="B683" s="2" t="s">
        <v>14</v>
      </c>
      <c r="C683" s="3">
        <v>12</v>
      </c>
      <c r="D683" s="4" t="s">
        <v>55</v>
      </c>
      <c r="E683" s="2" t="s">
        <v>16</v>
      </c>
      <c r="F683" s="2" t="s">
        <v>23</v>
      </c>
      <c r="G683" s="5">
        <v>5</v>
      </c>
      <c r="H683" s="1">
        <v>25000000</v>
      </c>
      <c r="I683" s="2">
        <v>1</v>
      </c>
      <c r="J683" s="6">
        <v>2.2685185185185182E-3</v>
      </c>
      <c r="K683" s="2" t="s">
        <v>18</v>
      </c>
      <c r="L683" s="2" t="s">
        <v>24</v>
      </c>
      <c r="M683" s="2" t="s">
        <v>30</v>
      </c>
      <c r="N683" s="2" t="s">
        <v>76</v>
      </c>
      <c r="O683" s="2" t="s">
        <v>52</v>
      </c>
    </row>
    <row r="684" spans="2:15" ht="21" customHeight="1" x14ac:dyDescent="0.25">
      <c r="B684" s="21" t="s">
        <v>14</v>
      </c>
      <c r="C684" s="22">
        <v>1</v>
      </c>
      <c r="D684" s="23" t="s">
        <v>60</v>
      </c>
      <c r="E684" s="21" t="s">
        <v>16</v>
      </c>
      <c r="F684" s="21" t="s">
        <v>23</v>
      </c>
      <c r="G684" s="24">
        <v>4</v>
      </c>
      <c r="H684" s="25">
        <v>20000000</v>
      </c>
      <c r="I684" s="21">
        <v>4</v>
      </c>
      <c r="J684" s="26">
        <v>2.2685185185185182E-3</v>
      </c>
      <c r="K684" s="21" t="s">
        <v>61</v>
      </c>
      <c r="L684" s="21" t="s">
        <v>39</v>
      </c>
      <c r="M684" s="21" t="s">
        <v>33</v>
      </c>
      <c r="N684" s="21" t="s">
        <v>66</v>
      </c>
      <c r="O684" s="21" t="s">
        <v>67</v>
      </c>
    </row>
    <row r="685" spans="2:15" ht="21" customHeight="1" x14ac:dyDescent="0.25">
      <c r="B685" s="2" t="s">
        <v>14</v>
      </c>
      <c r="C685" s="3">
        <v>28</v>
      </c>
      <c r="D685" s="4" t="s">
        <v>60</v>
      </c>
      <c r="E685" s="2" t="s">
        <v>49</v>
      </c>
      <c r="F685" s="2" t="s">
        <v>17</v>
      </c>
      <c r="G685" s="5">
        <v>4</v>
      </c>
      <c r="H685" s="1">
        <v>15000000</v>
      </c>
      <c r="I685" s="2">
        <v>2</v>
      </c>
      <c r="J685" s="6">
        <v>2.2685185185185182E-3</v>
      </c>
      <c r="K685" s="2" t="s">
        <v>18</v>
      </c>
      <c r="L685" s="2" t="s">
        <v>29</v>
      </c>
      <c r="M685" s="2" t="s">
        <v>48</v>
      </c>
      <c r="N685" s="2" t="s">
        <v>66</v>
      </c>
      <c r="O685" s="2" t="s">
        <v>67</v>
      </c>
    </row>
    <row r="686" spans="2:15" ht="21" customHeight="1" x14ac:dyDescent="0.25">
      <c r="B686" s="21" t="s">
        <v>70</v>
      </c>
      <c r="C686" s="22">
        <v>9</v>
      </c>
      <c r="D686" s="23" t="s">
        <v>60</v>
      </c>
      <c r="E686" s="21" t="s">
        <v>16</v>
      </c>
      <c r="F686" s="21" t="s">
        <v>17</v>
      </c>
      <c r="G686" s="24">
        <v>0</v>
      </c>
      <c r="H686" s="25">
        <v>0</v>
      </c>
      <c r="I686" s="21">
        <v>3</v>
      </c>
      <c r="J686" s="26">
        <v>2.2685185185185182E-3</v>
      </c>
      <c r="K686" s="21"/>
      <c r="L686" s="21"/>
      <c r="M686" s="21" t="s">
        <v>43</v>
      </c>
      <c r="N686" s="21" t="s">
        <v>78</v>
      </c>
      <c r="O686" s="21" t="s">
        <v>66</v>
      </c>
    </row>
    <row r="687" spans="2:15" ht="21" customHeight="1" x14ac:dyDescent="0.25">
      <c r="B687" s="2" t="s">
        <v>70</v>
      </c>
      <c r="C687" s="3">
        <v>17</v>
      </c>
      <c r="D687" s="4" t="s">
        <v>27</v>
      </c>
      <c r="E687" s="2" t="s">
        <v>28</v>
      </c>
      <c r="F687" s="2" t="s">
        <v>17</v>
      </c>
      <c r="G687" s="5">
        <v>0</v>
      </c>
      <c r="H687" s="1">
        <v>0</v>
      </c>
      <c r="I687" s="2">
        <v>2</v>
      </c>
      <c r="J687" s="6">
        <v>2.2685185185185182E-3</v>
      </c>
      <c r="K687" s="2"/>
      <c r="L687" s="2"/>
      <c r="M687" s="2" t="s">
        <v>51</v>
      </c>
      <c r="N687" s="2" t="s">
        <v>77</v>
      </c>
      <c r="O687" s="2" t="s">
        <v>54</v>
      </c>
    </row>
    <row r="688" spans="2:15" ht="21" customHeight="1" x14ac:dyDescent="0.25">
      <c r="B688" s="21" t="s">
        <v>70</v>
      </c>
      <c r="C688" s="22">
        <v>11</v>
      </c>
      <c r="D688" s="23" t="s">
        <v>44</v>
      </c>
      <c r="E688" s="21" t="s">
        <v>73</v>
      </c>
      <c r="F688" s="21" t="s">
        <v>42</v>
      </c>
      <c r="G688" s="24">
        <v>0</v>
      </c>
      <c r="H688" s="25">
        <v>0</v>
      </c>
      <c r="I688" s="21">
        <v>3</v>
      </c>
      <c r="J688" s="26">
        <v>2.2685185185185182E-3</v>
      </c>
      <c r="K688" s="21"/>
      <c r="L688" s="21"/>
      <c r="M688" s="21" t="s">
        <v>40</v>
      </c>
      <c r="N688" s="21" t="s">
        <v>76</v>
      </c>
      <c r="O688" s="21" t="s">
        <v>26</v>
      </c>
    </row>
    <row r="689" spans="2:15" ht="21" customHeight="1" x14ac:dyDescent="0.25">
      <c r="B689" s="2" t="s">
        <v>70</v>
      </c>
      <c r="C689" s="3">
        <v>9</v>
      </c>
      <c r="D689" s="4" t="s">
        <v>60</v>
      </c>
      <c r="E689" s="2" t="s">
        <v>16</v>
      </c>
      <c r="F689" s="2" t="s">
        <v>17</v>
      </c>
      <c r="G689" s="5">
        <v>0</v>
      </c>
      <c r="H689" s="1">
        <v>0</v>
      </c>
      <c r="I689" s="2">
        <v>3</v>
      </c>
      <c r="J689" s="6">
        <v>2.2685185185185182E-3</v>
      </c>
      <c r="K689" s="2"/>
      <c r="L689" s="2"/>
      <c r="M689" s="2" t="s">
        <v>43</v>
      </c>
      <c r="N689" s="2" t="s">
        <v>78</v>
      </c>
      <c r="O689" s="2" t="s">
        <v>66</v>
      </c>
    </row>
    <row r="690" spans="2:15" ht="21" customHeight="1" x14ac:dyDescent="0.25">
      <c r="B690" s="21" t="s">
        <v>14</v>
      </c>
      <c r="C690" s="22">
        <v>3</v>
      </c>
      <c r="D690" s="23" t="s">
        <v>22</v>
      </c>
      <c r="E690" s="21" t="s">
        <v>32</v>
      </c>
      <c r="F690" s="21" t="s">
        <v>42</v>
      </c>
      <c r="G690" s="24">
        <v>1</v>
      </c>
      <c r="H690" s="25">
        <v>19000000</v>
      </c>
      <c r="I690" s="21">
        <v>2</v>
      </c>
      <c r="J690" s="26">
        <v>2.2800925925925927E-3</v>
      </c>
      <c r="K690" s="21" t="s">
        <v>46</v>
      </c>
      <c r="L690" s="21" t="s">
        <v>35</v>
      </c>
      <c r="M690" s="21" t="s">
        <v>43</v>
      </c>
      <c r="N690" s="21" t="s">
        <v>66</v>
      </c>
      <c r="O690" s="21" t="s">
        <v>36</v>
      </c>
    </row>
    <row r="691" spans="2:15" ht="21" customHeight="1" x14ac:dyDescent="0.25">
      <c r="B691" s="2" t="s">
        <v>14</v>
      </c>
      <c r="C691" s="3">
        <v>30</v>
      </c>
      <c r="D691" s="4" t="s">
        <v>22</v>
      </c>
      <c r="E691" s="2" t="s">
        <v>32</v>
      </c>
      <c r="F691" s="2" t="s">
        <v>23</v>
      </c>
      <c r="G691" s="5">
        <v>2</v>
      </c>
      <c r="H691" s="1">
        <v>12000000</v>
      </c>
      <c r="I691" s="2">
        <v>2</v>
      </c>
      <c r="J691" s="6">
        <v>2.2800925925925927E-3</v>
      </c>
      <c r="K691" s="2" t="s">
        <v>18</v>
      </c>
      <c r="L691" s="2" t="s">
        <v>29</v>
      </c>
      <c r="M691" s="2" t="s">
        <v>30</v>
      </c>
      <c r="N691" s="2" t="s">
        <v>76</v>
      </c>
      <c r="O691" s="2" t="s">
        <v>31</v>
      </c>
    </row>
    <row r="692" spans="2:15" ht="21" customHeight="1" x14ac:dyDescent="0.25">
      <c r="B692" s="21" t="s">
        <v>14</v>
      </c>
      <c r="C692" s="22">
        <v>21</v>
      </c>
      <c r="D692" s="23" t="s">
        <v>27</v>
      </c>
      <c r="E692" s="21" t="s">
        <v>16</v>
      </c>
      <c r="F692" s="21" t="s">
        <v>45</v>
      </c>
      <c r="G692" s="24">
        <v>3</v>
      </c>
      <c r="H692" s="25">
        <v>15000000</v>
      </c>
      <c r="I692" s="21">
        <v>1</v>
      </c>
      <c r="J692" s="26">
        <v>2.2800925925925927E-3</v>
      </c>
      <c r="K692" s="21" t="s">
        <v>18</v>
      </c>
      <c r="L692" s="21" t="s">
        <v>29</v>
      </c>
      <c r="M692" s="21" t="s">
        <v>33</v>
      </c>
      <c r="N692" s="21" t="s">
        <v>77</v>
      </c>
      <c r="O692" s="21" t="s">
        <v>65</v>
      </c>
    </row>
    <row r="693" spans="2:15" ht="21" customHeight="1" x14ac:dyDescent="0.25">
      <c r="B693" s="2" t="s">
        <v>14</v>
      </c>
      <c r="C693" s="3">
        <v>31</v>
      </c>
      <c r="D693" s="4" t="s">
        <v>37</v>
      </c>
      <c r="E693" s="2" t="s">
        <v>38</v>
      </c>
      <c r="F693" s="2" t="s">
        <v>23</v>
      </c>
      <c r="G693" s="5">
        <v>3</v>
      </c>
      <c r="H693" s="1">
        <v>15000000</v>
      </c>
      <c r="I693" s="2">
        <v>2</v>
      </c>
      <c r="J693" s="6">
        <v>2.2800925925925927E-3</v>
      </c>
      <c r="K693" s="2" t="s">
        <v>18</v>
      </c>
      <c r="L693" s="2" t="s">
        <v>19</v>
      </c>
      <c r="M693" s="2" t="s">
        <v>20</v>
      </c>
      <c r="N693" s="2" t="s">
        <v>66</v>
      </c>
      <c r="O693" s="2" t="s">
        <v>67</v>
      </c>
    </row>
    <row r="694" spans="2:15" ht="21" customHeight="1" x14ac:dyDescent="0.25">
      <c r="B694" s="21" t="s">
        <v>14</v>
      </c>
      <c r="C694" s="22">
        <v>27</v>
      </c>
      <c r="D694" s="23" t="s">
        <v>37</v>
      </c>
      <c r="E694" s="21" t="s">
        <v>16</v>
      </c>
      <c r="F694" s="21" t="s">
        <v>23</v>
      </c>
      <c r="G694" s="24">
        <v>2</v>
      </c>
      <c r="H694" s="25">
        <v>12000000</v>
      </c>
      <c r="I694" s="21">
        <v>5</v>
      </c>
      <c r="J694" s="26">
        <v>2.2800925925925927E-3</v>
      </c>
      <c r="K694" s="21" t="s">
        <v>18</v>
      </c>
      <c r="L694" s="21" t="s">
        <v>24</v>
      </c>
      <c r="M694" s="21" t="s">
        <v>48</v>
      </c>
      <c r="N694" s="21" t="s">
        <v>78</v>
      </c>
      <c r="O694" s="21" t="s">
        <v>21</v>
      </c>
    </row>
    <row r="695" spans="2:15" ht="21" customHeight="1" x14ac:dyDescent="0.25">
      <c r="B695" s="2" t="s">
        <v>14</v>
      </c>
      <c r="C695" s="3">
        <v>30</v>
      </c>
      <c r="D695" s="4" t="s">
        <v>44</v>
      </c>
      <c r="E695" s="2" t="s">
        <v>16</v>
      </c>
      <c r="F695" s="2" t="s">
        <v>23</v>
      </c>
      <c r="G695" s="5">
        <v>5</v>
      </c>
      <c r="H695" s="1">
        <v>20000000</v>
      </c>
      <c r="I695" s="2">
        <v>2</v>
      </c>
      <c r="J695" s="6">
        <v>2.2800925925925927E-3</v>
      </c>
      <c r="K695" s="2" t="s">
        <v>18</v>
      </c>
      <c r="L695" s="2" t="s">
        <v>19</v>
      </c>
      <c r="M695" s="2" t="s">
        <v>40</v>
      </c>
      <c r="N695" s="2" t="s">
        <v>66</v>
      </c>
      <c r="O695" s="2" t="s">
        <v>36</v>
      </c>
    </row>
    <row r="696" spans="2:15" ht="21" customHeight="1" x14ac:dyDescent="0.25">
      <c r="B696" s="21" t="s">
        <v>14</v>
      </c>
      <c r="C696" s="22">
        <v>20</v>
      </c>
      <c r="D696" s="23" t="s">
        <v>44</v>
      </c>
      <c r="E696" s="21" t="s">
        <v>16</v>
      </c>
      <c r="F696" s="21" t="s">
        <v>17</v>
      </c>
      <c r="G696" s="24">
        <v>3</v>
      </c>
      <c r="H696" s="25">
        <v>15000000</v>
      </c>
      <c r="I696" s="21">
        <v>5</v>
      </c>
      <c r="J696" s="26">
        <v>2.2800925925925927E-3</v>
      </c>
      <c r="K696" s="21" t="s">
        <v>18</v>
      </c>
      <c r="L696" s="21" t="s">
        <v>29</v>
      </c>
      <c r="M696" s="21" t="s">
        <v>43</v>
      </c>
      <c r="N696" s="21" t="s">
        <v>78</v>
      </c>
      <c r="O696" s="21" t="s">
        <v>63</v>
      </c>
    </row>
    <row r="697" spans="2:15" ht="21" customHeight="1" x14ac:dyDescent="0.25">
      <c r="B697" s="2" t="s">
        <v>14</v>
      </c>
      <c r="C697" s="3">
        <v>4</v>
      </c>
      <c r="D697" s="4" t="s">
        <v>44</v>
      </c>
      <c r="E697" s="2" t="s">
        <v>38</v>
      </c>
      <c r="F697" s="2" t="s">
        <v>23</v>
      </c>
      <c r="G697" s="5">
        <v>1</v>
      </c>
      <c r="H697" s="1">
        <v>7000000</v>
      </c>
      <c r="I697" s="2">
        <v>2</v>
      </c>
      <c r="J697" s="6">
        <v>2.2800925925925927E-3</v>
      </c>
      <c r="K697" s="2" t="s">
        <v>18</v>
      </c>
      <c r="L697" s="2" t="s">
        <v>39</v>
      </c>
      <c r="M697" s="2" t="s">
        <v>25</v>
      </c>
      <c r="N697" s="2" t="s">
        <v>76</v>
      </c>
      <c r="O697" s="2" t="s">
        <v>26</v>
      </c>
    </row>
    <row r="698" spans="2:15" ht="21" customHeight="1" x14ac:dyDescent="0.25">
      <c r="B698" s="21" t="s">
        <v>14</v>
      </c>
      <c r="C698" s="22">
        <v>3</v>
      </c>
      <c r="D698" s="23" t="s">
        <v>22</v>
      </c>
      <c r="E698" s="21" t="s">
        <v>32</v>
      </c>
      <c r="F698" s="21" t="s">
        <v>42</v>
      </c>
      <c r="G698" s="24">
        <v>1</v>
      </c>
      <c r="H698" s="25">
        <v>19000000</v>
      </c>
      <c r="I698" s="21">
        <v>2</v>
      </c>
      <c r="J698" s="26">
        <v>2.2800925925925927E-3</v>
      </c>
      <c r="K698" s="21" t="s">
        <v>46</v>
      </c>
      <c r="L698" s="21" t="s">
        <v>35</v>
      </c>
      <c r="M698" s="21" t="s">
        <v>43</v>
      </c>
      <c r="N698" s="21" t="s">
        <v>66</v>
      </c>
      <c r="O698" s="21" t="s">
        <v>36</v>
      </c>
    </row>
    <row r="699" spans="2:15" ht="21" customHeight="1" x14ac:dyDescent="0.25">
      <c r="B699" s="2" t="s">
        <v>14</v>
      </c>
      <c r="C699" s="3">
        <v>30</v>
      </c>
      <c r="D699" s="4" t="s">
        <v>22</v>
      </c>
      <c r="E699" s="2" t="s">
        <v>32</v>
      </c>
      <c r="F699" s="2" t="s">
        <v>23</v>
      </c>
      <c r="G699" s="5">
        <v>2</v>
      </c>
      <c r="H699" s="1">
        <v>12000000</v>
      </c>
      <c r="I699" s="2">
        <v>2</v>
      </c>
      <c r="J699" s="6">
        <v>2.2800925925925927E-3</v>
      </c>
      <c r="K699" s="2" t="s">
        <v>18</v>
      </c>
      <c r="L699" s="2" t="s">
        <v>29</v>
      </c>
      <c r="M699" s="2" t="s">
        <v>30</v>
      </c>
      <c r="N699" s="2" t="s">
        <v>76</v>
      </c>
      <c r="O699" s="2" t="s">
        <v>31</v>
      </c>
    </row>
    <row r="700" spans="2:15" ht="21" customHeight="1" x14ac:dyDescent="0.25">
      <c r="B700" s="21" t="s">
        <v>70</v>
      </c>
      <c r="C700" s="22">
        <v>14</v>
      </c>
      <c r="D700" s="23" t="s">
        <v>37</v>
      </c>
      <c r="E700" s="21" t="s">
        <v>49</v>
      </c>
      <c r="F700" s="21" t="s">
        <v>42</v>
      </c>
      <c r="G700" s="24">
        <v>0</v>
      </c>
      <c r="H700" s="25">
        <v>0</v>
      </c>
      <c r="I700" s="21">
        <v>4</v>
      </c>
      <c r="J700" s="26">
        <v>2.2800925925925927E-3</v>
      </c>
      <c r="K700" s="21"/>
      <c r="L700" s="21"/>
      <c r="M700" s="21" t="s">
        <v>25</v>
      </c>
      <c r="N700" s="21" t="s">
        <v>78</v>
      </c>
      <c r="O700" s="21" t="s">
        <v>53</v>
      </c>
    </row>
    <row r="701" spans="2:15" ht="21" customHeight="1" x14ac:dyDescent="0.25">
      <c r="B701" s="2" t="s">
        <v>70</v>
      </c>
      <c r="C701" s="3">
        <v>5</v>
      </c>
      <c r="D701" s="4" t="s">
        <v>37</v>
      </c>
      <c r="E701" s="2" t="s">
        <v>28</v>
      </c>
      <c r="F701" s="2" t="s">
        <v>23</v>
      </c>
      <c r="G701" s="5">
        <v>0</v>
      </c>
      <c r="H701" s="1">
        <v>0</v>
      </c>
      <c r="I701" s="2">
        <v>1</v>
      </c>
      <c r="J701" s="6">
        <v>2.2800925925925927E-3</v>
      </c>
      <c r="K701" s="2"/>
      <c r="L701" s="2"/>
      <c r="M701" s="2" t="s">
        <v>51</v>
      </c>
      <c r="N701" s="2" t="s">
        <v>76</v>
      </c>
      <c r="O701" s="2" t="s">
        <v>71</v>
      </c>
    </row>
    <row r="702" spans="2:15" ht="21" customHeight="1" x14ac:dyDescent="0.25">
      <c r="B702" s="21" t="s">
        <v>70</v>
      </c>
      <c r="C702" s="22">
        <v>2</v>
      </c>
      <c r="D702" s="23" t="s">
        <v>69</v>
      </c>
      <c r="E702" s="21" t="s">
        <v>49</v>
      </c>
      <c r="F702" s="21" t="s">
        <v>42</v>
      </c>
      <c r="G702" s="24">
        <v>0</v>
      </c>
      <c r="H702" s="25">
        <v>0</v>
      </c>
      <c r="I702" s="21">
        <v>3</v>
      </c>
      <c r="J702" s="26">
        <v>2.2800925925925927E-3</v>
      </c>
      <c r="K702" s="21"/>
      <c r="L702" s="21"/>
      <c r="M702" s="21" t="s">
        <v>30</v>
      </c>
      <c r="N702" s="21" t="s">
        <v>78</v>
      </c>
      <c r="O702" s="21" t="s">
        <v>53</v>
      </c>
    </row>
    <row r="703" spans="2:15" ht="21" customHeight="1" x14ac:dyDescent="0.25">
      <c r="B703" s="2" t="s">
        <v>70</v>
      </c>
      <c r="C703" s="3">
        <v>30</v>
      </c>
      <c r="D703" s="4" t="s">
        <v>69</v>
      </c>
      <c r="E703" s="2" t="s">
        <v>38</v>
      </c>
      <c r="F703" s="2" t="s">
        <v>23</v>
      </c>
      <c r="G703" s="5">
        <v>0</v>
      </c>
      <c r="H703" s="1">
        <v>0</v>
      </c>
      <c r="I703" s="2">
        <v>2</v>
      </c>
      <c r="J703" s="6">
        <v>2.2800925925925927E-3</v>
      </c>
      <c r="K703" s="2"/>
      <c r="L703" s="2"/>
      <c r="M703" s="2" t="s">
        <v>30</v>
      </c>
      <c r="N703" s="2" t="s">
        <v>77</v>
      </c>
      <c r="O703" s="2" t="s">
        <v>54</v>
      </c>
    </row>
    <row r="704" spans="2:15" ht="21" customHeight="1" x14ac:dyDescent="0.25">
      <c r="B704" s="21" t="s">
        <v>70</v>
      </c>
      <c r="C704" s="22">
        <v>10</v>
      </c>
      <c r="D704" s="23" t="s">
        <v>69</v>
      </c>
      <c r="E704" s="21" t="s">
        <v>28</v>
      </c>
      <c r="F704" s="21" t="s">
        <v>42</v>
      </c>
      <c r="G704" s="24">
        <v>0</v>
      </c>
      <c r="H704" s="25">
        <v>0</v>
      </c>
      <c r="I704" s="21">
        <v>1</v>
      </c>
      <c r="J704" s="26">
        <v>2.2800925925925927E-3</v>
      </c>
      <c r="K704" s="21"/>
      <c r="L704" s="21"/>
      <c r="M704" s="21" t="s">
        <v>33</v>
      </c>
      <c r="N704" s="21" t="s">
        <v>77</v>
      </c>
      <c r="O704" s="21" t="s">
        <v>34</v>
      </c>
    </row>
    <row r="705" spans="2:15" ht="21" customHeight="1" x14ac:dyDescent="0.25">
      <c r="B705" s="2" t="s">
        <v>14</v>
      </c>
      <c r="C705" s="3">
        <v>1</v>
      </c>
      <c r="D705" s="4" t="s">
        <v>55</v>
      </c>
      <c r="E705" s="2" t="s">
        <v>49</v>
      </c>
      <c r="F705" s="2" t="s">
        <v>23</v>
      </c>
      <c r="G705" s="5">
        <v>1</v>
      </c>
      <c r="H705" s="1">
        <v>7000000</v>
      </c>
      <c r="I705" s="2">
        <v>3</v>
      </c>
      <c r="J705" s="6">
        <v>2.4305555555555556E-3</v>
      </c>
      <c r="K705" s="2" t="s">
        <v>18</v>
      </c>
      <c r="L705" s="2" t="s">
        <v>50</v>
      </c>
      <c r="M705" s="2" t="s">
        <v>48</v>
      </c>
      <c r="N705" s="2" t="s">
        <v>78</v>
      </c>
      <c r="O705" s="2" t="s">
        <v>41</v>
      </c>
    </row>
    <row r="706" spans="2:15" ht="21" customHeight="1" x14ac:dyDescent="0.25">
      <c r="B706" s="21" t="s">
        <v>14</v>
      </c>
      <c r="C706" s="22">
        <v>11</v>
      </c>
      <c r="D706" s="23" t="s">
        <v>57</v>
      </c>
      <c r="E706" s="21" t="s">
        <v>38</v>
      </c>
      <c r="F706" s="21" t="s">
        <v>23</v>
      </c>
      <c r="G706" s="24">
        <v>4</v>
      </c>
      <c r="H706" s="25">
        <v>20000000</v>
      </c>
      <c r="I706" s="21">
        <v>2</v>
      </c>
      <c r="J706" s="26">
        <v>2.4305555555555556E-3</v>
      </c>
      <c r="K706" s="21" t="s">
        <v>61</v>
      </c>
      <c r="L706" s="21" t="s">
        <v>29</v>
      </c>
      <c r="M706" s="21" t="s">
        <v>51</v>
      </c>
      <c r="N706" s="21" t="s">
        <v>76</v>
      </c>
      <c r="O706" s="21" t="s">
        <v>71</v>
      </c>
    </row>
    <row r="707" spans="2:15" ht="21" customHeight="1" x14ac:dyDescent="0.25">
      <c r="B707" s="2" t="s">
        <v>14</v>
      </c>
      <c r="C707" s="3">
        <v>25</v>
      </c>
      <c r="D707" s="4" t="s">
        <v>22</v>
      </c>
      <c r="E707" s="2" t="s">
        <v>16</v>
      </c>
      <c r="F707" s="2" t="s">
        <v>17</v>
      </c>
      <c r="G707" s="5">
        <v>3</v>
      </c>
      <c r="H707" s="1">
        <v>15000000</v>
      </c>
      <c r="I707" s="2">
        <v>1</v>
      </c>
      <c r="J707" s="6">
        <v>2.4305555555555556E-3</v>
      </c>
      <c r="K707" s="2" t="s">
        <v>18</v>
      </c>
      <c r="L707" s="2" t="s">
        <v>19</v>
      </c>
      <c r="M707" s="2" t="s">
        <v>25</v>
      </c>
      <c r="N707" s="2" t="s">
        <v>66</v>
      </c>
      <c r="O707" s="2" t="s">
        <v>67</v>
      </c>
    </row>
    <row r="708" spans="2:15" ht="21" customHeight="1" x14ac:dyDescent="0.25">
      <c r="B708" s="21" t="s">
        <v>14</v>
      </c>
      <c r="C708" s="22">
        <v>17</v>
      </c>
      <c r="D708" s="23" t="s">
        <v>27</v>
      </c>
      <c r="E708" s="21" t="s">
        <v>73</v>
      </c>
      <c r="F708" s="21" t="s">
        <v>17</v>
      </c>
      <c r="G708" s="24">
        <v>3</v>
      </c>
      <c r="H708" s="25">
        <v>11000000</v>
      </c>
      <c r="I708" s="21">
        <v>4</v>
      </c>
      <c r="J708" s="26">
        <v>2.4305555555555556E-3</v>
      </c>
      <c r="K708" s="21" t="s">
        <v>18</v>
      </c>
      <c r="L708" s="21" t="s">
        <v>19</v>
      </c>
      <c r="M708" s="21" t="s">
        <v>25</v>
      </c>
      <c r="N708" s="21" t="s">
        <v>66</v>
      </c>
      <c r="O708" s="21" t="s">
        <v>67</v>
      </c>
    </row>
    <row r="709" spans="2:15" ht="21" customHeight="1" x14ac:dyDescent="0.25">
      <c r="B709" s="2" t="s">
        <v>14</v>
      </c>
      <c r="C709" s="3">
        <v>30</v>
      </c>
      <c r="D709" s="4" t="s">
        <v>27</v>
      </c>
      <c r="E709" s="2" t="s">
        <v>16</v>
      </c>
      <c r="F709" s="2" t="s">
        <v>23</v>
      </c>
      <c r="G709" s="5">
        <v>5</v>
      </c>
      <c r="H709" s="1">
        <v>25000000</v>
      </c>
      <c r="I709" s="2">
        <v>3</v>
      </c>
      <c r="J709" s="6">
        <v>2.4305555555555556E-3</v>
      </c>
      <c r="K709" s="2" t="s">
        <v>18</v>
      </c>
      <c r="L709" s="2" t="s">
        <v>19</v>
      </c>
      <c r="M709" s="2" t="s">
        <v>33</v>
      </c>
      <c r="N709" s="2" t="s">
        <v>78</v>
      </c>
      <c r="O709" s="2" t="s">
        <v>41</v>
      </c>
    </row>
    <row r="710" spans="2:15" ht="21" customHeight="1" x14ac:dyDescent="0.25">
      <c r="B710" s="21" t="s">
        <v>14</v>
      </c>
      <c r="C710" s="22">
        <v>22</v>
      </c>
      <c r="D710" s="23" t="s">
        <v>37</v>
      </c>
      <c r="E710" s="21" t="s">
        <v>16</v>
      </c>
      <c r="F710" s="21" t="s">
        <v>42</v>
      </c>
      <c r="G710" s="24">
        <v>2</v>
      </c>
      <c r="H710" s="25">
        <v>38000000</v>
      </c>
      <c r="I710" s="21">
        <v>6</v>
      </c>
      <c r="J710" s="26">
        <v>2.4305555555555556E-3</v>
      </c>
      <c r="K710" s="21" t="s">
        <v>46</v>
      </c>
      <c r="L710" s="21" t="s">
        <v>29</v>
      </c>
      <c r="M710" s="21" t="s">
        <v>43</v>
      </c>
      <c r="N710" s="21" t="s">
        <v>78</v>
      </c>
      <c r="O710" s="21" t="s">
        <v>66</v>
      </c>
    </row>
    <row r="711" spans="2:15" ht="21" customHeight="1" x14ac:dyDescent="0.25">
      <c r="B711" s="2" t="s">
        <v>14</v>
      </c>
      <c r="C711" s="3">
        <v>7</v>
      </c>
      <c r="D711" s="4" t="s">
        <v>37</v>
      </c>
      <c r="E711" s="2" t="s">
        <v>16</v>
      </c>
      <c r="F711" s="2" t="s">
        <v>42</v>
      </c>
      <c r="G711" s="5">
        <v>2</v>
      </c>
      <c r="H711" s="1">
        <v>10000000</v>
      </c>
      <c r="I711" s="2">
        <v>5</v>
      </c>
      <c r="J711" s="6">
        <v>2.4305555555555556E-3</v>
      </c>
      <c r="K711" s="2" t="s">
        <v>18</v>
      </c>
      <c r="L711" s="2" t="s">
        <v>29</v>
      </c>
      <c r="M711" s="2" t="s">
        <v>30</v>
      </c>
      <c r="N711" s="2" t="s">
        <v>76</v>
      </c>
      <c r="O711" s="2" t="s">
        <v>31</v>
      </c>
    </row>
    <row r="712" spans="2:15" ht="21" customHeight="1" x14ac:dyDescent="0.25">
      <c r="B712" s="21" t="s">
        <v>14</v>
      </c>
      <c r="C712" s="22">
        <v>8</v>
      </c>
      <c r="D712" s="23" t="s">
        <v>37</v>
      </c>
      <c r="E712" s="21" t="s">
        <v>16</v>
      </c>
      <c r="F712" s="21" t="s">
        <v>42</v>
      </c>
      <c r="G712" s="24">
        <v>3</v>
      </c>
      <c r="H712" s="25">
        <v>12000000</v>
      </c>
      <c r="I712" s="21">
        <v>3</v>
      </c>
      <c r="J712" s="26">
        <v>2.4305555555555556E-3</v>
      </c>
      <c r="K712" s="21" t="s">
        <v>18</v>
      </c>
      <c r="L712" s="21" t="s">
        <v>56</v>
      </c>
      <c r="M712" s="21" t="s">
        <v>30</v>
      </c>
      <c r="N712" s="21" t="s">
        <v>77</v>
      </c>
      <c r="O712" s="21" t="s">
        <v>54</v>
      </c>
    </row>
    <row r="713" spans="2:15" ht="21" customHeight="1" x14ac:dyDescent="0.25">
      <c r="B713" s="2" t="s">
        <v>14</v>
      </c>
      <c r="C713" s="3">
        <v>19</v>
      </c>
      <c r="D713" s="4" t="s">
        <v>37</v>
      </c>
      <c r="E713" s="2" t="s">
        <v>28</v>
      </c>
      <c r="F713" s="2" t="s">
        <v>68</v>
      </c>
      <c r="G713" s="5">
        <v>4</v>
      </c>
      <c r="H713" s="1">
        <v>20000000</v>
      </c>
      <c r="I713" s="2">
        <v>1</v>
      </c>
      <c r="J713" s="6">
        <v>2.4305555555555556E-3</v>
      </c>
      <c r="K713" s="2" t="s">
        <v>18</v>
      </c>
      <c r="L713" s="2" t="s">
        <v>56</v>
      </c>
      <c r="M713" s="2" t="s">
        <v>40</v>
      </c>
      <c r="N713" s="2" t="s">
        <v>76</v>
      </c>
      <c r="O713" s="2" t="s">
        <v>75</v>
      </c>
    </row>
    <row r="714" spans="2:15" ht="21" customHeight="1" x14ac:dyDescent="0.25">
      <c r="B714" s="21" t="s">
        <v>14</v>
      </c>
      <c r="C714" s="22">
        <v>28</v>
      </c>
      <c r="D714" s="23" t="s">
        <v>37</v>
      </c>
      <c r="E714" s="21" t="s">
        <v>38</v>
      </c>
      <c r="F714" s="21" t="s">
        <v>42</v>
      </c>
      <c r="G714" s="24">
        <v>2</v>
      </c>
      <c r="H714" s="25">
        <v>12000000</v>
      </c>
      <c r="I714" s="21">
        <v>3</v>
      </c>
      <c r="J714" s="26">
        <v>2.4305555555555556E-3</v>
      </c>
      <c r="K714" s="21" t="s">
        <v>18</v>
      </c>
      <c r="L714" s="21" t="s">
        <v>47</v>
      </c>
      <c r="M714" s="21" t="s">
        <v>43</v>
      </c>
      <c r="N714" s="21" t="s">
        <v>77</v>
      </c>
      <c r="O714" s="21" t="s">
        <v>65</v>
      </c>
    </row>
    <row r="715" spans="2:15" ht="21" customHeight="1" x14ac:dyDescent="0.25">
      <c r="B715" s="2" t="s">
        <v>14</v>
      </c>
      <c r="C715" s="3">
        <v>5</v>
      </c>
      <c r="D715" s="4" t="s">
        <v>44</v>
      </c>
      <c r="E715" s="2" t="s">
        <v>16</v>
      </c>
      <c r="F715" s="2" t="s">
        <v>42</v>
      </c>
      <c r="G715" s="5">
        <v>1</v>
      </c>
      <c r="H715" s="1">
        <v>19000000</v>
      </c>
      <c r="I715" s="2">
        <v>2</v>
      </c>
      <c r="J715" s="6">
        <v>2.4305555555555556E-3</v>
      </c>
      <c r="K715" s="2" t="s">
        <v>46</v>
      </c>
      <c r="L715" s="2" t="s">
        <v>24</v>
      </c>
      <c r="M715" s="2" t="s">
        <v>25</v>
      </c>
      <c r="N715" s="2" t="s">
        <v>76</v>
      </c>
      <c r="O715" s="2" t="s">
        <v>26</v>
      </c>
    </row>
    <row r="716" spans="2:15" ht="21" customHeight="1" x14ac:dyDescent="0.25">
      <c r="B716" s="21" t="s">
        <v>14</v>
      </c>
      <c r="C716" s="22">
        <v>1</v>
      </c>
      <c r="D716" s="23" t="s">
        <v>55</v>
      </c>
      <c r="E716" s="21" t="s">
        <v>49</v>
      </c>
      <c r="F716" s="21" t="s">
        <v>23</v>
      </c>
      <c r="G716" s="24">
        <v>1</v>
      </c>
      <c r="H716" s="25">
        <v>7000000</v>
      </c>
      <c r="I716" s="21">
        <v>3</v>
      </c>
      <c r="J716" s="26">
        <v>2.4305555555555556E-3</v>
      </c>
      <c r="K716" s="21" t="s">
        <v>18</v>
      </c>
      <c r="L716" s="21" t="s">
        <v>50</v>
      </c>
      <c r="M716" s="21" t="s">
        <v>48</v>
      </c>
      <c r="N716" s="21" t="s">
        <v>78</v>
      </c>
      <c r="O716" s="21" t="s">
        <v>41</v>
      </c>
    </row>
    <row r="717" spans="2:15" ht="21" customHeight="1" x14ac:dyDescent="0.25">
      <c r="B717" s="2" t="s">
        <v>14</v>
      </c>
      <c r="C717" s="3">
        <v>11</v>
      </c>
      <c r="D717" s="4" t="s">
        <v>57</v>
      </c>
      <c r="E717" s="2" t="s">
        <v>38</v>
      </c>
      <c r="F717" s="2" t="s">
        <v>23</v>
      </c>
      <c r="G717" s="5">
        <v>4</v>
      </c>
      <c r="H717" s="1">
        <v>20000000</v>
      </c>
      <c r="I717" s="2">
        <v>2</v>
      </c>
      <c r="J717" s="6">
        <v>2.4305555555555556E-3</v>
      </c>
      <c r="K717" s="2" t="s">
        <v>61</v>
      </c>
      <c r="L717" s="2" t="s">
        <v>29</v>
      </c>
      <c r="M717" s="2" t="s">
        <v>51</v>
      </c>
      <c r="N717" s="2" t="s">
        <v>76</v>
      </c>
      <c r="O717" s="2" t="s">
        <v>71</v>
      </c>
    </row>
    <row r="718" spans="2:15" ht="21" customHeight="1" x14ac:dyDescent="0.25">
      <c r="B718" s="21" t="s">
        <v>14</v>
      </c>
      <c r="C718" s="22">
        <v>25</v>
      </c>
      <c r="D718" s="23" t="s">
        <v>22</v>
      </c>
      <c r="E718" s="21" t="s">
        <v>16</v>
      </c>
      <c r="F718" s="21" t="s">
        <v>17</v>
      </c>
      <c r="G718" s="24">
        <v>3</v>
      </c>
      <c r="H718" s="25">
        <v>15000000</v>
      </c>
      <c r="I718" s="21">
        <v>1</v>
      </c>
      <c r="J718" s="26">
        <v>2.4305555555555556E-3</v>
      </c>
      <c r="K718" s="21" t="s">
        <v>18</v>
      </c>
      <c r="L718" s="21" t="s">
        <v>19</v>
      </c>
      <c r="M718" s="21" t="s">
        <v>25</v>
      </c>
      <c r="N718" s="21" t="s">
        <v>66</v>
      </c>
      <c r="O718" s="21" t="s">
        <v>67</v>
      </c>
    </row>
    <row r="719" spans="2:15" ht="21" customHeight="1" x14ac:dyDescent="0.25">
      <c r="B719" s="2" t="s">
        <v>70</v>
      </c>
      <c r="C719" s="3">
        <v>12</v>
      </c>
      <c r="D719" s="4" t="s">
        <v>27</v>
      </c>
      <c r="E719" s="2" t="s">
        <v>32</v>
      </c>
      <c r="F719" s="2" t="s">
        <v>42</v>
      </c>
      <c r="G719" s="5">
        <v>0</v>
      </c>
      <c r="H719" s="1">
        <v>0</v>
      </c>
      <c r="I719" s="2">
        <v>1</v>
      </c>
      <c r="J719" s="6">
        <v>2.4305555555555556E-3</v>
      </c>
      <c r="K719" s="2"/>
      <c r="L719" s="2"/>
      <c r="M719" s="2" t="s">
        <v>30</v>
      </c>
      <c r="N719" s="2" t="s">
        <v>78</v>
      </c>
      <c r="O719" s="2" t="s">
        <v>62</v>
      </c>
    </row>
    <row r="720" spans="2:15" ht="21" customHeight="1" x14ac:dyDescent="0.25">
      <c r="B720" s="21" t="s">
        <v>70</v>
      </c>
      <c r="C720" s="22">
        <v>14</v>
      </c>
      <c r="D720" s="23" t="s">
        <v>69</v>
      </c>
      <c r="E720" s="21" t="s">
        <v>28</v>
      </c>
      <c r="F720" s="21" t="s">
        <v>23</v>
      </c>
      <c r="G720" s="24">
        <v>0</v>
      </c>
      <c r="H720" s="25">
        <v>0</v>
      </c>
      <c r="I720" s="21">
        <v>4</v>
      </c>
      <c r="J720" s="26">
        <v>2.4305555555555556E-3</v>
      </c>
      <c r="K720" s="21"/>
      <c r="L720" s="21"/>
      <c r="M720" s="21" t="s">
        <v>30</v>
      </c>
      <c r="N720" s="21" t="s">
        <v>76</v>
      </c>
      <c r="O720" s="21" t="s">
        <v>31</v>
      </c>
    </row>
    <row r="721" spans="2:15" ht="21" customHeight="1" x14ac:dyDescent="0.25">
      <c r="B721" s="2" t="s">
        <v>14</v>
      </c>
      <c r="C721" s="3">
        <v>11</v>
      </c>
      <c r="D721" s="4" t="s">
        <v>57</v>
      </c>
      <c r="E721" s="2" t="s">
        <v>16</v>
      </c>
      <c r="F721" s="2" t="s">
        <v>68</v>
      </c>
      <c r="G721" s="5">
        <v>3</v>
      </c>
      <c r="H721" s="1">
        <v>15000000</v>
      </c>
      <c r="I721" s="2">
        <v>1</v>
      </c>
      <c r="J721" s="6">
        <v>2.5462962962962961E-3</v>
      </c>
      <c r="K721" s="2" t="s">
        <v>18</v>
      </c>
      <c r="L721" s="2" t="s">
        <v>19</v>
      </c>
      <c r="M721" s="2" t="s">
        <v>33</v>
      </c>
      <c r="N721" s="2" t="s">
        <v>66</v>
      </c>
      <c r="O721" s="2" t="s">
        <v>67</v>
      </c>
    </row>
    <row r="722" spans="2:15" ht="21" customHeight="1" x14ac:dyDescent="0.25">
      <c r="B722" s="21" t="s">
        <v>14</v>
      </c>
      <c r="C722" s="22">
        <v>13</v>
      </c>
      <c r="D722" s="23" t="s">
        <v>72</v>
      </c>
      <c r="E722" s="21" t="s">
        <v>38</v>
      </c>
      <c r="F722" s="21" t="s">
        <v>23</v>
      </c>
      <c r="G722" s="24">
        <v>3</v>
      </c>
      <c r="H722" s="25">
        <v>15000000</v>
      </c>
      <c r="I722" s="21">
        <v>5</v>
      </c>
      <c r="J722" s="26">
        <v>2.5462962962962961E-3</v>
      </c>
      <c r="K722" s="21" t="s">
        <v>18</v>
      </c>
      <c r="L722" s="21" t="s">
        <v>47</v>
      </c>
      <c r="M722" s="21" t="s">
        <v>51</v>
      </c>
      <c r="N722" s="21" t="s">
        <v>77</v>
      </c>
      <c r="O722" s="21" t="s">
        <v>65</v>
      </c>
    </row>
    <row r="723" spans="2:15" ht="21" customHeight="1" x14ac:dyDescent="0.25">
      <c r="B723" s="2" t="s">
        <v>14</v>
      </c>
      <c r="C723" s="3">
        <v>10</v>
      </c>
      <c r="D723" s="4" t="s">
        <v>22</v>
      </c>
      <c r="E723" s="2" t="s">
        <v>16</v>
      </c>
      <c r="F723" s="2" t="s">
        <v>23</v>
      </c>
      <c r="G723" s="5">
        <v>2</v>
      </c>
      <c r="H723" s="1">
        <v>12000000</v>
      </c>
      <c r="I723" s="2">
        <v>2</v>
      </c>
      <c r="J723" s="6">
        <v>2.5462962962962961E-3</v>
      </c>
      <c r="K723" s="2" t="s">
        <v>18</v>
      </c>
      <c r="L723" s="2" t="s">
        <v>29</v>
      </c>
      <c r="M723" s="2" t="s">
        <v>48</v>
      </c>
      <c r="N723" s="2" t="s">
        <v>76</v>
      </c>
      <c r="O723" s="2" t="s">
        <v>52</v>
      </c>
    </row>
    <row r="724" spans="2:15" ht="21" customHeight="1" x14ac:dyDescent="0.25">
      <c r="B724" s="21" t="s">
        <v>14</v>
      </c>
      <c r="C724" s="22">
        <v>19</v>
      </c>
      <c r="D724" s="23" t="s">
        <v>22</v>
      </c>
      <c r="E724" s="21" t="s">
        <v>49</v>
      </c>
      <c r="F724" s="21" t="s">
        <v>42</v>
      </c>
      <c r="G724" s="24">
        <v>3</v>
      </c>
      <c r="H724" s="25">
        <v>15000000</v>
      </c>
      <c r="I724" s="21">
        <v>2</v>
      </c>
      <c r="J724" s="26">
        <v>2.5462962962962961E-3</v>
      </c>
      <c r="K724" s="21" t="s">
        <v>18</v>
      </c>
      <c r="L724" s="21" t="s">
        <v>19</v>
      </c>
      <c r="M724" s="21" t="s">
        <v>40</v>
      </c>
      <c r="N724" s="21" t="s">
        <v>77</v>
      </c>
      <c r="O724" s="21" t="s">
        <v>65</v>
      </c>
    </row>
    <row r="725" spans="2:15" ht="21" customHeight="1" x14ac:dyDescent="0.25">
      <c r="B725" s="2" t="s">
        <v>14</v>
      </c>
      <c r="C725" s="3">
        <v>11</v>
      </c>
      <c r="D725" s="4" t="s">
        <v>27</v>
      </c>
      <c r="E725" s="2" t="s">
        <v>16</v>
      </c>
      <c r="F725" s="2" t="s">
        <v>23</v>
      </c>
      <c r="G725" s="5">
        <v>5</v>
      </c>
      <c r="H725" s="1">
        <v>21000000</v>
      </c>
      <c r="I725" s="2">
        <v>5</v>
      </c>
      <c r="J725" s="6">
        <v>2.5462962962962961E-3</v>
      </c>
      <c r="K725" s="2" t="s">
        <v>18</v>
      </c>
      <c r="L725" s="2" t="s">
        <v>56</v>
      </c>
      <c r="M725" s="2" t="s">
        <v>40</v>
      </c>
      <c r="N725" s="2" t="s">
        <v>76</v>
      </c>
      <c r="O725" s="2" t="s">
        <v>75</v>
      </c>
    </row>
    <row r="726" spans="2:15" ht="21" customHeight="1" x14ac:dyDescent="0.25">
      <c r="B726" s="21" t="s">
        <v>14</v>
      </c>
      <c r="C726" s="22">
        <v>30</v>
      </c>
      <c r="D726" s="23" t="s">
        <v>27</v>
      </c>
      <c r="E726" s="21" t="s">
        <v>32</v>
      </c>
      <c r="F726" s="21" t="s">
        <v>17</v>
      </c>
      <c r="G726" s="24">
        <v>4</v>
      </c>
      <c r="H726" s="25">
        <v>20000000</v>
      </c>
      <c r="I726" s="21">
        <v>4</v>
      </c>
      <c r="J726" s="26">
        <v>2.5462962962962961E-3</v>
      </c>
      <c r="K726" s="21" t="s">
        <v>18</v>
      </c>
      <c r="L726" s="21" t="s">
        <v>50</v>
      </c>
      <c r="M726" s="21" t="s">
        <v>43</v>
      </c>
      <c r="N726" s="21" t="s">
        <v>76</v>
      </c>
      <c r="O726" s="21" t="s">
        <v>26</v>
      </c>
    </row>
    <row r="727" spans="2:15" ht="21" customHeight="1" x14ac:dyDescent="0.25">
      <c r="B727" s="2" t="s">
        <v>14</v>
      </c>
      <c r="C727" s="3">
        <v>30</v>
      </c>
      <c r="D727" s="4" t="s">
        <v>37</v>
      </c>
      <c r="E727" s="2" t="s">
        <v>28</v>
      </c>
      <c r="F727" s="2" t="s">
        <v>42</v>
      </c>
      <c r="G727" s="5">
        <v>2</v>
      </c>
      <c r="H727" s="1">
        <v>12000000</v>
      </c>
      <c r="I727" s="2">
        <v>1</v>
      </c>
      <c r="J727" s="6">
        <v>2.5462962962962961E-3</v>
      </c>
      <c r="K727" s="2" t="s">
        <v>18</v>
      </c>
      <c r="L727" s="2" t="s">
        <v>56</v>
      </c>
      <c r="M727" s="2" t="s">
        <v>48</v>
      </c>
      <c r="N727" s="2" t="s">
        <v>77</v>
      </c>
      <c r="O727" s="2" t="s">
        <v>65</v>
      </c>
    </row>
    <row r="728" spans="2:15" ht="21" customHeight="1" x14ac:dyDescent="0.25">
      <c r="B728" s="21" t="s">
        <v>14</v>
      </c>
      <c r="C728" s="22">
        <v>17</v>
      </c>
      <c r="D728" s="23" t="s">
        <v>44</v>
      </c>
      <c r="E728" s="21" t="s">
        <v>32</v>
      </c>
      <c r="F728" s="21" t="s">
        <v>17</v>
      </c>
      <c r="G728" s="24">
        <v>4</v>
      </c>
      <c r="H728" s="25">
        <v>11000000</v>
      </c>
      <c r="I728" s="21">
        <v>1</v>
      </c>
      <c r="J728" s="26">
        <v>2.5462962962962961E-3</v>
      </c>
      <c r="K728" s="21" t="s">
        <v>61</v>
      </c>
      <c r="L728" s="21" t="s">
        <v>29</v>
      </c>
      <c r="M728" s="21" t="s">
        <v>40</v>
      </c>
      <c r="N728" s="21" t="s">
        <v>66</v>
      </c>
      <c r="O728" s="21" t="s">
        <v>67</v>
      </c>
    </row>
    <row r="729" spans="2:15" ht="21" customHeight="1" x14ac:dyDescent="0.25">
      <c r="B729" s="2" t="s">
        <v>14</v>
      </c>
      <c r="C729" s="3">
        <v>16</v>
      </c>
      <c r="D729" s="4" t="s">
        <v>44</v>
      </c>
      <c r="E729" s="2" t="s">
        <v>38</v>
      </c>
      <c r="F729" s="2" t="s">
        <v>68</v>
      </c>
      <c r="G729" s="5">
        <v>5</v>
      </c>
      <c r="H729" s="1">
        <v>25000000</v>
      </c>
      <c r="I729" s="2">
        <v>1</v>
      </c>
      <c r="J729" s="6">
        <v>2.5462962962962961E-3</v>
      </c>
      <c r="K729" s="2" t="s">
        <v>18</v>
      </c>
      <c r="L729" s="2" t="s">
        <v>29</v>
      </c>
      <c r="M729" s="2" t="s">
        <v>25</v>
      </c>
      <c r="N729" s="2" t="s">
        <v>76</v>
      </c>
      <c r="O729" s="2" t="s">
        <v>52</v>
      </c>
    </row>
    <row r="730" spans="2:15" ht="21" customHeight="1" x14ac:dyDescent="0.25">
      <c r="B730" s="21" t="s">
        <v>14</v>
      </c>
      <c r="C730" s="22">
        <v>27</v>
      </c>
      <c r="D730" s="23" t="s">
        <v>69</v>
      </c>
      <c r="E730" s="21" t="s">
        <v>32</v>
      </c>
      <c r="F730" s="21" t="s">
        <v>42</v>
      </c>
      <c r="G730" s="24">
        <v>2</v>
      </c>
      <c r="H730" s="25">
        <v>38000000</v>
      </c>
      <c r="I730" s="21">
        <v>1</v>
      </c>
      <c r="J730" s="26">
        <v>2.5462962962962961E-3</v>
      </c>
      <c r="K730" s="21" t="s">
        <v>46</v>
      </c>
      <c r="L730" s="21" t="s">
        <v>19</v>
      </c>
      <c r="M730" s="21" t="s">
        <v>30</v>
      </c>
      <c r="N730" s="21" t="s">
        <v>78</v>
      </c>
      <c r="O730" s="21" t="s">
        <v>63</v>
      </c>
    </row>
    <row r="731" spans="2:15" ht="21" customHeight="1" x14ac:dyDescent="0.25">
      <c r="B731" s="2" t="s">
        <v>14</v>
      </c>
      <c r="C731" s="3">
        <v>11</v>
      </c>
      <c r="D731" s="4" t="s">
        <v>57</v>
      </c>
      <c r="E731" s="2" t="s">
        <v>16</v>
      </c>
      <c r="F731" s="2" t="s">
        <v>68</v>
      </c>
      <c r="G731" s="5">
        <v>3</v>
      </c>
      <c r="H731" s="1">
        <v>15000000</v>
      </c>
      <c r="I731" s="2">
        <v>1</v>
      </c>
      <c r="J731" s="6">
        <v>2.5462962962962961E-3</v>
      </c>
      <c r="K731" s="2" t="s">
        <v>18</v>
      </c>
      <c r="L731" s="2" t="s">
        <v>19</v>
      </c>
      <c r="M731" s="2" t="s">
        <v>33</v>
      </c>
      <c r="N731" s="2" t="s">
        <v>66</v>
      </c>
      <c r="O731" s="2" t="s">
        <v>67</v>
      </c>
    </row>
    <row r="732" spans="2:15" ht="21" customHeight="1" x14ac:dyDescent="0.25">
      <c r="B732" s="21" t="s">
        <v>14</v>
      </c>
      <c r="C732" s="22">
        <v>13</v>
      </c>
      <c r="D732" s="23" t="s">
        <v>72</v>
      </c>
      <c r="E732" s="21" t="s">
        <v>38</v>
      </c>
      <c r="F732" s="21" t="s">
        <v>23</v>
      </c>
      <c r="G732" s="24">
        <v>3</v>
      </c>
      <c r="H732" s="25">
        <v>15000000</v>
      </c>
      <c r="I732" s="21">
        <v>5</v>
      </c>
      <c r="J732" s="26">
        <v>2.5462962962962961E-3</v>
      </c>
      <c r="K732" s="21" t="s">
        <v>18</v>
      </c>
      <c r="L732" s="21" t="s">
        <v>47</v>
      </c>
      <c r="M732" s="21" t="s">
        <v>51</v>
      </c>
      <c r="N732" s="21" t="s">
        <v>77</v>
      </c>
      <c r="O732" s="21" t="s">
        <v>65</v>
      </c>
    </row>
    <row r="733" spans="2:15" ht="21" customHeight="1" x14ac:dyDescent="0.25">
      <c r="B733" s="2" t="s">
        <v>14</v>
      </c>
      <c r="C733" s="3">
        <v>10</v>
      </c>
      <c r="D733" s="4" t="s">
        <v>22</v>
      </c>
      <c r="E733" s="2" t="s">
        <v>16</v>
      </c>
      <c r="F733" s="2" t="s">
        <v>23</v>
      </c>
      <c r="G733" s="5">
        <v>2</v>
      </c>
      <c r="H733" s="1">
        <v>12000000</v>
      </c>
      <c r="I733" s="2">
        <v>2</v>
      </c>
      <c r="J733" s="6">
        <v>2.5462962962962961E-3</v>
      </c>
      <c r="K733" s="2" t="s">
        <v>18</v>
      </c>
      <c r="L733" s="2" t="s">
        <v>29</v>
      </c>
      <c r="M733" s="2" t="s">
        <v>48</v>
      </c>
      <c r="N733" s="2" t="s">
        <v>76</v>
      </c>
      <c r="O733" s="2" t="s">
        <v>52</v>
      </c>
    </row>
    <row r="734" spans="2:15" ht="21" customHeight="1" x14ac:dyDescent="0.25">
      <c r="B734" s="21" t="s">
        <v>14</v>
      </c>
      <c r="C734" s="22">
        <v>19</v>
      </c>
      <c r="D734" s="23" t="s">
        <v>22</v>
      </c>
      <c r="E734" s="21" t="s">
        <v>49</v>
      </c>
      <c r="F734" s="21" t="s">
        <v>42</v>
      </c>
      <c r="G734" s="24">
        <v>3</v>
      </c>
      <c r="H734" s="25">
        <v>15000000</v>
      </c>
      <c r="I734" s="21">
        <v>2</v>
      </c>
      <c r="J734" s="26">
        <v>2.5462962962962961E-3</v>
      </c>
      <c r="K734" s="21" t="s">
        <v>18</v>
      </c>
      <c r="L734" s="21" t="s">
        <v>19</v>
      </c>
      <c r="M734" s="21" t="s">
        <v>40</v>
      </c>
      <c r="N734" s="21" t="s">
        <v>77</v>
      </c>
      <c r="O734" s="21" t="s">
        <v>65</v>
      </c>
    </row>
    <row r="735" spans="2:15" ht="21" customHeight="1" x14ac:dyDescent="0.25">
      <c r="B735" s="2" t="s">
        <v>70</v>
      </c>
      <c r="C735" s="3">
        <v>23</v>
      </c>
      <c r="D735" s="4" t="s">
        <v>27</v>
      </c>
      <c r="E735" s="2" t="s">
        <v>32</v>
      </c>
      <c r="F735" s="2" t="s">
        <v>42</v>
      </c>
      <c r="G735" s="5">
        <v>0</v>
      </c>
      <c r="H735" s="1">
        <v>0</v>
      </c>
      <c r="I735" s="2">
        <v>1</v>
      </c>
      <c r="J735" s="6">
        <v>2.5462962962962961E-3</v>
      </c>
      <c r="K735" s="2"/>
      <c r="L735" s="2"/>
      <c r="M735" s="2" t="s">
        <v>40</v>
      </c>
      <c r="N735" s="2" t="s">
        <v>76</v>
      </c>
      <c r="O735" s="2" t="s">
        <v>26</v>
      </c>
    </row>
    <row r="736" spans="2:15" ht="21" customHeight="1" x14ac:dyDescent="0.25">
      <c r="B736" s="21" t="s">
        <v>70</v>
      </c>
      <c r="C736" s="22">
        <v>19</v>
      </c>
      <c r="D736" s="23" t="s">
        <v>37</v>
      </c>
      <c r="E736" s="21" t="s">
        <v>32</v>
      </c>
      <c r="F736" s="21" t="s">
        <v>42</v>
      </c>
      <c r="G736" s="24">
        <v>0</v>
      </c>
      <c r="H736" s="25">
        <v>0</v>
      </c>
      <c r="I736" s="21">
        <v>4</v>
      </c>
      <c r="J736" s="26">
        <v>2.5462962962962961E-3</v>
      </c>
      <c r="K736" s="21"/>
      <c r="L736" s="21"/>
      <c r="M736" s="21" t="s">
        <v>43</v>
      </c>
      <c r="N736" s="21" t="s">
        <v>78</v>
      </c>
      <c r="O736" s="21" t="s">
        <v>63</v>
      </c>
    </row>
    <row r="737" spans="2:15" ht="21" customHeight="1" x14ac:dyDescent="0.25">
      <c r="B737" s="2" t="s">
        <v>70</v>
      </c>
      <c r="C737" s="3">
        <v>27</v>
      </c>
      <c r="D737" s="4" t="s">
        <v>44</v>
      </c>
      <c r="E737" s="2" t="s">
        <v>16</v>
      </c>
      <c r="F737" s="2" t="s">
        <v>42</v>
      </c>
      <c r="G737" s="5">
        <v>0</v>
      </c>
      <c r="H737" s="1">
        <v>0</v>
      </c>
      <c r="I737" s="2">
        <v>1</v>
      </c>
      <c r="J737" s="6">
        <v>2.5462962962962961E-3</v>
      </c>
      <c r="K737" s="2"/>
      <c r="L737" s="2"/>
      <c r="M737" s="2" t="s">
        <v>30</v>
      </c>
      <c r="N737" s="2" t="s">
        <v>78</v>
      </c>
      <c r="O737" s="2" t="s">
        <v>62</v>
      </c>
    </row>
    <row r="738" spans="2:15" ht="21" customHeight="1" x14ac:dyDescent="0.25">
      <c r="B738" s="21" t="s">
        <v>14</v>
      </c>
      <c r="C738" s="22">
        <v>15</v>
      </c>
      <c r="D738" s="23" t="s">
        <v>57</v>
      </c>
      <c r="E738" s="21" t="s">
        <v>49</v>
      </c>
      <c r="F738" s="21" t="s">
        <v>23</v>
      </c>
      <c r="G738" s="24">
        <v>3</v>
      </c>
      <c r="H738" s="25">
        <v>12000000</v>
      </c>
      <c r="I738" s="21">
        <v>4</v>
      </c>
      <c r="J738" s="26">
        <v>2.7777777777777779E-3</v>
      </c>
      <c r="K738" s="21" t="s">
        <v>18</v>
      </c>
      <c r="L738" s="21" t="s">
        <v>29</v>
      </c>
      <c r="M738" s="21" t="s">
        <v>30</v>
      </c>
      <c r="N738" s="21" t="s">
        <v>78</v>
      </c>
      <c r="O738" s="21" t="s">
        <v>53</v>
      </c>
    </row>
    <row r="739" spans="2:15" ht="21" customHeight="1" x14ac:dyDescent="0.25">
      <c r="B739" s="2" t="s">
        <v>14</v>
      </c>
      <c r="C739" s="3">
        <v>4</v>
      </c>
      <c r="D739" s="4" t="s">
        <v>72</v>
      </c>
      <c r="E739" s="2" t="s">
        <v>28</v>
      </c>
      <c r="F739" s="2" t="s">
        <v>23</v>
      </c>
      <c r="G739" s="5">
        <v>1</v>
      </c>
      <c r="H739" s="1">
        <v>19000000</v>
      </c>
      <c r="I739" s="2">
        <v>2</v>
      </c>
      <c r="J739" s="6">
        <v>2.7777777777777779E-3</v>
      </c>
      <c r="K739" s="2" t="s">
        <v>46</v>
      </c>
      <c r="L739" s="2" t="s">
        <v>47</v>
      </c>
      <c r="M739" s="2" t="s">
        <v>25</v>
      </c>
      <c r="N739" s="2" t="s">
        <v>77</v>
      </c>
      <c r="O739" s="2" t="s">
        <v>34</v>
      </c>
    </row>
    <row r="740" spans="2:15" ht="21" customHeight="1" x14ac:dyDescent="0.25">
      <c r="B740" s="21" t="s">
        <v>14</v>
      </c>
      <c r="C740" s="22">
        <v>11</v>
      </c>
      <c r="D740" s="23" t="s">
        <v>27</v>
      </c>
      <c r="E740" s="21" t="s">
        <v>16</v>
      </c>
      <c r="F740" s="21" t="s">
        <v>17</v>
      </c>
      <c r="G740" s="24">
        <v>2</v>
      </c>
      <c r="H740" s="25">
        <v>38000000</v>
      </c>
      <c r="I740" s="21">
        <v>1</v>
      </c>
      <c r="J740" s="26">
        <v>2.7777777777777779E-3</v>
      </c>
      <c r="K740" s="21" t="s">
        <v>74</v>
      </c>
      <c r="L740" s="21" t="s">
        <v>39</v>
      </c>
      <c r="M740" s="21" t="s">
        <v>40</v>
      </c>
      <c r="N740" s="21" t="s">
        <v>76</v>
      </c>
      <c r="O740" s="21" t="s">
        <v>75</v>
      </c>
    </row>
    <row r="741" spans="2:15" ht="21" customHeight="1" x14ac:dyDescent="0.25">
      <c r="B741" s="2" t="s">
        <v>14</v>
      </c>
      <c r="C741" s="3">
        <v>23</v>
      </c>
      <c r="D741" s="4" t="s">
        <v>27</v>
      </c>
      <c r="E741" s="2" t="s">
        <v>32</v>
      </c>
      <c r="F741" s="2" t="s">
        <v>17</v>
      </c>
      <c r="G741" s="5">
        <v>1</v>
      </c>
      <c r="H741" s="1">
        <v>7000000</v>
      </c>
      <c r="I741" s="2">
        <v>3</v>
      </c>
      <c r="J741" s="6">
        <v>2.7777777777777779E-3</v>
      </c>
      <c r="K741" s="2" t="s">
        <v>18</v>
      </c>
      <c r="L741" s="2" t="s">
        <v>19</v>
      </c>
      <c r="M741" s="2" t="s">
        <v>43</v>
      </c>
      <c r="N741" s="2" t="s">
        <v>66</v>
      </c>
      <c r="O741" s="2" t="s">
        <v>36</v>
      </c>
    </row>
    <row r="742" spans="2:15" ht="21" customHeight="1" x14ac:dyDescent="0.25">
      <c r="B742" s="21" t="s">
        <v>14</v>
      </c>
      <c r="C742" s="22">
        <v>8</v>
      </c>
      <c r="D742" s="23" t="s">
        <v>37</v>
      </c>
      <c r="E742" s="21" t="s">
        <v>28</v>
      </c>
      <c r="F742" s="21" t="s">
        <v>23</v>
      </c>
      <c r="G742" s="24">
        <v>4</v>
      </c>
      <c r="H742" s="25">
        <v>20000000</v>
      </c>
      <c r="I742" s="21">
        <v>4</v>
      </c>
      <c r="J742" s="26">
        <v>2.7777777777777779E-3</v>
      </c>
      <c r="K742" s="21" t="s">
        <v>61</v>
      </c>
      <c r="L742" s="21" t="s">
        <v>19</v>
      </c>
      <c r="M742" s="21" t="s">
        <v>20</v>
      </c>
      <c r="N742" s="21" t="s">
        <v>76</v>
      </c>
      <c r="O742" s="21" t="s">
        <v>31</v>
      </c>
    </row>
    <row r="743" spans="2:15" ht="21" customHeight="1" x14ac:dyDescent="0.25">
      <c r="B743" s="2" t="s">
        <v>14</v>
      </c>
      <c r="C743" s="3">
        <v>8</v>
      </c>
      <c r="D743" s="4" t="s">
        <v>37</v>
      </c>
      <c r="E743" s="2" t="s">
        <v>28</v>
      </c>
      <c r="F743" s="2" t="s">
        <v>17</v>
      </c>
      <c r="G743" s="5">
        <v>3</v>
      </c>
      <c r="H743" s="1">
        <v>15000000</v>
      </c>
      <c r="I743" s="2">
        <v>1</v>
      </c>
      <c r="J743" s="6">
        <v>2.7777777777777779E-3</v>
      </c>
      <c r="K743" s="2" t="s">
        <v>18</v>
      </c>
      <c r="L743" s="2" t="s">
        <v>47</v>
      </c>
      <c r="M743" s="2" t="s">
        <v>33</v>
      </c>
      <c r="N743" s="2" t="s">
        <v>78</v>
      </c>
      <c r="O743" s="2" t="s">
        <v>66</v>
      </c>
    </row>
    <row r="744" spans="2:15" ht="21" customHeight="1" x14ac:dyDescent="0.25">
      <c r="B744" s="21" t="s">
        <v>14</v>
      </c>
      <c r="C744" s="22">
        <v>29</v>
      </c>
      <c r="D744" s="23" t="s">
        <v>37</v>
      </c>
      <c r="E744" s="21" t="s">
        <v>16</v>
      </c>
      <c r="F744" s="21" t="s">
        <v>17</v>
      </c>
      <c r="G744" s="24">
        <v>2</v>
      </c>
      <c r="H744" s="25">
        <v>12000000</v>
      </c>
      <c r="I744" s="21">
        <v>1</v>
      </c>
      <c r="J744" s="26">
        <v>2.7777777777777779E-3</v>
      </c>
      <c r="K744" s="21" t="s">
        <v>18</v>
      </c>
      <c r="L744" s="21" t="s">
        <v>64</v>
      </c>
      <c r="M744" s="21" t="s">
        <v>48</v>
      </c>
      <c r="N744" s="21" t="s">
        <v>78</v>
      </c>
      <c r="O744" s="21" t="s">
        <v>62</v>
      </c>
    </row>
    <row r="745" spans="2:15" ht="21" customHeight="1" x14ac:dyDescent="0.25">
      <c r="B745" s="2" t="s">
        <v>14</v>
      </c>
      <c r="C745" s="3">
        <v>25</v>
      </c>
      <c r="D745" s="4" t="s">
        <v>37</v>
      </c>
      <c r="E745" s="2" t="s">
        <v>32</v>
      </c>
      <c r="F745" s="2" t="s">
        <v>23</v>
      </c>
      <c r="G745" s="5">
        <v>5</v>
      </c>
      <c r="H745" s="1">
        <v>25000000</v>
      </c>
      <c r="I745" s="2">
        <v>3</v>
      </c>
      <c r="J745" s="6">
        <v>2.7777777777777779E-3</v>
      </c>
      <c r="K745" s="2" t="s">
        <v>18</v>
      </c>
      <c r="L745" s="2" t="s">
        <v>29</v>
      </c>
      <c r="M745" s="2" t="s">
        <v>51</v>
      </c>
      <c r="N745" s="2" t="s">
        <v>77</v>
      </c>
      <c r="O745" s="2" t="s">
        <v>65</v>
      </c>
    </row>
    <row r="746" spans="2:15" ht="21" customHeight="1" x14ac:dyDescent="0.25">
      <c r="B746" s="21" t="s">
        <v>14</v>
      </c>
      <c r="C746" s="22">
        <v>22</v>
      </c>
      <c r="D746" s="23" t="s">
        <v>44</v>
      </c>
      <c r="E746" s="21" t="s">
        <v>28</v>
      </c>
      <c r="F746" s="21" t="s">
        <v>23</v>
      </c>
      <c r="G746" s="24">
        <v>2</v>
      </c>
      <c r="H746" s="25">
        <v>12000000</v>
      </c>
      <c r="I746" s="21">
        <v>4</v>
      </c>
      <c r="J746" s="26">
        <v>2.7777777777777779E-3</v>
      </c>
      <c r="K746" s="21" t="s">
        <v>18</v>
      </c>
      <c r="L746" s="21" t="s">
        <v>39</v>
      </c>
      <c r="M746" s="21" t="s">
        <v>25</v>
      </c>
      <c r="N746" s="21" t="s">
        <v>76</v>
      </c>
      <c r="O746" s="21" t="s">
        <v>52</v>
      </c>
    </row>
    <row r="747" spans="2:15" ht="21" customHeight="1" x14ac:dyDescent="0.25">
      <c r="B747" s="2" t="s">
        <v>14</v>
      </c>
      <c r="C747" s="3">
        <v>15</v>
      </c>
      <c r="D747" s="4" t="s">
        <v>57</v>
      </c>
      <c r="E747" s="2" t="s">
        <v>49</v>
      </c>
      <c r="F747" s="2" t="s">
        <v>23</v>
      </c>
      <c r="G747" s="5">
        <v>3</v>
      </c>
      <c r="H747" s="1">
        <v>12000000</v>
      </c>
      <c r="I747" s="2">
        <v>4</v>
      </c>
      <c r="J747" s="6">
        <v>2.7777777777777779E-3</v>
      </c>
      <c r="K747" s="2" t="s">
        <v>18</v>
      </c>
      <c r="L747" s="2" t="s">
        <v>29</v>
      </c>
      <c r="M747" s="2" t="s">
        <v>30</v>
      </c>
      <c r="N747" s="2" t="s">
        <v>78</v>
      </c>
      <c r="O747" s="2" t="s">
        <v>53</v>
      </c>
    </row>
    <row r="748" spans="2:15" ht="21" customHeight="1" x14ac:dyDescent="0.25">
      <c r="B748" s="21" t="s">
        <v>14</v>
      </c>
      <c r="C748" s="22">
        <v>4</v>
      </c>
      <c r="D748" s="23" t="s">
        <v>72</v>
      </c>
      <c r="E748" s="21" t="s">
        <v>28</v>
      </c>
      <c r="F748" s="21" t="s">
        <v>23</v>
      </c>
      <c r="G748" s="24">
        <v>1</v>
      </c>
      <c r="H748" s="25">
        <v>19000000</v>
      </c>
      <c r="I748" s="21">
        <v>2</v>
      </c>
      <c r="J748" s="26">
        <v>2.7777777777777779E-3</v>
      </c>
      <c r="K748" s="21" t="s">
        <v>46</v>
      </c>
      <c r="L748" s="21" t="s">
        <v>47</v>
      </c>
      <c r="M748" s="21" t="s">
        <v>25</v>
      </c>
      <c r="N748" s="21" t="s">
        <v>77</v>
      </c>
      <c r="O748" s="21" t="s">
        <v>34</v>
      </c>
    </row>
    <row r="749" spans="2:15" ht="21" customHeight="1" x14ac:dyDescent="0.25">
      <c r="B749" s="2" t="s">
        <v>70</v>
      </c>
      <c r="C749" s="3">
        <v>25</v>
      </c>
      <c r="D749" s="4" t="s">
        <v>37</v>
      </c>
      <c r="E749" s="2" t="s">
        <v>32</v>
      </c>
      <c r="F749" s="2" t="s">
        <v>42</v>
      </c>
      <c r="G749" s="5">
        <v>0</v>
      </c>
      <c r="H749" s="1">
        <v>0</v>
      </c>
      <c r="I749" s="2">
        <v>5</v>
      </c>
      <c r="J749" s="6">
        <v>2.7777777777777779E-3</v>
      </c>
      <c r="K749" s="2"/>
      <c r="L749" s="2"/>
      <c r="M749" s="2" t="s">
        <v>33</v>
      </c>
      <c r="N749" s="2" t="s">
        <v>77</v>
      </c>
      <c r="O749" s="2" t="s">
        <v>54</v>
      </c>
    </row>
    <row r="750" spans="2:15" ht="21" customHeight="1" x14ac:dyDescent="0.25">
      <c r="B750" s="21" t="s">
        <v>70</v>
      </c>
      <c r="C750" s="22">
        <v>26</v>
      </c>
      <c r="D750" s="23" t="s">
        <v>44</v>
      </c>
      <c r="E750" s="21" t="s">
        <v>16</v>
      </c>
      <c r="F750" s="21" t="s">
        <v>23</v>
      </c>
      <c r="G750" s="24">
        <v>0</v>
      </c>
      <c r="H750" s="25">
        <v>0</v>
      </c>
      <c r="I750" s="21">
        <v>2</v>
      </c>
      <c r="J750" s="26">
        <v>2.7777777777777779E-3</v>
      </c>
      <c r="K750" s="21"/>
      <c r="L750" s="21"/>
      <c r="M750" s="21" t="s">
        <v>43</v>
      </c>
      <c r="N750" s="21" t="s">
        <v>76</v>
      </c>
      <c r="O750" s="21" t="s">
        <v>26</v>
      </c>
    </row>
    <row r="751" spans="2:15" ht="21" customHeight="1" x14ac:dyDescent="0.25">
      <c r="B751" s="2" t="s">
        <v>70</v>
      </c>
      <c r="C751" s="3">
        <v>26</v>
      </c>
      <c r="D751" s="4" t="s">
        <v>44</v>
      </c>
      <c r="E751" s="2" t="s">
        <v>28</v>
      </c>
      <c r="F751" s="2" t="s">
        <v>23</v>
      </c>
      <c r="G751" s="5">
        <v>0</v>
      </c>
      <c r="H751" s="1">
        <v>0</v>
      </c>
      <c r="I751" s="2">
        <v>3</v>
      </c>
      <c r="J751" s="6">
        <v>2.7777777777777779E-3</v>
      </c>
      <c r="K751" s="2"/>
      <c r="L751" s="2"/>
      <c r="M751" s="2" t="s">
        <v>51</v>
      </c>
      <c r="N751" s="2" t="s">
        <v>76</v>
      </c>
      <c r="O751" s="2" t="s">
        <v>26</v>
      </c>
    </row>
    <row r="752" spans="2:15" ht="21" customHeight="1" x14ac:dyDescent="0.25">
      <c r="B752" s="21" t="s">
        <v>70</v>
      </c>
      <c r="C752" s="22">
        <v>10</v>
      </c>
      <c r="D752" s="23" t="s">
        <v>69</v>
      </c>
      <c r="E752" s="21" t="s">
        <v>32</v>
      </c>
      <c r="F752" s="21" t="s">
        <v>17</v>
      </c>
      <c r="G752" s="24">
        <v>0</v>
      </c>
      <c r="H752" s="25">
        <v>0</v>
      </c>
      <c r="I752" s="21">
        <v>3</v>
      </c>
      <c r="J752" s="26">
        <v>2.7777777777777779E-3</v>
      </c>
      <c r="K752" s="21"/>
      <c r="L752" s="21"/>
      <c r="M752" s="21" t="s">
        <v>43</v>
      </c>
      <c r="N752" s="21" t="s">
        <v>66</v>
      </c>
      <c r="O752" s="21" t="s">
        <v>36</v>
      </c>
    </row>
    <row r="753" spans="2:15" ht="21" customHeight="1" x14ac:dyDescent="0.25">
      <c r="B753" s="2" t="s">
        <v>14</v>
      </c>
      <c r="C753" s="3">
        <v>16</v>
      </c>
      <c r="D753" s="4" t="s">
        <v>55</v>
      </c>
      <c r="E753" s="2" t="s">
        <v>32</v>
      </c>
      <c r="F753" s="2" t="s">
        <v>23</v>
      </c>
      <c r="G753" s="5">
        <v>2</v>
      </c>
      <c r="H753" s="1">
        <v>12000000</v>
      </c>
      <c r="I753" s="2">
        <v>1</v>
      </c>
      <c r="J753" s="6">
        <v>3.2407407407407406E-3</v>
      </c>
      <c r="K753" s="2" t="s">
        <v>18</v>
      </c>
      <c r="L753" s="2" t="s">
        <v>29</v>
      </c>
      <c r="M753" s="2" t="s">
        <v>40</v>
      </c>
      <c r="N753" s="2" t="s">
        <v>76</v>
      </c>
      <c r="O753" s="2" t="s">
        <v>26</v>
      </c>
    </row>
    <row r="754" spans="2:15" ht="21" customHeight="1" x14ac:dyDescent="0.25">
      <c r="B754" s="21" t="s">
        <v>14</v>
      </c>
      <c r="C754" s="22">
        <v>11</v>
      </c>
      <c r="D754" s="23" t="s">
        <v>57</v>
      </c>
      <c r="E754" s="21" t="s">
        <v>16</v>
      </c>
      <c r="F754" s="21" t="s">
        <v>42</v>
      </c>
      <c r="G754" s="24">
        <v>2</v>
      </c>
      <c r="H754" s="25">
        <v>12000000</v>
      </c>
      <c r="I754" s="21">
        <v>4</v>
      </c>
      <c r="J754" s="26">
        <v>3.2407407407407406E-3</v>
      </c>
      <c r="K754" s="21" t="s">
        <v>18</v>
      </c>
      <c r="L754" s="21" t="s">
        <v>19</v>
      </c>
      <c r="M754" s="21" t="s">
        <v>43</v>
      </c>
      <c r="N754" s="21" t="s">
        <v>66</v>
      </c>
      <c r="O754" s="21" t="s">
        <v>36</v>
      </c>
    </row>
    <row r="755" spans="2:15" ht="21" customHeight="1" x14ac:dyDescent="0.25">
      <c r="B755" s="2" t="s">
        <v>14</v>
      </c>
      <c r="C755" s="3">
        <v>1</v>
      </c>
      <c r="D755" s="4" t="s">
        <v>59</v>
      </c>
      <c r="E755" s="2" t="s">
        <v>32</v>
      </c>
      <c r="F755" s="2" t="s">
        <v>23</v>
      </c>
      <c r="G755" s="5">
        <v>2</v>
      </c>
      <c r="H755" s="1">
        <v>12000000</v>
      </c>
      <c r="I755" s="2">
        <v>2</v>
      </c>
      <c r="J755" s="6">
        <v>3.2407407407407406E-3</v>
      </c>
      <c r="K755" s="2" t="s">
        <v>18</v>
      </c>
      <c r="L755" s="2" t="s">
        <v>29</v>
      </c>
      <c r="M755" s="2" t="s">
        <v>51</v>
      </c>
      <c r="N755" s="2" t="s">
        <v>66</v>
      </c>
      <c r="O755" s="2" t="s">
        <v>67</v>
      </c>
    </row>
    <row r="756" spans="2:15" ht="21" customHeight="1" x14ac:dyDescent="0.25">
      <c r="B756" s="21" t="s">
        <v>14</v>
      </c>
      <c r="C756" s="22">
        <v>9</v>
      </c>
      <c r="D756" s="23" t="s">
        <v>27</v>
      </c>
      <c r="E756" s="21" t="s">
        <v>32</v>
      </c>
      <c r="F756" s="21" t="s">
        <v>23</v>
      </c>
      <c r="G756" s="24">
        <v>2</v>
      </c>
      <c r="H756" s="25">
        <v>38000000</v>
      </c>
      <c r="I756" s="21">
        <v>5</v>
      </c>
      <c r="J756" s="26">
        <v>3.2407407407407406E-3</v>
      </c>
      <c r="K756" s="21" t="s">
        <v>46</v>
      </c>
      <c r="L756" s="21" t="s">
        <v>19</v>
      </c>
      <c r="M756" s="21" t="s">
        <v>48</v>
      </c>
      <c r="N756" s="21" t="s">
        <v>76</v>
      </c>
      <c r="O756" s="21" t="s">
        <v>31</v>
      </c>
    </row>
    <row r="757" spans="2:15" ht="21" customHeight="1" x14ac:dyDescent="0.25">
      <c r="B757" s="2" t="s">
        <v>14</v>
      </c>
      <c r="C757" s="3">
        <v>11</v>
      </c>
      <c r="D757" s="4" t="s">
        <v>27</v>
      </c>
      <c r="E757" s="2" t="s">
        <v>32</v>
      </c>
      <c r="F757" s="2" t="s">
        <v>42</v>
      </c>
      <c r="G757" s="5">
        <v>2</v>
      </c>
      <c r="H757" s="1">
        <v>12000000</v>
      </c>
      <c r="I757" s="2">
        <v>5</v>
      </c>
      <c r="J757" s="6">
        <v>3.2407407407407406E-3</v>
      </c>
      <c r="K757" s="2" t="s">
        <v>18</v>
      </c>
      <c r="L757" s="2" t="s">
        <v>50</v>
      </c>
      <c r="M757" s="2" t="s">
        <v>20</v>
      </c>
      <c r="N757" s="2" t="s">
        <v>78</v>
      </c>
      <c r="O757" s="2" t="s">
        <v>63</v>
      </c>
    </row>
    <row r="758" spans="2:15" ht="21" customHeight="1" x14ac:dyDescent="0.25">
      <c r="B758" s="21" t="s">
        <v>14</v>
      </c>
      <c r="C758" s="22">
        <v>22</v>
      </c>
      <c r="D758" s="23" t="s">
        <v>27</v>
      </c>
      <c r="E758" s="21" t="s">
        <v>49</v>
      </c>
      <c r="F758" s="21" t="s">
        <v>42</v>
      </c>
      <c r="G758" s="24">
        <v>3</v>
      </c>
      <c r="H758" s="25">
        <v>15000000</v>
      </c>
      <c r="I758" s="21">
        <v>4</v>
      </c>
      <c r="J758" s="26">
        <v>3.2407407407407406E-3</v>
      </c>
      <c r="K758" s="21" t="s">
        <v>18</v>
      </c>
      <c r="L758" s="21" t="s">
        <v>56</v>
      </c>
      <c r="M758" s="21" t="s">
        <v>30</v>
      </c>
      <c r="N758" s="21" t="s">
        <v>77</v>
      </c>
      <c r="O758" s="21" t="s">
        <v>65</v>
      </c>
    </row>
    <row r="759" spans="2:15" ht="21" customHeight="1" x14ac:dyDescent="0.25">
      <c r="B759" s="2" t="s">
        <v>14</v>
      </c>
      <c r="C759" s="3">
        <v>30</v>
      </c>
      <c r="D759" s="4" t="s">
        <v>27</v>
      </c>
      <c r="E759" s="2" t="s">
        <v>49</v>
      </c>
      <c r="F759" s="2" t="s">
        <v>23</v>
      </c>
      <c r="G759" s="5">
        <v>3</v>
      </c>
      <c r="H759" s="1">
        <v>15000000</v>
      </c>
      <c r="I759" s="2">
        <v>3</v>
      </c>
      <c r="J759" s="6">
        <v>3.2407407407407406E-3</v>
      </c>
      <c r="K759" s="2" t="s">
        <v>18</v>
      </c>
      <c r="L759" s="2" t="s">
        <v>29</v>
      </c>
      <c r="M759" s="2" t="s">
        <v>25</v>
      </c>
      <c r="N759" s="2" t="s">
        <v>76</v>
      </c>
      <c r="O759" s="2" t="s">
        <v>31</v>
      </c>
    </row>
    <row r="760" spans="2:15" ht="21" customHeight="1" x14ac:dyDescent="0.25">
      <c r="B760" s="21" t="s">
        <v>14</v>
      </c>
      <c r="C760" s="22">
        <v>10</v>
      </c>
      <c r="D760" s="23" t="s">
        <v>37</v>
      </c>
      <c r="E760" s="21" t="s">
        <v>28</v>
      </c>
      <c r="F760" s="21" t="s">
        <v>17</v>
      </c>
      <c r="G760" s="24">
        <v>4</v>
      </c>
      <c r="H760" s="25">
        <v>11000000</v>
      </c>
      <c r="I760" s="21">
        <v>2</v>
      </c>
      <c r="J760" s="26">
        <v>3.2407407407407406E-3</v>
      </c>
      <c r="K760" s="21" t="s">
        <v>61</v>
      </c>
      <c r="L760" s="21" t="s">
        <v>19</v>
      </c>
      <c r="M760" s="21" t="s">
        <v>30</v>
      </c>
      <c r="N760" s="21" t="s">
        <v>76</v>
      </c>
      <c r="O760" s="21" t="s">
        <v>75</v>
      </c>
    </row>
    <row r="761" spans="2:15" ht="21" customHeight="1" x14ac:dyDescent="0.25">
      <c r="B761" s="2" t="s">
        <v>14</v>
      </c>
      <c r="C761" s="3">
        <v>24</v>
      </c>
      <c r="D761" s="4" t="s">
        <v>37</v>
      </c>
      <c r="E761" s="2" t="s">
        <v>16</v>
      </c>
      <c r="F761" s="2" t="s">
        <v>42</v>
      </c>
      <c r="G761" s="5">
        <v>4</v>
      </c>
      <c r="H761" s="1">
        <v>20000000</v>
      </c>
      <c r="I761" s="2">
        <v>1</v>
      </c>
      <c r="J761" s="6">
        <v>3.2407407407407406E-3</v>
      </c>
      <c r="K761" s="2" t="s">
        <v>61</v>
      </c>
      <c r="L761" s="2" t="s">
        <v>19</v>
      </c>
      <c r="M761" s="2" t="s">
        <v>30</v>
      </c>
      <c r="N761" s="2" t="s">
        <v>66</v>
      </c>
      <c r="O761" s="2" t="s">
        <v>36</v>
      </c>
    </row>
    <row r="762" spans="2:15" ht="21" customHeight="1" x14ac:dyDescent="0.25">
      <c r="B762" s="21" t="s">
        <v>14</v>
      </c>
      <c r="C762" s="22">
        <v>26</v>
      </c>
      <c r="D762" s="23" t="s">
        <v>37</v>
      </c>
      <c r="E762" s="21" t="s">
        <v>28</v>
      </c>
      <c r="F762" s="21" t="s">
        <v>42</v>
      </c>
      <c r="G762" s="24">
        <v>5</v>
      </c>
      <c r="H762" s="25">
        <v>20000000</v>
      </c>
      <c r="I762" s="21">
        <v>2</v>
      </c>
      <c r="J762" s="26">
        <v>3.2407407407407406E-3</v>
      </c>
      <c r="K762" s="21" t="s">
        <v>18</v>
      </c>
      <c r="L762" s="21" t="s">
        <v>19</v>
      </c>
      <c r="M762" s="21" t="s">
        <v>30</v>
      </c>
      <c r="N762" s="21" t="s">
        <v>78</v>
      </c>
      <c r="O762" s="21" t="s">
        <v>41</v>
      </c>
    </row>
    <row r="763" spans="2:15" ht="21" customHeight="1" x14ac:dyDescent="0.25">
      <c r="B763" s="2" t="s">
        <v>14</v>
      </c>
      <c r="C763" s="3">
        <v>1</v>
      </c>
      <c r="D763" s="4" t="s">
        <v>37</v>
      </c>
      <c r="E763" s="2" t="s">
        <v>32</v>
      </c>
      <c r="F763" s="2" t="s">
        <v>45</v>
      </c>
      <c r="G763" s="5">
        <v>4</v>
      </c>
      <c r="H763" s="1">
        <v>20000000</v>
      </c>
      <c r="I763" s="2">
        <v>2</v>
      </c>
      <c r="J763" s="6">
        <v>3.2407407407407406E-3</v>
      </c>
      <c r="K763" s="2" t="s">
        <v>18</v>
      </c>
      <c r="L763" s="2" t="s">
        <v>39</v>
      </c>
      <c r="M763" s="2" t="s">
        <v>33</v>
      </c>
      <c r="N763" s="2" t="s">
        <v>78</v>
      </c>
      <c r="O763" s="2" t="s">
        <v>63</v>
      </c>
    </row>
    <row r="764" spans="2:15" ht="21" customHeight="1" x14ac:dyDescent="0.25">
      <c r="B764" s="21" t="s">
        <v>14</v>
      </c>
      <c r="C764" s="22">
        <v>30</v>
      </c>
      <c r="D764" s="23" t="s">
        <v>37</v>
      </c>
      <c r="E764" s="21" t="s">
        <v>49</v>
      </c>
      <c r="F764" s="21" t="s">
        <v>45</v>
      </c>
      <c r="G764" s="24">
        <v>1</v>
      </c>
      <c r="H764" s="25">
        <v>7000000</v>
      </c>
      <c r="I764" s="21">
        <v>3</v>
      </c>
      <c r="J764" s="26">
        <v>3.2407407407407406E-3</v>
      </c>
      <c r="K764" s="21" t="s">
        <v>18</v>
      </c>
      <c r="L764" s="21" t="s">
        <v>47</v>
      </c>
      <c r="M764" s="21" t="s">
        <v>33</v>
      </c>
      <c r="N764" s="21" t="s">
        <v>77</v>
      </c>
      <c r="O764" s="21" t="s">
        <v>54</v>
      </c>
    </row>
    <row r="765" spans="2:15" ht="21" customHeight="1" x14ac:dyDescent="0.25">
      <c r="B765" s="2" t="s">
        <v>14</v>
      </c>
      <c r="C765" s="3">
        <v>8</v>
      </c>
      <c r="D765" s="4" t="s">
        <v>37</v>
      </c>
      <c r="E765" s="2" t="s">
        <v>32</v>
      </c>
      <c r="F765" s="2" t="s">
        <v>23</v>
      </c>
      <c r="G765" s="5">
        <v>5</v>
      </c>
      <c r="H765" s="1">
        <v>25000000</v>
      </c>
      <c r="I765" s="2">
        <v>4</v>
      </c>
      <c r="J765" s="6">
        <v>3.2407407407407406E-3</v>
      </c>
      <c r="K765" s="2" t="s">
        <v>18</v>
      </c>
      <c r="L765" s="2" t="s">
        <v>24</v>
      </c>
      <c r="M765" s="2" t="s">
        <v>20</v>
      </c>
      <c r="N765" s="2" t="s">
        <v>77</v>
      </c>
      <c r="O765" s="2" t="s">
        <v>65</v>
      </c>
    </row>
    <row r="766" spans="2:15" ht="21" customHeight="1" x14ac:dyDescent="0.25">
      <c r="B766" s="21" t="s">
        <v>14</v>
      </c>
      <c r="C766" s="22">
        <v>11</v>
      </c>
      <c r="D766" s="23" t="s">
        <v>37</v>
      </c>
      <c r="E766" s="21" t="s">
        <v>16</v>
      </c>
      <c r="F766" s="21" t="s">
        <v>42</v>
      </c>
      <c r="G766" s="24">
        <v>3</v>
      </c>
      <c r="H766" s="25">
        <v>15000000</v>
      </c>
      <c r="I766" s="21">
        <v>3</v>
      </c>
      <c r="J766" s="26">
        <v>3.2407407407407406E-3</v>
      </c>
      <c r="K766" s="21" t="s">
        <v>18</v>
      </c>
      <c r="L766" s="21" t="s">
        <v>39</v>
      </c>
      <c r="M766" s="21" t="s">
        <v>25</v>
      </c>
      <c r="N766" s="21" t="s">
        <v>78</v>
      </c>
      <c r="O766" s="21" t="s">
        <v>63</v>
      </c>
    </row>
    <row r="767" spans="2:15" ht="21" customHeight="1" x14ac:dyDescent="0.25">
      <c r="B767" s="2" t="s">
        <v>14</v>
      </c>
      <c r="C767" s="3">
        <v>11</v>
      </c>
      <c r="D767" s="4" t="s">
        <v>37</v>
      </c>
      <c r="E767" s="2" t="s">
        <v>38</v>
      </c>
      <c r="F767" s="2" t="s">
        <v>42</v>
      </c>
      <c r="G767" s="5">
        <v>3</v>
      </c>
      <c r="H767" s="1">
        <v>15000000</v>
      </c>
      <c r="I767" s="2">
        <v>1</v>
      </c>
      <c r="J767" s="6">
        <v>3.2407407407407406E-3</v>
      </c>
      <c r="K767" s="2" t="s">
        <v>18</v>
      </c>
      <c r="L767" s="2" t="s">
        <v>35</v>
      </c>
      <c r="M767" s="2" t="s">
        <v>48</v>
      </c>
      <c r="N767" s="2" t="s">
        <v>78</v>
      </c>
      <c r="O767" s="2" t="s">
        <v>41</v>
      </c>
    </row>
    <row r="768" spans="2:15" ht="21" customHeight="1" x14ac:dyDescent="0.25">
      <c r="B768" s="21" t="s">
        <v>14</v>
      </c>
      <c r="C768" s="22">
        <v>9</v>
      </c>
      <c r="D768" s="23" t="s">
        <v>44</v>
      </c>
      <c r="E768" s="21" t="s">
        <v>38</v>
      </c>
      <c r="F768" s="21" t="s">
        <v>23</v>
      </c>
      <c r="G768" s="24">
        <v>1</v>
      </c>
      <c r="H768" s="25">
        <v>19000000</v>
      </c>
      <c r="I768" s="21">
        <v>5</v>
      </c>
      <c r="J768" s="26">
        <v>3.2407407407407406E-3</v>
      </c>
      <c r="K768" s="21" t="s">
        <v>46</v>
      </c>
      <c r="L768" s="21" t="s">
        <v>29</v>
      </c>
      <c r="M768" s="21" t="s">
        <v>51</v>
      </c>
      <c r="N768" s="21" t="s">
        <v>77</v>
      </c>
      <c r="O768" s="21" t="s">
        <v>54</v>
      </c>
    </row>
    <row r="769" spans="2:15" ht="21" customHeight="1" x14ac:dyDescent="0.25">
      <c r="B769" s="2" t="s">
        <v>14</v>
      </c>
      <c r="C769" s="3">
        <v>22</v>
      </c>
      <c r="D769" s="4" t="s">
        <v>44</v>
      </c>
      <c r="E769" s="2" t="s">
        <v>32</v>
      </c>
      <c r="F769" s="2" t="s">
        <v>42</v>
      </c>
      <c r="G769" s="5">
        <v>1</v>
      </c>
      <c r="H769" s="1">
        <v>19000000</v>
      </c>
      <c r="I769" s="2">
        <v>1</v>
      </c>
      <c r="J769" s="6">
        <v>3.2407407407407406E-3</v>
      </c>
      <c r="K769" s="2" t="s">
        <v>46</v>
      </c>
      <c r="L769" s="2" t="s">
        <v>64</v>
      </c>
      <c r="M769" s="2" t="s">
        <v>51</v>
      </c>
      <c r="N769" s="2" t="s">
        <v>76</v>
      </c>
      <c r="O769" s="2" t="s">
        <v>31</v>
      </c>
    </row>
    <row r="770" spans="2:15" ht="21" customHeight="1" x14ac:dyDescent="0.25">
      <c r="B770" s="21" t="s">
        <v>14</v>
      </c>
      <c r="C770" s="22">
        <v>12</v>
      </c>
      <c r="D770" s="23" t="s">
        <v>44</v>
      </c>
      <c r="E770" s="21" t="s">
        <v>28</v>
      </c>
      <c r="F770" s="21" t="s">
        <v>42</v>
      </c>
      <c r="G770" s="24">
        <v>4</v>
      </c>
      <c r="H770" s="25">
        <v>20000000</v>
      </c>
      <c r="I770" s="21">
        <v>2</v>
      </c>
      <c r="J770" s="26">
        <v>3.2407407407407406E-3</v>
      </c>
      <c r="K770" s="21" t="s">
        <v>18</v>
      </c>
      <c r="L770" s="21" t="s">
        <v>29</v>
      </c>
      <c r="M770" s="21" t="s">
        <v>33</v>
      </c>
      <c r="N770" s="21" t="s">
        <v>78</v>
      </c>
      <c r="O770" s="21" t="s">
        <v>53</v>
      </c>
    </row>
    <row r="771" spans="2:15" ht="21" customHeight="1" x14ac:dyDescent="0.25">
      <c r="B771" s="2" t="s">
        <v>14</v>
      </c>
      <c r="C771" s="3">
        <v>22</v>
      </c>
      <c r="D771" s="4" t="s">
        <v>44</v>
      </c>
      <c r="E771" s="2" t="s">
        <v>32</v>
      </c>
      <c r="F771" s="2" t="s">
        <v>42</v>
      </c>
      <c r="G771" s="5">
        <v>3</v>
      </c>
      <c r="H771" s="1">
        <v>15000000</v>
      </c>
      <c r="I771" s="2">
        <v>1</v>
      </c>
      <c r="J771" s="6">
        <v>3.2407407407407406E-3</v>
      </c>
      <c r="K771" s="2" t="s">
        <v>18</v>
      </c>
      <c r="L771" s="2" t="s">
        <v>19</v>
      </c>
      <c r="M771" s="2" t="s">
        <v>48</v>
      </c>
      <c r="N771" s="2" t="s">
        <v>78</v>
      </c>
      <c r="O771" s="2" t="s">
        <v>63</v>
      </c>
    </row>
    <row r="772" spans="2:15" ht="21" customHeight="1" x14ac:dyDescent="0.25">
      <c r="B772" s="21" t="s">
        <v>14</v>
      </c>
      <c r="C772" s="22">
        <v>16</v>
      </c>
      <c r="D772" s="23" t="s">
        <v>55</v>
      </c>
      <c r="E772" s="21" t="s">
        <v>32</v>
      </c>
      <c r="F772" s="21" t="s">
        <v>23</v>
      </c>
      <c r="G772" s="24">
        <v>2</v>
      </c>
      <c r="H772" s="25">
        <v>12000000</v>
      </c>
      <c r="I772" s="21">
        <v>1</v>
      </c>
      <c r="J772" s="26">
        <v>3.2407407407407406E-3</v>
      </c>
      <c r="K772" s="21" t="s">
        <v>18</v>
      </c>
      <c r="L772" s="21" t="s">
        <v>29</v>
      </c>
      <c r="M772" s="21" t="s">
        <v>40</v>
      </c>
      <c r="N772" s="21" t="s">
        <v>76</v>
      </c>
      <c r="O772" s="21" t="s">
        <v>26</v>
      </c>
    </row>
    <row r="773" spans="2:15" ht="21" customHeight="1" x14ac:dyDescent="0.25">
      <c r="B773" s="2" t="s">
        <v>14</v>
      </c>
      <c r="C773" s="3">
        <v>11</v>
      </c>
      <c r="D773" s="4" t="s">
        <v>57</v>
      </c>
      <c r="E773" s="2" t="s">
        <v>16</v>
      </c>
      <c r="F773" s="2" t="s">
        <v>42</v>
      </c>
      <c r="G773" s="5">
        <v>2</v>
      </c>
      <c r="H773" s="1">
        <v>12000000</v>
      </c>
      <c r="I773" s="2">
        <v>4</v>
      </c>
      <c r="J773" s="6">
        <v>3.2407407407407406E-3</v>
      </c>
      <c r="K773" s="2" t="s">
        <v>18</v>
      </c>
      <c r="L773" s="2" t="s">
        <v>19</v>
      </c>
      <c r="M773" s="2" t="s">
        <v>43</v>
      </c>
      <c r="N773" s="2" t="s">
        <v>66</v>
      </c>
      <c r="O773" s="2" t="s">
        <v>36</v>
      </c>
    </row>
    <row r="774" spans="2:15" ht="21" customHeight="1" x14ac:dyDescent="0.25">
      <c r="B774" s="21" t="s">
        <v>14</v>
      </c>
      <c r="C774" s="22">
        <v>1</v>
      </c>
      <c r="D774" s="23" t="s">
        <v>59</v>
      </c>
      <c r="E774" s="21" t="s">
        <v>32</v>
      </c>
      <c r="F774" s="21" t="s">
        <v>23</v>
      </c>
      <c r="G774" s="24">
        <v>2</v>
      </c>
      <c r="H774" s="25">
        <v>12000000</v>
      </c>
      <c r="I774" s="21">
        <v>2</v>
      </c>
      <c r="J774" s="26">
        <v>3.2407407407407406E-3</v>
      </c>
      <c r="K774" s="21" t="s">
        <v>18</v>
      </c>
      <c r="L774" s="21" t="s">
        <v>29</v>
      </c>
      <c r="M774" s="21" t="s">
        <v>51</v>
      </c>
      <c r="N774" s="21" t="s">
        <v>66</v>
      </c>
      <c r="O774" s="21" t="s">
        <v>67</v>
      </c>
    </row>
    <row r="775" spans="2:15" ht="21" customHeight="1" x14ac:dyDescent="0.25">
      <c r="B775" s="2" t="s">
        <v>70</v>
      </c>
      <c r="C775" s="3">
        <v>15</v>
      </c>
      <c r="D775" s="4" t="s">
        <v>58</v>
      </c>
      <c r="E775" s="2" t="s">
        <v>38</v>
      </c>
      <c r="F775" s="2" t="s">
        <v>17</v>
      </c>
      <c r="G775" s="5">
        <v>0</v>
      </c>
      <c r="H775" s="1">
        <v>0</v>
      </c>
      <c r="I775" s="2">
        <v>2</v>
      </c>
      <c r="J775" s="6">
        <v>3.2407407407407406E-3</v>
      </c>
      <c r="K775" s="2"/>
      <c r="L775" s="2"/>
      <c r="M775" s="2" t="s">
        <v>43</v>
      </c>
      <c r="N775" s="2" t="s">
        <v>76</v>
      </c>
      <c r="O775" s="2" t="s">
        <v>26</v>
      </c>
    </row>
    <row r="776" spans="2:15" ht="21" customHeight="1" x14ac:dyDescent="0.25">
      <c r="B776" s="21" t="s">
        <v>70</v>
      </c>
      <c r="C776" s="22">
        <v>11</v>
      </c>
      <c r="D776" s="23" t="s">
        <v>59</v>
      </c>
      <c r="E776" s="21" t="s">
        <v>16</v>
      </c>
      <c r="F776" s="21" t="s">
        <v>42</v>
      </c>
      <c r="G776" s="24">
        <v>0</v>
      </c>
      <c r="H776" s="25">
        <v>0</v>
      </c>
      <c r="I776" s="21">
        <v>5</v>
      </c>
      <c r="J776" s="26">
        <v>3.2407407407407406E-3</v>
      </c>
      <c r="K776" s="21"/>
      <c r="L776" s="21"/>
      <c r="M776" s="21" t="s">
        <v>33</v>
      </c>
      <c r="N776" s="21" t="s">
        <v>66</v>
      </c>
      <c r="O776" s="21" t="s">
        <v>67</v>
      </c>
    </row>
    <row r="777" spans="2:15" ht="21" customHeight="1" x14ac:dyDescent="0.25">
      <c r="B777" s="2" t="s">
        <v>70</v>
      </c>
      <c r="C777" s="3">
        <v>14</v>
      </c>
      <c r="D777" s="4" t="s">
        <v>22</v>
      </c>
      <c r="E777" s="2" t="s">
        <v>28</v>
      </c>
      <c r="F777" s="2" t="s">
        <v>42</v>
      </c>
      <c r="G777" s="5">
        <v>0</v>
      </c>
      <c r="H777" s="1">
        <v>0</v>
      </c>
      <c r="I777" s="2">
        <v>4</v>
      </c>
      <c r="J777" s="6">
        <v>3.2407407407407406E-3</v>
      </c>
      <c r="K777" s="2"/>
      <c r="L777" s="2"/>
      <c r="M777" s="2" t="s">
        <v>43</v>
      </c>
      <c r="N777" s="2" t="s">
        <v>78</v>
      </c>
      <c r="O777" s="2" t="s">
        <v>41</v>
      </c>
    </row>
    <row r="778" spans="2:15" ht="21" customHeight="1" x14ac:dyDescent="0.25">
      <c r="B778" s="21" t="s">
        <v>70</v>
      </c>
      <c r="C778" s="22">
        <v>24</v>
      </c>
      <c r="D778" s="23" t="s">
        <v>27</v>
      </c>
      <c r="E778" s="21" t="s">
        <v>73</v>
      </c>
      <c r="F778" s="21" t="s">
        <v>42</v>
      </c>
      <c r="G778" s="24">
        <v>0</v>
      </c>
      <c r="H778" s="25">
        <v>0</v>
      </c>
      <c r="I778" s="21">
        <v>3</v>
      </c>
      <c r="J778" s="26">
        <v>3.2407407407407406E-3</v>
      </c>
      <c r="K778" s="21"/>
      <c r="L778" s="21"/>
      <c r="M778" s="21" t="s">
        <v>20</v>
      </c>
      <c r="N778" s="21" t="s">
        <v>78</v>
      </c>
      <c r="O778" s="21" t="s">
        <v>63</v>
      </c>
    </row>
    <row r="779" spans="2:15" ht="21" customHeight="1" x14ac:dyDescent="0.25">
      <c r="B779" s="2" t="s">
        <v>70</v>
      </c>
      <c r="C779" s="3">
        <v>1</v>
      </c>
      <c r="D779" s="4" t="s">
        <v>37</v>
      </c>
      <c r="E779" s="2" t="s">
        <v>16</v>
      </c>
      <c r="F779" s="2" t="s">
        <v>42</v>
      </c>
      <c r="G779" s="5">
        <v>0</v>
      </c>
      <c r="H779" s="1">
        <v>0</v>
      </c>
      <c r="I779" s="2">
        <v>1</v>
      </c>
      <c r="J779" s="6">
        <v>3.2407407407407406E-3</v>
      </c>
      <c r="K779" s="2"/>
      <c r="L779" s="2"/>
      <c r="M779" s="2" t="s">
        <v>43</v>
      </c>
      <c r="N779" s="2" t="s">
        <v>76</v>
      </c>
      <c r="O779" s="2" t="s">
        <v>52</v>
      </c>
    </row>
    <row r="780" spans="2:15" ht="21" customHeight="1" x14ac:dyDescent="0.25">
      <c r="B780" s="21" t="s">
        <v>70</v>
      </c>
      <c r="C780" s="22">
        <v>19</v>
      </c>
      <c r="D780" s="23" t="s">
        <v>69</v>
      </c>
      <c r="E780" s="21" t="s">
        <v>32</v>
      </c>
      <c r="F780" s="21" t="s">
        <v>42</v>
      </c>
      <c r="G780" s="24">
        <v>0</v>
      </c>
      <c r="H780" s="25">
        <v>0</v>
      </c>
      <c r="I780" s="21">
        <v>2</v>
      </c>
      <c r="J780" s="26">
        <v>3.2407407407407406E-3</v>
      </c>
      <c r="K780" s="21"/>
      <c r="L780" s="21"/>
      <c r="M780" s="21" t="s">
        <v>30</v>
      </c>
      <c r="N780" s="21" t="s">
        <v>66</v>
      </c>
      <c r="O780" s="21" t="s">
        <v>67</v>
      </c>
    </row>
    <row r="781" spans="2:15" ht="21" customHeight="1" x14ac:dyDescent="0.25">
      <c r="B781" s="2" t="s">
        <v>70</v>
      </c>
      <c r="C781" s="3">
        <v>15</v>
      </c>
      <c r="D781" s="4" t="s">
        <v>58</v>
      </c>
      <c r="E781" s="2" t="s">
        <v>38</v>
      </c>
      <c r="F781" s="2" t="s">
        <v>17</v>
      </c>
      <c r="G781" s="5">
        <v>0</v>
      </c>
      <c r="H781" s="1">
        <v>0</v>
      </c>
      <c r="I781" s="2">
        <v>2</v>
      </c>
      <c r="J781" s="6">
        <v>3.2407407407407406E-3</v>
      </c>
      <c r="K781" s="2"/>
      <c r="L781" s="2"/>
      <c r="M781" s="2" t="s">
        <v>43</v>
      </c>
      <c r="N781" s="2" t="s">
        <v>76</v>
      </c>
      <c r="O781" s="2" t="s">
        <v>26</v>
      </c>
    </row>
    <row r="782" spans="2:15" ht="21" customHeight="1" x14ac:dyDescent="0.25">
      <c r="B782" s="21" t="s">
        <v>70</v>
      </c>
      <c r="C782" s="22">
        <v>11</v>
      </c>
      <c r="D782" s="23" t="s">
        <v>59</v>
      </c>
      <c r="E782" s="21" t="s">
        <v>16</v>
      </c>
      <c r="F782" s="21" t="s">
        <v>42</v>
      </c>
      <c r="G782" s="24">
        <v>0</v>
      </c>
      <c r="H782" s="25">
        <v>0</v>
      </c>
      <c r="I782" s="21">
        <v>5</v>
      </c>
      <c r="J782" s="26">
        <v>3.2407407407407406E-3</v>
      </c>
      <c r="K782" s="21"/>
      <c r="L782" s="21"/>
      <c r="M782" s="21" t="s">
        <v>33</v>
      </c>
      <c r="N782" s="21" t="s">
        <v>66</v>
      </c>
      <c r="O782" s="21" t="s">
        <v>67</v>
      </c>
    </row>
    <row r="783" spans="2:15" ht="21" customHeight="1" x14ac:dyDescent="0.25">
      <c r="B783" s="2" t="s">
        <v>14</v>
      </c>
      <c r="C783" s="3">
        <v>19</v>
      </c>
      <c r="D783" s="4" t="s">
        <v>22</v>
      </c>
      <c r="E783" s="2" t="s">
        <v>28</v>
      </c>
      <c r="F783" s="2" t="s">
        <v>45</v>
      </c>
      <c r="G783" s="5">
        <v>1</v>
      </c>
      <c r="H783" s="1">
        <v>7000000</v>
      </c>
      <c r="I783" s="2">
        <v>5</v>
      </c>
      <c r="J783" s="6">
        <v>3.2986111111111111E-3</v>
      </c>
      <c r="K783" s="2" t="s">
        <v>18</v>
      </c>
      <c r="L783" s="2" t="s">
        <v>24</v>
      </c>
      <c r="M783" s="2" t="s">
        <v>48</v>
      </c>
      <c r="N783" s="2" t="s">
        <v>78</v>
      </c>
      <c r="O783" s="2" t="s">
        <v>53</v>
      </c>
    </row>
    <row r="784" spans="2:15" ht="21" customHeight="1" x14ac:dyDescent="0.25">
      <c r="B784" s="21" t="s">
        <v>14</v>
      </c>
      <c r="C784" s="22">
        <v>5</v>
      </c>
      <c r="D784" s="23" t="s">
        <v>27</v>
      </c>
      <c r="E784" s="21" t="s">
        <v>32</v>
      </c>
      <c r="F784" s="21" t="s">
        <v>42</v>
      </c>
      <c r="G784" s="24">
        <v>4</v>
      </c>
      <c r="H784" s="25">
        <v>15000000</v>
      </c>
      <c r="I784" s="21">
        <v>3</v>
      </c>
      <c r="J784" s="26">
        <v>3.2986111111111111E-3</v>
      </c>
      <c r="K784" s="21" t="s">
        <v>18</v>
      </c>
      <c r="L784" s="21" t="s">
        <v>19</v>
      </c>
      <c r="M784" s="21" t="s">
        <v>33</v>
      </c>
      <c r="N784" s="21" t="s">
        <v>66</v>
      </c>
      <c r="O784" s="21" t="s">
        <v>67</v>
      </c>
    </row>
    <row r="785" spans="2:15" ht="21" customHeight="1" x14ac:dyDescent="0.25">
      <c r="B785" s="2" t="s">
        <v>14</v>
      </c>
      <c r="C785" s="3">
        <v>11</v>
      </c>
      <c r="D785" s="4" t="s">
        <v>37</v>
      </c>
      <c r="E785" s="2" t="s">
        <v>16</v>
      </c>
      <c r="F785" s="2" t="s">
        <v>45</v>
      </c>
      <c r="G785" s="5">
        <v>2</v>
      </c>
      <c r="H785" s="1">
        <v>38000000</v>
      </c>
      <c r="I785" s="2">
        <v>1</v>
      </c>
      <c r="J785" s="6">
        <v>3.2986111111111111E-3</v>
      </c>
      <c r="K785" s="2" t="s">
        <v>46</v>
      </c>
      <c r="L785" s="2" t="s">
        <v>19</v>
      </c>
      <c r="M785" s="2" t="s">
        <v>40</v>
      </c>
      <c r="N785" s="2" t="s">
        <v>78</v>
      </c>
      <c r="O785" s="2" t="s">
        <v>53</v>
      </c>
    </row>
    <row r="786" spans="2:15" ht="21" customHeight="1" x14ac:dyDescent="0.25">
      <c r="B786" s="21" t="s">
        <v>14</v>
      </c>
      <c r="C786" s="22">
        <v>1</v>
      </c>
      <c r="D786" s="23" t="s">
        <v>37</v>
      </c>
      <c r="E786" s="21" t="s">
        <v>49</v>
      </c>
      <c r="F786" s="21" t="s">
        <v>17</v>
      </c>
      <c r="G786" s="24">
        <v>3</v>
      </c>
      <c r="H786" s="25">
        <v>15000000</v>
      </c>
      <c r="I786" s="21">
        <v>1</v>
      </c>
      <c r="J786" s="26">
        <v>3.2986111111111111E-3</v>
      </c>
      <c r="K786" s="21" t="s">
        <v>18</v>
      </c>
      <c r="L786" s="21" t="s">
        <v>39</v>
      </c>
      <c r="M786" s="21" t="s">
        <v>30</v>
      </c>
      <c r="N786" s="21" t="s">
        <v>66</v>
      </c>
      <c r="O786" s="21" t="s">
        <v>36</v>
      </c>
    </row>
    <row r="787" spans="2:15" ht="21" customHeight="1" x14ac:dyDescent="0.25">
      <c r="B787" s="2" t="s">
        <v>14</v>
      </c>
      <c r="C787" s="3">
        <v>21</v>
      </c>
      <c r="D787" s="4" t="s">
        <v>37</v>
      </c>
      <c r="E787" s="2" t="s">
        <v>28</v>
      </c>
      <c r="F787" s="2" t="s">
        <v>17</v>
      </c>
      <c r="G787" s="5">
        <v>5</v>
      </c>
      <c r="H787" s="1">
        <v>20000000</v>
      </c>
      <c r="I787" s="2">
        <v>5</v>
      </c>
      <c r="J787" s="6">
        <v>3.2986111111111111E-3</v>
      </c>
      <c r="K787" s="2" t="s">
        <v>18</v>
      </c>
      <c r="L787" s="2" t="s">
        <v>56</v>
      </c>
      <c r="M787" s="2" t="s">
        <v>20</v>
      </c>
      <c r="N787" s="2" t="s">
        <v>76</v>
      </c>
      <c r="O787" s="2" t="s">
        <v>31</v>
      </c>
    </row>
    <row r="788" spans="2:15" ht="21" customHeight="1" x14ac:dyDescent="0.25">
      <c r="B788" s="21" t="s">
        <v>14</v>
      </c>
      <c r="C788" s="22">
        <v>27</v>
      </c>
      <c r="D788" s="23" t="s">
        <v>44</v>
      </c>
      <c r="E788" s="21" t="s">
        <v>38</v>
      </c>
      <c r="F788" s="21" t="s">
        <v>42</v>
      </c>
      <c r="G788" s="24">
        <v>3</v>
      </c>
      <c r="H788" s="25">
        <v>11000000</v>
      </c>
      <c r="I788" s="21">
        <v>3</v>
      </c>
      <c r="J788" s="26">
        <v>3.2986111111111111E-3</v>
      </c>
      <c r="K788" s="21" t="s">
        <v>18</v>
      </c>
      <c r="L788" s="21" t="s">
        <v>56</v>
      </c>
      <c r="M788" s="21" t="s">
        <v>48</v>
      </c>
      <c r="N788" s="21" t="s">
        <v>77</v>
      </c>
      <c r="O788" s="21" t="s">
        <v>34</v>
      </c>
    </row>
    <row r="789" spans="2:15" ht="21" customHeight="1" x14ac:dyDescent="0.25">
      <c r="B789" s="2" t="s">
        <v>14</v>
      </c>
      <c r="C789" s="3">
        <v>28</v>
      </c>
      <c r="D789" s="4" t="s">
        <v>44</v>
      </c>
      <c r="E789" s="2" t="s">
        <v>38</v>
      </c>
      <c r="F789" s="2" t="s">
        <v>23</v>
      </c>
      <c r="G789" s="5">
        <v>2</v>
      </c>
      <c r="H789" s="1">
        <v>12000000</v>
      </c>
      <c r="I789" s="2">
        <v>3</v>
      </c>
      <c r="J789" s="6">
        <v>3.2986111111111111E-3</v>
      </c>
      <c r="K789" s="2" t="s">
        <v>18</v>
      </c>
      <c r="L789" s="2" t="s">
        <v>39</v>
      </c>
      <c r="M789" s="2" t="s">
        <v>51</v>
      </c>
      <c r="N789" s="2" t="s">
        <v>78</v>
      </c>
      <c r="O789" s="2" t="s">
        <v>62</v>
      </c>
    </row>
    <row r="790" spans="2:15" ht="21" customHeight="1" x14ac:dyDescent="0.25">
      <c r="B790" s="21" t="s">
        <v>14</v>
      </c>
      <c r="C790" s="22">
        <v>11</v>
      </c>
      <c r="D790" s="23" t="s">
        <v>69</v>
      </c>
      <c r="E790" s="21" t="s">
        <v>38</v>
      </c>
      <c r="F790" s="21" t="s">
        <v>23</v>
      </c>
      <c r="G790" s="24">
        <v>1</v>
      </c>
      <c r="H790" s="25">
        <v>19000000</v>
      </c>
      <c r="I790" s="21">
        <v>1</v>
      </c>
      <c r="J790" s="26">
        <v>3.2986111111111111E-3</v>
      </c>
      <c r="K790" s="21" t="s">
        <v>46</v>
      </c>
      <c r="L790" s="21" t="s">
        <v>29</v>
      </c>
      <c r="M790" s="21" t="s">
        <v>30</v>
      </c>
      <c r="N790" s="21" t="s">
        <v>78</v>
      </c>
      <c r="O790" s="21" t="s">
        <v>66</v>
      </c>
    </row>
    <row r="791" spans="2:15" ht="21" customHeight="1" x14ac:dyDescent="0.25">
      <c r="B791" s="2" t="s">
        <v>14</v>
      </c>
      <c r="C791" s="3">
        <v>25</v>
      </c>
      <c r="D791" s="4" t="s">
        <v>69</v>
      </c>
      <c r="E791" s="2" t="s">
        <v>16</v>
      </c>
      <c r="F791" s="2" t="s">
        <v>23</v>
      </c>
      <c r="G791" s="5">
        <v>2</v>
      </c>
      <c r="H791" s="1">
        <v>12000000</v>
      </c>
      <c r="I791" s="2">
        <v>1</v>
      </c>
      <c r="J791" s="6">
        <v>3.2986111111111111E-3</v>
      </c>
      <c r="K791" s="2" t="s">
        <v>18</v>
      </c>
      <c r="L791" s="2" t="s">
        <v>56</v>
      </c>
      <c r="M791" s="2" t="s">
        <v>43</v>
      </c>
      <c r="N791" s="2" t="s">
        <v>77</v>
      </c>
      <c r="O791" s="2" t="s">
        <v>54</v>
      </c>
    </row>
    <row r="792" spans="2:15" ht="21" customHeight="1" x14ac:dyDescent="0.25">
      <c r="B792" s="21" t="s">
        <v>14</v>
      </c>
      <c r="C792" s="22">
        <v>23</v>
      </c>
      <c r="D792" s="23" t="s">
        <v>69</v>
      </c>
      <c r="E792" s="21" t="s">
        <v>16</v>
      </c>
      <c r="F792" s="21" t="s">
        <v>17</v>
      </c>
      <c r="G792" s="24">
        <v>2</v>
      </c>
      <c r="H792" s="25">
        <v>12000000</v>
      </c>
      <c r="I792" s="21">
        <v>1</v>
      </c>
      <c r="J792" s="26">
        <v>3.2986111111111111E-3</v>
      </c>
      <c r="K792" s="21" t="s">
        <v>18</v>
      </c>
      <c r="L792" s="21" t="s">
        <v>64</v>
      </c>
      <c r="M792" s="21" t="s">
        <v>48</v>
      </c>
      <c r="N792" s="21" t="s">
        <v>76</v>
      </c>
      <c r="O792" s="21" t="s">
        <v>26</v>
      </c>
    </row>
    <row r="793" spans="2:15" ht="21" customHeight="1" x14ac:dyDescent="0.25">
      <c r="B793" s="2" t="s">
        <v>14</v>
      </c>
      <c r="C793" s="3">
        <v>19</v>
      </c>
      <c r="D793" s="4" t="s">
        <v>22</v>
      </c>
      <c r="E793" s="2" t="s">
        <v>28</v>
      </c>
      <c r="F793" s="2" t="s">
        <v>45</v>
      </c>
      <c r="G793" s="5">
        <v>1</v>
      </c>
      <c r="H793" s="1">
        <v>7000000</v>
      </c>
      <c r="I793" s="2">
        <v>5</v>
      </c>
      <c r="J793" s="6">
        <v>3.2986111111111111E-3</v>
      </c>
      <c r="K793" s="2" t="s">
        <v>18</v>
      </c>
      <c r="L793" s="2" t="s">
        <v>24</v>
      </c>
      <c r="M793" s="2" t="s">
        <v>48</v>
      </c>
      <c r="N793" s="2" t="s">
        <v>78</v>
      </c>
      <c r="O793" s="2" t="s">
        <v>53</v>
      </c>
    </row>
    <row r="794" spans="2:15" ht="21" customHeight="1" x14ac:dyDescent="0.25">
      <c r="B794" s="21" t="s">
        <v>70</v>
      </c>
      <c r="C794" s="22">
        <v>11</v>
      </c>
      <c r="D794" s="23" t="s">
        <v>55</v>
      </c>
      <c r="E794" s="21" t="s">
        <v>38</v>
      </c>
      <c r="F794" s="21" t="s">
        <v>23</v>
      </c>
      <c r="G794" s="24">
        <v>0</v>
      </c>
      <c r="H794" s="25">
        <v>0</v>
      </c>
      <c r="I794" s="21">
        <v>4</v>
      </c>
      <c r="J794" s="26">
        <v>3.2986111111111111E-3</v>
      </c>
      <c r="K794" s="21"/>
      <c r="L794" s="21"/>
      <c r="M794" s="21" t="s">
        <v>30</v>
      </c>
      <c r="N794" s="21" t="s">
        <v>77</v>
      </c>
      <c r="O794" s="21" t="s">
        <v>65</v>
      </c>
    </row>
    <row r="795" spans="2:15" ht="21" customHeight="1" x14ac:dyDescent="0.25">
      <c r="B795" s="2" t="s">
        <v>70</v>
      </c>
      <c r="C795" s="3">
        <v>19</v>
      </c>
      <c r="D795" s="4" t="s">
        <v>27</v>
      </c>
      <c r="E795" s="2" t="s">
        <v>16</v>
      </c>
      <c r="F795" s="2" t="s">
        <v>42</v>
      </c>
      <c r="G795" s="5">
        <v>0</v>
      </c>
      <c r="H795" s="1">
        <v>0</v>
      </c>
      <c r="I795" s="2">
        <v>6</v>
      </c>
      <c r="J795" s="6">
        <v>3.2986111111111111E-3</v>
      </c>
      <c r="K795" s="2"/>
      <c r="L795" s="2"/>
      <c r="M795" s="2" t="s">
        <v>30</v>
      </c>
      <c r="N795" s="2" t="s">
        <v>76</v>
      </c>
      <c r="O795" s="2" t="s">
        <v>71</v>
      </c>
    </row>
    <row r="796" spans="2:15" ht="21" customHeight="1" x14ac:dyDescent="0.25">
      <c r="B796" s="21" t="s">
        <v>70</v>
      </c>
      <c r="C796" s="22">
        <v>18</v>
      </c>
      <c r="D796" s="23" t="s">
        <v>44</v>
      </c>
      <c r="E796" s="21" t="s">
        <v>73</v>
      </c>
      <c r="F796" s="21" t="s">
        <v>42</v>
      </c>
      <c r="G796" s="24">
        <v>0</v>
      </c>
      <c r="H796" s="25">
        <v>0</v>
      </c>
      <c r="I796" s="21">
        <v>4</v>
      </c>
      <c r="J796" s="26">
        <v>3.2986111111111111E-3</v>
      </c>
      <c r="K796" s="21"/>
      <c r="L796" s="21"/>
      <c r="M796" s="21" t="s">
        <v>51</v>
      </c>
      <c r="N796" s="21" t="s">
        <v>66</v>
      </c>
      <c r="O796" s="21" t="s">
        <v>67</v>
      </c>
    </row>
    <row r="797" spans="2:15" ht="21" customHeight="1" x14ac:dyDescent="0.25">
      <c r="B797" s="2" t="s">
        <v>70</v>
      </c>
      <c r="C797" s="3">
        <v>11</v>
      </c>
      <c r="D797" s="4" t="s">
        <v>55</v>
      </c>
      <c r="E797" s="2" t="s">
        <v>38</v>
      </c>
      <c r="F797" s="2" t="s">
        <v>23</v>
      </c>
      <c r="G797" s="5">
        <v>0</v>
      </c>
      <c r="H797" s="1">
        <v>0</v>
      </c>
      <c r="I797" s="2">
        <v>4</v>
      </c>
      <c r="J797" s="6">
        <v>3.2986111111111111E-3</v>
      </c>
      <c r="K797" s="2"/>
      <c r="L797" s="2"/>
      <c r="M797" s="2" t="s">
        <v>30</v>
      </c>
      <c r="N797" s="2" t="s">
        <v>77</v>
      </c>
      <c r="O797" s="2" t="s">
        <v>65</v>
      </c>
    </row>
    <row r="798" spans="2:15" ht="21" customHeight="1" x14ac:dyDescent="0.25">
      <c r="B798" s="21" t="s">
        <v>14</v>
      </c>
      <c r="C798" s="22">
        <v>13</v>
      </c>
      <c r="D798" s="23" t="s">
        <v>55</v>
      </c>
      <c r="E798" s="21" t="s">
        <v>49</v>
      </c>
      <c r="F798" s="21" t="s">
        <v>42</v>
      </c>
      <c r="G798" s="24">
        <v>2</v>
      </c>
      <c r="H798" s="25">
        <v>12000000</v>
      </c>
      <c r="I798" s="21">
        <v>1</v>
      </c>
      <c r="J798" s="26">
        <v>3.3333333333333335E-3</v>
      </c>
      <c r="K798" s="21" t="s">
        <v>18</v>
      </c>
      <c r="L798" s="21" t="s">
        <v>56</v>
      </c>
      <c r="M798" s="21" t="s">
        <v>30</v>
      </c>
      <c r="N798" s="21" t="s">
        <v>76</v>
      </c>
      <c r="O798" s="21" t="s">
        <v>26</v>
      </c>
    </row>
    <row r="799" spans="2:15" ht="21" customHeight="1" x14ac:dyDescent="0.25">
      <c r="B799" s="2" t="s">
        <v>14</v>
      </c>
      <c r="C799" s="3">
        <v>1</v>
      </c>
      <c r="D799" s="4" t="s">
        <v>59</v>
      </c>
      <c r="E799" s="2" t="s">
        <v>49</v>
      </c>
      <c r="F799" s="2" t="s">
        <v>23</v>
      </c>
      <c r="G799" s="5">
        <v>4</v>
      </c>
      <c r="H799" s="1">
        <v>20000000</v>
      </c>
      <c r="I799" s="2">
        <v>4</v>
      </c>
      <c r="J799" s="6">
        <v>3.3333333333333335E-3</v>
      </c>
      <c r="K799" s="2" t="s">
        <v>61</v>
      </c>
      <c r="L799" s="2" t="s">
        <v>64</v>
      </c>
      <c r="M799" s="2" t="s">
        <v>43</v>
      </c>
      <c r="N799" s="2" t="s">
        <v>78</v>
      </c>
      <c r="O799" s="2" t="s">
        <v>63</v>
      </c>
    </row>
    <row r="800" spans="2:15" ht="21" customHeight="1" x14ac:dyDescent="0.25">
      <c r="B800" s="21" t="s">
        <v>14</v>
      </c>
      <c r="C800" s="22">
        <v>12</v>
      </c>
      <c r="D800" s="23" t="s">
        <v>27</v>
      </c>
      <c r="E800" s="21" t="s">
        <v>49</v>
      </c>
      <c r="F800" s="21" t="s">
        <v>17</v>
      </c>
      <c r="G800" s="24">
        <v>2</v>
      </c>
      <c r="H800" s="25">
        <v>10000000</v>
      </c>
      <c r="I800" s="21">
        <v>5</v>
      </c>
      <c r="J800" s="26">
        <v>3.3333333333333335E-3</v>
      </c>
      <c r="K800" s="21" t="s">
        <v>18</v>
      </c>
      <c r="L800" s="21" t="s">
        <v>35</v>
      </c>
      <c r="M800" s="21" t="s">
        <v>51</v>
      </c>
      <c r="N800" s="21" t="s">
        <v>66</v>
      </c>
      <c r="O800" s="21" t="s">
        <v>67</v>
      </c>
    </row>
    <row r="801" spans="2:15" ht="21" customHeight="1" x14ac:dyDescent="0.25">
      <c r="B801" s="2" t="s">
        <v>14</v>
      </c>
      <c r="C801" s="3">
        <v>13</v>
      </c>
      <c r="D801" s="4" t="s">
        <v>37</v>
      </c>
      <c r="E801" s="2" t="s">
        <v>16</v>
      </c>
      <c r="F801" s="2" t="s">
        <v>23</v>
      </c>
      <c r="G801" s="5">
        <v>1</v>
      </c>
      <c r="H801" s="1">
        <v>19000000</v>
      </c>
      <c r="I801" s="2">
        <v>4</v>
      </c>
      <c r="J801" s="6">
        <v>3.3333333333333335E-3</v>
      </c>
      <c r="K801" s="2" t="s">
        <v>46</v>
      </c>
      <c r="L801" s="2" t="s">
        <v>56</v>
      </c>
      <c r="M801" s="2" t="s">
        <v>33</v>
      </c>
      <c r="N801" s="2" t="s">
        <v>76</v>
      </c>
      <c r="O801" s="2" t="s">
        <v>31</v>
      </c>
    </row>
    <row r="802" spans="2:15" ht="21" customHeight="1" x14ac:dyDescent="0.25">
      <c r="B802" s="21" t="s">
        <v>14</v>
      </c>
      <c r="C802" s="22">
        <v>8</v>
      </c>
      <c r="D802" s="23" t="s">
        <v>37</v>
      </c>
      <c r="E802" s="21" t="s">
        <v>49</v>
      </c>
      <c r="F802" s="21" t="s">
        <v>23</v>
      </c>
      <c r="G802" s="24">
        <v>3</v>
      </c>
      <c r="H802" s="25">
        <v>15000000</v>
      </c>
      <c r="I802" s="21">
        <v>3</v>
      </c>
      <c r="J802" s="26">
        <v>3.3333333333333335E-3</v>
      </c>
      <c r="K802" s="21" t="s">
        <v>18</v>
      </c>
      <c r="L802" s="21" t="s">
        <v>19</v>
      </c>
      <c r="M802" s="21" t="s">
        <v>40</v>
      </c>
      <c r="N802" s="21" t="s">
        <v>78</v>
      </c>
      <c r="O802" s="21" t="s">
        <v>41</v>
      </c>
    </row>
    <row r="803" spans="2:15" ht="21" customHeight="1" x14ac:dyDescent="0.25">
      <c r="B803" s="2" t="s">
        <v>14</v>
      </c>
      <c r="C803" s="3">
        <v>17</v>
      </c>
      <c r="D803" s="4" t="s">
        <v>44</v>
      </c>
      <c r="E803" s="2" t="s">
        <v>16</v>
      </c>
      <c r="F803" s="2" t="s">
        <v>42</v>
      </c>
      <c r="G803" s="5">
        <v>2</v>
      </c>
      <c r="H803" s="1">
        <v>12000000</v>
      </c>
      <c r="I803" s="2">
        <v>3</v>
      </c>
      <c r="J803" s="6">
        <v>3.3333333333333335E-3</v>
      </c>
      <c r="K803" s="2" t="s">
        <v>18</v>
      </c>
      <c r="L803" s="2" t="s">
        <v>29</v>
      </c>
      <c r="M803" s="2" t="s">
        <v>40</v>
      </c>
      <c r="N803" s="2" t="s">
        <v>66</v>
      </c>
      <c r="O803" s="2" t="s">
        <v>67</v>
      </c>
    </row>
    <row r="804" spans="2:15" ht="21" customHeight="1" x14ac:dyDescent="0.25">
      <c r="B804" s="21" t="s">
        <v>14</v>
      </c>
      <c r="C804" s="22">
        <v>12</v>
      </c>
      <c r="D804" s="23" t="s">
        <v>44</v>
      </c>
      <c r="E804" s="21" t="s">
        <v>28</v>
      </c>
      <c r="F804" s="21" t="s">
        <v>42</v>
      </c>
      <c r="G804" s="24">
        <v>3</v>
      </c>
      <c r="H804" s="25">
        <v>15000000</v>
      </c>
      <c r="I804" s="21">
        <v>1</v>
      </c>
      <c r="J804" s="26">
        <v>3.3333333333333335E-3</v>
      </c>
      <c r="K804" s="21" t="s">
        <v>18</v>
      </c>
      <c r="L804" s="21" t="s">
        <v>39</v>
      </c>
      <c r="M804" s="21" t="s">
        <v>48</v>
      </c>
      <c r="N804" s="21" t="s">
        <v>76</v>
      </c>
      <c r="O804" s="21" t="s">
        <v>52</v>
      </c>
    </row>
    <row r="805" spans="2:15" ht="21" customHeight="1" x14ac:dyDescent="0.25">
      <c r="B805" s="2" t="s">
        <v>14</v>
      </c>
      <c r="C805" s="3">
        <v>16</v>
      </c>
      <c r="D805" s="4" t="s">
        <v>69</v>
      </c>
      <c r="E805" s="2" t="s">
        <v>73</v>
      </c>
      <c r="F805" s="2" t="s">
        <v>23</v>
      </c>
      <c r="G805" s="5">
        <v>5</v>
      </c>
      <c r="H805" s="1">
        <v>25000000</v>
      </c>
      <c r="I805" s="2">
        <v>2</v>
      </c>
      <c r="J805" s="6">
        <v>3.3333333333333335E-3</v>
      </c>
      <c r="K805" s="2" t="s">
        <v>18</v>
      </c>
      <c r="L805" s="2" t="s">
        <v>19</v>
      </c>
      <c r="M805" s="2" t="s">
        <v>25</v>
      </c>
      <c r="N805" s="2" t="s">
        <v>77</v>
      </c>
      <c r="O805" s="2" t="s">
        <v>65</v>
      </c>
    </row>
    <row r="806" spans="2:15" ht="21" customHeight="1" x14ac:dyDescent="0.25">
      <c r="B806" s="21" t="s">
        <v>14</v>
      </c>
      <c r="C806" s="22">
        <v>13</v>
      </c>
      <c r="D806" s="23" t="s">
        <v>55</v>
      </c>
      <c r="E806" s="21" t="s">
        <v>49</v>
      </c>
      <c r="F806" s="21" t="s">
        <v>42</v>
      </c>
      <c r="G806" s="24">
        <v>2</v>
      </c>
      <c r="H806" s="25">
        <v>12000000</v>
      </c>
      <c r="I806" s="21">
        <v>1</v>
      </c>
      <c r="J806" s="26">
        <v>3.3333333333333335E-3</v>
      </c>
      <c r="K806" s="21" t="s">
        <v>18</v>
      </c>
      <c r="L806" s="21" t="s">
        <v>56</v>
      </c>
      <c r="M806" s="21" t="s">
        <v>30</v>
      </c>
      <c r="N806" s="21" t="s">
        <v>76</v>
      </c>
      <c r="O806" s="21" t="s">
        <v>26</v>
      </c>
    </row>
    <row r="807" spans="2:15" ht="21" customHeight="1" x14ac:dyDescent="0.25">
      <c r="B807" s="2" t="s">
        <v>14</v>
      </c>
      <c r="C807" s="3">
        <v>1</v>
      </c>
      <c r="D807" s="4" t="s">
        <v>59</v>
      </c>
      <c r="E807" s="2" t="s">
        <v>49</v>
      </c>
      <c r="F807" s="2" t="s">
        <v>23</v>
      </c>
      <c r="G807" s="5">
        <v>4</v>
      </c>
      <c r="H807" s="1">
        <v>20000000</v>
      </c>
      <c r="I807" s="2">
        <v>4</v>
      </c>
      <c r="J807" s="6">
        <v>3.3333333333333335E-3</v>
      </c>
      <c r="K807" s="2" t="s">
        <v>61</v>
      </c>
      <c r="L807" s="2" t="s">
        <v>64</v>
      </c>
      <c r="M807" s="2" t="s">
        <v>43</v>
      </c>
      <c r="N807" s="2" t="s">
        <v>78</v>
      </c>
      <c r="O807" s="2" t="s">
        <v>63</v>
      </c>
    </row>
    <row r="808" spans="2:15" ht="21" customHeight="1" x14ac:dyDescent="0.25">
      <c r="B808" s="21" t="s">
        <v>70</v>
      </c>
      <c r="C808" s="22">
        <v>12</v>
      </c>
      <c r="D808" s="23" t="s">
        <v>60</v>
      </c>
      <c r="E808" s="21" t="s">
        <v>16</v>
      </c>
      <c r="F808" s="21" t="s">
        <v>42</v>
      </c>
      <c r="G808" s="24">
        <v>0</v>
      </c>
      <c r="H808" s="25">
        <v>0</v>
      </c>
      <c r="I808" s="21">
        <v>2</v>
      </c>
      <c r="J808" s="26">
        <v>3.3333333333333335E-3</v>
      </c>
      <c r="K808" s="21"/>
      <c r="L808" s="21"/>
      <c r="M808" s="21" t="s">
        <v>20</v>
      </c>
      <c r="N808" s="21" t="s">
        <v>77</v>
      </c>
      <c r="O808" s="21" t="s">
        <v>34</v>
      </c>
    </row>
    <row r="809" spans="2:15" ht="21" customHeight="1" x14ac:dyDescent="0.25">
      <c r="B809" s="2" t="s">
        <v>70</v>
      </c>
      <c r="C809" s="3">
        <v>6</v>
      </c>
      <c r="D809" s="4" t="s">
        <v>27</v>
      </c>
      <c r="E809" s="2" t="s">
        <v>16</v>
      </c>
      <c r="F809" s="2" t="s">
        <v>23</v>
      </c>
      <c r="G809" s="5">
        <v>0</v>
      </c>
      <c r="H809" s="1">
        <v>0</v>
      </c>
      <c r="I809" s="2">
        <v>1</v>
      </c>
      <c r="J809" s="6">
        <v>3.3333333333333335E-3</v>
      </c>
      <c r="K809" s="2"/>
      <c r="L809" s="2"/>
      <c r="M809" s="2" t="s">
        <v>33</v>
      </c>
      <c r="N809" s="2" t="s">
        <v>76</v>
      </c>
      <c r="O809" s="2" t="s">
        <v>71</v>
      </c>
    </row>
    <row r="810" spans="2:15" ht="21" customHeight="1" x14ac:dyDescent="0.25">
      <c r="B810" s="21" t="s">
        <v>70</v>
      </c>
      <c r="C810" s="22">
        <v>17</v>
      </c>
      <c r="D810" s="23" t="s">
        <v>27</v>
      </c>
      <c r="E810" s="21" t="s">
        <v>16</v>
      </c>
      <c r="F810" s="21" t="s">
        <v>42</v>
      </c>
      <c r="G810" s="24">
        <v>0</v>
      </c>
      <c r="H810" s="25">
        <v>0</v>
      </c>
      <c r="I810" s="21">
        <v>4</v>
      </c>
      <c r="J810" s="26">
        <v>3.3333333333333335E-3</v>
      </c>
      <c r="K810" s="21"/>
      <c r="L810" s="21"/>
      <c r="M810" s="21" t="s">
        <v>20</v>
      </c>
      <c r="N810" s="21" t="s">
        <v>78</v>
      </c>
      <c r="O810" s="21" t="s">
        <v>66</v>
      </c>
    </row>
    <row r="811" spans="2:15" ht="21" customHeight="1" x14ac:dyDescent="0.25">
      <c r="B811" s="2" t="s">
        <v>70</v>
      </c>
      <c r="C811" s="3">
        <v>11</v>
      </c>
      <c r="D811" s="4" t="s">
        <v>44</v>
      </c>
      <c r="E811" s="2" t="s">
        <v>49</v>
      </c>
      <c r="F811" s="2" t="s">
        <v>17</v>
      </c>
      <c r="G811" s="5">
        <v>0</v>
      </c>
      <c r="H811" s="1">
        <v>0</v>
      </c>
      <c r="I811" s="2">
        <v>2</v>
      </c>
      <c r="J811" s="6">
        <v>3.3333333333333335E-3</v>
      </c>
      <c r="K811" s="2"/>
      <c r="L811" s="2"/>
      <c r="M811" s="2" t="s">
        <v>48</v>
      </c>
      <c r="N811" s="2" t="s">
        <v>78</v>
      </c>
      <c r="O811" s="2" t="s">
        <v>62</v>
      </c>
    </row>
    <row r="812" spans="2:15" ht="21" customHeight="1" x14ac:dyDescent="0.25">
      <c r="B812" s="21" t="s">
        <v>70</v>
      </c>
      <c r="C812" s="22">
        <v>12</v>
      </c>
      <c r="D812" s="23" t="s">
        <v>60</v>
      </c>
      <c r="E812" s="21" t="s">
        <v>16</v>
      </c>
      <c r="F812" s="21" t="s">
        <v>42</v>
      </c>
      <c r="G812" s="24">
        <v>0</v>
      </c>
      <c r="H812" s="25">
        <v>0</v>
      </c>
      <c r="I812" s="21">
        <v>2</v>
      </c>
      <c r="J812" s="26">
        <v>3.3333333333333335E-3</v>
      </c>
      <c r="K812" s="21"/>
      <c r="L812" s="21"/>
      <c r="M812" s="21" t="s">
        <v>20</v>
      </c>
      <c r="N812" s="21" t="s">
        <v>77</v>
      </c>
      <c r="O812" s="21" t="s">
        <v>34</v>
      </c>
    </row>
    <row r="813" spans="2:15" ht="21" customHeight="1" x14ac:dyDescent="0.25">
      <c r="B813" s="2" t="s">
        <v>14</v>
      </c>
      <c r="C813" s="3">
        <v>18</v>
      </c>
      <c r="D813" s="4" t="s">
        <v>57</v>
      </c>
      <c r="E813" s="2" t="s">
        <v>28</v>
      </c>
      <c r="F813" s="2" t="s">
        <v>42</v>
      </c>
      <c r="G813" s="5">
        <v>5</v>
      </c>
      <c r="H813" s="1">
        <v>20000000</v>
      </c>
      <c r="I813" s="2">
        <v>1</v>
      </c>
      <c r="J813" s="6">
        <v>3.6111111111111114E-3</v>
      </c>
      <c r="K813" s="2" t="s">
        <v>18</v>
      </c>
      <c r="L813" s="2" t="s">
        <v>64</v>
      </c>
      <c r="M813" s="2" t="s">
        <v>51</v>
      </c>
      <c r="N813" s="2" t="s">
        <v>77</v>
      </c>
      <c r="O813" s="2" t="s">
        <v>34</v>
      </c>
    </row>
    <row r="814" spans="2:15" ht="21" customHeight="1" x14ac:dyDescent="0.25">
      <c r="B814" s="21" t="s">
        <v>14</v>
      </c>
      <c r="C814" s="22">
        <v>11</v>
      </c>
      <c r="D814" s="23" t="s">
        <v>37</v>
      </c>
      <c r="E814" s="21" t="s">
        <v>16</v>
      </c>
      <c r="F814" s="21" t="s">
        <v>23</v>
      </c>
      <c r="G814" s="24">
        <v>2</v>
      </c>
      <c r="H814" s="25">
        <v>38000000</v>
      </c>
      <c r="I814" s="21">
        <v>2</v>
      </c>
      <c r="J814" s="26">
        <v>3.6111111111111114E-3</v>
      </c>
      <c r="K814" s="21" t="s">
        <v>46</v>
      </c>
      <c r="L814" s="21" t="s">
        <v>24</v>
      </c>
      <c r="M814" s="21" t="s">
        <v>43</v>
      </c>
      <c r="N814" s="21" t="s">
        <v>66</v>
      </c>
      <c r="O814" s="21" t="s">
        <v>67</v>
      </c>
    </row>
    <row r="815" spans="2:15" ht="21" customHeight="1" x14ac:dyDescent="0.25">
      <c r="B815" s="2" t="s">
        <v>14</v>
      </c>
      <c r="C815" s="3">
        <v>23</v>
      </c>
      <c r="D815" s="4" t="s">
        <v>37</v>
      </c>
      <c r="E815" s="2" t="s">
        <v>16</v>
      </c>
      <c r="F815" s="2" t="s">
        <v>17</v>
      </c>
      <c r="G815" s="5">
        <v>1</v>
      </c>
      <c r="H815" s="1">
        <v>19000000</v>
      </c>
      <c r="I815" s="2">
        <v>2</v>
      </c>
      <c r="J815" s="6">
        <v>3.6111111111111114E-3</v>
      </c>
      <c r="K815" s="2" t="s">
        <v>46</v>
      </c>
      <c r="L815" s="2" t="s">
        <v>56</v>
      </c>
      <c r="M815" s="2" t="s">
        <v>20</v>
      </c>
      <c r="N815" s="2" t="s">
        <v>78</v>
      </c>
      <c r="O815" s="2" t="s">
        <v>41</v>
      </c>
    </row>
    <row r="816" spans="2:15" ht="21" customHeight="1" x14ac:dyDescent="0.25">
      <c r="B816" s="21" t="s">
        <v>14</v>
      </c>
      <c r="C816" s="22">
        <v>28</v>
      </c>
      <c r="D816" s="23" t="s">
        <v>37</v>
      </c>
      <c r="E816" s="21" t="s">
        <v>49</v>
      </c>
      <c r="F816" s="21" t="s">
        <v>42</v>
      </c>
      <c r="G816" s="24">
        <v>1</v>
      </c>
      <c r="H816" s="25">
        <v>7000000</v>
      </c>
      <c r="I816" s="21">
        <v>4</v>
      </c>
      <c r="J816" s="26">
        <v>3.6111111111111114E-3</v>
      </c>
      <c r="K816" s="21" t="s">
        <v>18</v>
      </c>
      <c r="L816" s="21" t="s">
        <v>39</v>
      </c>
      <c r="M816" s="21" t="s">
        <v>43</v>
      </c>
      <c r="N816" s="21" t="s">
        <v>78</v>
      </c>
      <c r="O816" s="21" t="s">
        <v>62</v>
      </c>
    </row>
    <row r="817" spans="2:15" ht="21" customHeight="1" x14ac:dyDescent="0.25">
      <c r="B817" s="2" t="s">
        <v>14</v>
      </c>
      <c r="C817" s="3">
        <v>30</v>
      </c>
      <c r="D817" s="4" t="s">
        <v>37</v>
      </c>
      <c r="E817" s="2" t="s">
        <v>16</v>
      </c>
      <c r="F817" s="2" t="s">
        <v>23</v>
      </c>
      <c r="G817" s="5">
        <v>3</v>
      </c>
      <c r="H817" s="1">
        <v>12000000</v>
      </c>
      <c r="I817" s="2">
        <v>1</v>
      </c>
      <c r="J817" s="6">
        <v>3.6111111111111114E-3</v>
      </c>
      <c r="K817" s="2" t="s">
        <v>18</v>
      </c>
      <c r="L817" s="2" t="s">
        <v>19</v>
      </c>
      <c r="M817" s="2" t="s">
        <v>48</v>
      </c>
      <c r="N817" s="2" t="s">
        <v>78</v>
      </c>
      <c r="O817" s="2" t="s">
        <v>41</v>
      </c>
    </row>
    <row r="818" spans="2:15" ht="21" customHeight="1" x14ac:dyDescent="0.25">
      <c r="B818" s="21" t="s">
        <v>14</v>
      </c>
      <c r="C818" s="22">
        <v>22</v>
      </c>
      <c r="D818" s="23" t="s">
        <v>44</v>
      </c>
      <c r="E818" s="21" t="s">
        <v>32</v>
      </c>
      <c r="F818" s="21" t="s">
        <v>42</v>
      </c>
      <c r="G818" s="24">
        <v>4</v>
      </c>
      <c r="H818" s="25">
        <v>20000000</v>
      </c>
      <c r="I818" s="21">
        <v>2</v>
      </c>
      <c r="J818" s="26">
        <v>3.6111111111111114E-3</v>
      </c>
      <c r="K818" s="21" t="s">
        <v>61</v>
      </c>
      <c r="L818" s="21" t="s">
        <v>19</v>
      </c>
      <c r="M818" s="21" t="s">
        <v>30</v>
      </c>
      <c r="N818" s="21" t="s">
        <v>76</v>
      </c>
      <c r="O818" s="21" t="s">
        <v>31</v>
      </c>
    </row>
    <row r="819" spans="2:15" ht="21" customHeight="1" x14ac:dyDescent="0.25">
      <c r="B819" s="2" t="s">
        <v>14</v>
      </c>
      <c r="C819" s="3">
        <v>1</v>
      </c>
      <c r="D819" s="4" t="s">
        <v>44</v>
      </c>
      <c r="E819" s="2" t="s">
        <v>32</v>
      </c>
      <c r="F819" s="2" t="s">
        <v>17</v>
      </c>
      <c r="G819" s="5">
        <v>5</v>
      </c>
      <c r="H819" s="1">
        <v>25000000</v>
      </c>
      <c r="I819" s="2">
        <v>2</v>
      </c>
      <c r="J819" s="6">
        <v>3.6111111111111114E-3</v>
      </c>
      <c r="K819" s="2" t="s">
        <v>18</v>
      </c>
      <c r="L819" s="2" t="s">
        <v>29</v>
      </c>
      <c r="M819" s="2" t="s">
        <v>40</v>
      </c>
      <c r="N819" s="2" t="s">
        <v>77</v>
      </c>
      <c r="O819" s="2" t="s">
        <v>65</v>
      </c>
    </row>
    <row r="820" spans="2:15" ht="21" customHeight="1" x14ac:dyDescent="0.25">
      <c r="B820" s="21" t="s">
        <v>14</v>
      </c>
      <c r="C820" s="22">
        <v>24</v>
      </c>
      <c r="D820" s="23" t="s">
        <v>69</v>
      </c>
      <c r="E820" s="21" t="s">
        <v>73</v>
      </c>
      <c r="F820" s="21" t="s">
        <v>23</v>
      </c>
      <c r="G820" s="24">
        <v>3</v>
      </c>
      <c r="H820" s="25">
        <v>11000000</v>
      </c>
      <c r="I820" s="21">
        <v>4</v>
      </c>
      <c r="J820" s="26">
        <v>3.6111111111111114E-3</v>
      </c>
      <c r="K820" s="21" t="s">
        <v>18</v>
      </c>
      <c r="L820" s="21" t="s">
        <v>56</v>
      </c>
      <c r="M820" s="21" t="s">
        <v>33</v>
      </c>
      <c r="N820" s="21" t="s">
        <v>78</v>
      </c>
      <c r="O820" s="21" t="s">
        <v>53</v>
      </c>
    </row>
    <row r="821" spans="2:15" ht="21" customHeight="1" x14ac:dyDescent="0.25">
      <c r="B821" s="2" t="s">
        <v>14</v>
      </c>
      <c r="C821" s="3">
        <v>18</v>
      </c>
      <c r="D821" s="4" t="s">
        <v>57</v>
      </c>
      <c r="E821" s="2" t="s">
        <v>28</v>
      </c>
      <c r="F821" s="2" t="s">
        <v>42</v>
      </c>
      <c r="G821" s="5">
        <v>5</v>
      </c>
      <c r="H821" s="1">
        <v>20000000</v>
      </c>
      <c r="I821" s="2">
        <v>1</v>
      </c>
      <c r="J821" s="6">
        <v>3.6111111111111114E-3</v>
      </c>
      <c r="K821" s="2" t="s">
        <v>18</v>
      </c>
      <c r="L821" s="2" t="s">
        <v>64</v>
      </c>
      <c r="M821" s="2" t="s">
        <v>51</v>
      </c>
      <c r="N821" s="2" t="s">
        <v>77</v>
      </c>
      <c r="O821" s="2" t="s">
        <v>34</v>
      </c>
    </row>
    <row r="822" spans="2:15" ht="21" customHeight="1" x14ac:dyDescent="0.25">
      <c r="B822" s="21" t="s">
        <v>70</v>
      </c>
      <c r="C822" s="22">
        <v>3</v>
      </c>
      <c r="D822" s="23" t="s">
        <v>55</v>
      </c>
      <c r="E822" s="21" t="s">
        <v>32</v>
      </c>
      <c r="F822" s="21" t="s">
        <v>23</v>
      </c>
      <c r="G822" s="24">
        <v>0</v>
      </c>
      <c r="H822" s="25">
        <v>0</v>
      </c>
      <c r="I822" s="21">
        <v>1</v>
      </c>
      <c r="J822" s="26">
        <v>3.6111111111111114E-3</v>
      </c>
      <c r="K822" s="21"/>
      <c r="L822" s="21"/>
      <c r="M822" s="21" t="s">
        <v>25</v>
      </c>
      <c r="N822" s="21" t="s">
        <v>78</v>
      </c>
      <c r="O822" s="21" t="s">
        <v>53</v>
      </c>
    </row>
    <row r="823" spans="2:15" ht="21" customHeight="1" x14ac:dyDescent="0.25">
      <c r="B823" s="2" t="s">
        <v>70</v>
      </c>
      <c r="C823" s="3">
        <v>22</v>
      </c>
      <c r="D823" s="4" t="s">
        <v>27</v>
      </c>
      <c r="E823" s="2" t="s">
        <v>38</v>
      </c>
      <c r="F823" s="2" t="s">
        <v>68</v>
      </c>
      <c r="G823" s="5">
        <v>0</v>
      </c>
      <c r="H823" s="1">
        <v>0</v>
      </c>
      <c r="I823" s="2">
        <v>6</v>
      </c>
      <c r="J823" s="6">
        <v>3.6111111111111114E-3</v>
      </c>
      <c r="K823" s="2"/>
      <c r="L823" s="2"/>
      <c r="M823" s="2" t="s">
        <v>30</v>
      </c>
      <c r="N823" s="2" t="s">
        <v>78</v>
      </c>
      <c r="O823" s="2" t="s">
        <v>53</v>
      </c>
    </row>
    <row r="824" spans="2:15" ht="21" customHeight="1" x14ac:dyDescent="0.25">
      <c r="B824" s="21" t="s">
        <v>70</v>
      </c>
      <c r="C824" s="22">
        <v>5</v>
      </c>
      <c r="D824" s="23" t="s">
        <v>37</v>
      </c>
      <c r="E824" s="21" t="s">
        <v>38</v>
      </c>
      <c r="F824" s="21" t="s">
        <v>23</v>
      </c>
      <c r="G824" s="24">
        <v>0</v>
      </c>
      <c r="H824" s="25">
        <v>0</v>
      </c>
      <c r="I824" s="21">
        <v>3</v>
      </c>
      <c r="J824" s="26">
        <v>3.6111111111111114E-3</v>
      </c>
      <c r="K824" s="21"/>
      <c r="L824" s="21"/>
      <c r="M824" s="21" t="s">
        <v>30</v>
      </c>
      <c r="N824" s="21" t="s">
        <v>76</v>
      </c>
      <c r="O824" s="21" t="s">
        <v>75</v>
      </c>
    </row>
    <row r="825" spans="2:15" ht="21" customHeight="1" x14ac:dyDescent="0.25">
      <c r="B825" s="2" t="s">
        <v>70</v>
      </c>
      <c r="C825" s="3">
        <v>20</v>
      </c>
      <c r="D825" s="4" t="s">
        <v>44</v>
      </c>
      <c r="E825" s="2" t="s">
        <v>32</v>
      </c>
      <c r="F825" s="2" t="s">
        <v>45</v>
      </c>
      <c r="G825" s="5">
        <v>0</v>
      </c>
      <c r="H825" s="1">
        <v>0</v>
      </c>
      <c r="I825" s="2">
        <v>3</v>
      </c>
      <c r="J825" s="6">
        <v>3.6111111111111114E-3</v>
      </c>
      <c r="K825" s="2"/>
      <c r="L825" s="2"/>
      <c r="M825" s="2" t="s">
        <v>20</v>
      </c>
      <c r="N825" s="2" t="s">
        <v>76</v>
      </c>
      <c r="O825" s="2" t="s">
        <v>52</v>
      </c>
    </row>
    <row r="826" spans="2:15" ht="21" customHeight="1" x14ac:dyDescent="0.25">
      <c r="B826" s="21" t="s">
        <v>70</v>
      </c>
      <c r="C826" s="22">
        <v>29</v>
      </c>
      <c r="D826" s="23" t="s">
        <v>44</v>
      </c>
      <c r="E826" s="21" t="s">
        <v>32</v>
      </c>
      <c r="F826" s="21" t="s">
        <v>23</v>
      </c>
      <c r="G826" s="24">
        <v>0</v>
      </c>
      <c r="H826" s="25">
        <v>0</v>
      </c>
      <c r="I826" s="21">
        <v>2</v>
      </c>
      <c r="J826" s="26">
        <v>3.6111111111111114E-3</v>
      </c>
      <c r="K826" s="21"/>
      <c r="L826" s="21"/>
      <c r="M826" s="21" t="s">
        <v>48</v>
      </c>
      <c r="N826" s="21" t="s">
        <v>66</v>
      </c>
      <c r="O826" s="21" t="s">
        <v>67</v>
      </c>
    </row>
    <row r="827" spans="2:15" ht="21" customHeight="1" x14ac:dyDescent="0.25">
      <c r="B827" s="2" t="s">
        <v>70</v>
      </c>
      <c r="C827" s="3">
        <v>3</v>
      </c>
      <c r="D827" s="4" t="s">
        <v>55</v>
      </c>
      <c r="E827" s="2" t="s">
        <v>32</v>
      </c>
      <c r="F827" s="2" t="s">
        <v>23</v>
      </c>
      <c r="G827" s="5">
        <v>0</v>
      </c>
      <c r="H827" s="1">
        <v>0</v>
      </c>
      <c r="I827" s="2">
        <v>1</v>
      </c>
      <c r="J827" s="6">
        <v>3.6111111111111114E-3</v>
      </c>
      <c r="K827" s="2"/>
      <c r="L827" s="2"/>
      <c r="M827" s="2" t="s">
        <v>25</v>
      </c>
      <c r="N827" s="2" t="s">
        <v>78</v>
      </c>
      <c r="O827" s="2" t="s">
        <v>53</v>
      </c>
    </row>
    <row r="828" spans="2:15" ht="21" customHeight="1" x14ac:dyDescent="0.25">
      <c r="B828" s="21" t="s">
        <v>14</v>
      </c>
      <c r="C828" s="22">
        <v>1</v>
      </c>
      <c r="D828" s="23" t="s">
        <v>59</v>
      </c>
      <c r="E828" s="21" t="s">
        <v>73</v>
      </c>
      <c r="F828" s="21" t="s">
        <v>42</v>
      </c>
      <c r="G828" s="24">
        <v>2</v>
      </c>
      <c r="H828" s="25">
        <v>12000000</v>
      </c>
      <c r="I828" s="21">
        <v>3</v>
      </c>
      <c r="J828" s="26">
        <v>3.6342592592592594E-3</v>
      </c>
      <c r="K828" s="21" t="s">
        <v>18</v>
      </c>
      <c r="L828" s="21" t="s">
        <v>19</v>
      </c>
      <c r="M828" s="21" t="s">
        <v>33</v>
      </c>
      <c r="N828" s="21" t="s">
        <v>76</v>
      </c>
      <c r="O828" s="21" t="s">
        <v>26</v>
      </c>
    </row>
    <row r="829" spans="2:15" ht="21" customHeight="1" x14ac:dyDescent="0.25">
      <c r="B829" s="2" t="s">
        <v>14</v>
      </c>
      <c r="C829" s="3">
        <v>17</v>
      </c>
      <c r="D829" s="4" t="s">
        <v>22</v>
      </c>
      <c r="E829" s="2" t="s">
        <v>73</v>
      </c>
      <c r="F829" s="2" t="s">
        <v>42</v>
      </c>
      <c r="G829" s="5">
        <v>2</v>
      </c>
      <c r="H829" s="1">
        <v>12000000</v>
      </c>
      <c r="I829" s="2">
        <v>4</v>
      </c>
      <c r="J829" s="6">
        <v>3.6342592592592594E-3</v>
      </c>
      <c r="K829" s="2" t="s">
        <v>18</v>
      </c>
      <c r="L829" s="2" t="s">
        <v>29</v>
      </c>
      <c r="M829" s="2" t="s">
        <v>43</v>
      </c>
      <c r="N829" s="2" t="s">
        <v>77</v>
      </c>
      <c r="O829" s="2" t="s">
        <v>54</v>
      </c>
    </row>
    <row r="830" spans="2:15" ht="21" customHeight="1" x14ac:dyDescent="0.25">
      <c r="B830" s="21" t="s">
        <v>14</v>
      </c>
      <c r="C830" s="22">
        <v>9</v>
      </c>
      <c r="D830" s="23" t="s">
        <v>27</v>
      </c>
      <c r="E830" s="21" t="s">
        <v>38</v>
      </c>
      <c r="F830" s="21" t="s">
        <v>42</v>
      </c>
      <c r="G830" s="24">
        <v>5</v>
      </c>
      <c r="H830" s="25">
        <v>25000000</v>
      </c>
      <c r="I830" s="21">
        <v>2</v>
      </c>
      <c r="J830" s="26">
        <v>3.6342592592592594E-3</v>
      </c>
      <c r="K830" s="21" t="s">
        <v>18</v>
      </c>
      <c r="L830" s="21" t="s">
        <v>35</v>
      </c>
      <c r="M830" s="21" t="s">
        <v>33</v>
      </c>
      <c r="N830" s="21" t="s">
        <v>78</v>
      </c>
      <c r="O830" s="21" t="s">
        <v>63</v>
      </c>
    </row>
    <row r="831" spans="2:15" ht="21" customHeight="1" x14ac:dyDescent="0.25">
      <c r="B831" s="2" t="s">
        <v>14</v>
      </c>
      <c r="C831" s="3">
        <v>29</v>
      </c>
      <c r="D831" s="4" t="s">
        <v>27</v>
      </c>
      <c r="E831" s="2" t="s">
        <v>16</v>
      </c>
      <c r="F831" s="2" t="s">
        <v>45</v>
      </c>
      <c r="G831" s="5">
        <v>1</v>
      </c>
      <c r="H831" s="1">
        <v>7000000</v>
      </c>
      <c r="I831" s="2">
        <v>4</v>
      </c>
      <c r="J831" s="6">
        <v>3.6342592592592594E-3</v>
      </c>
      <c r="K831" s="2" t="s">
        <v>18</v>
      </c>
      <c r="L831" s="2" t="s">
        <v>29</v>
      </c>
      <c r="M831" s="2" t="s">
        <v>48</v>
      </c>
      <c r="N831" s="2" t="s">
        <v>77</v>
      </c>
      <c r="O831" s="2" t="s">
        <v>34</v>
      </c>
    </row>
    <row r="832" spans="2:15" ht="21" customHeight="1" x14ac:dyDescent="0.25">
      <c r="B832" s="21" t="s">
        <v>14</v>
      </c>
      <c r="C832" s="22">
        <v>11</v>
      </c>
      <c r="D832" s="23" t="s">
        <v>37</v>
      </c>
      <c r="E832" s="21" t="s">
        <v>32</v>
      </c>
      <c r="F832" s="21" t="s">
        <v>42</v>
      </c>
      <c r="G832" s="24">
        <v>2</v>
      </c>
      <c r="H832" s="25">
        <v>38000000</v>
      </c>
      <c r="I832" s="21">
        <v>3</v>
      </c>
      <c r="J832" s="26">
        <v>3.6342592592592594E-3</v>
      </c>
      <c r="K832" s="21" t="s">
        <v>46</v>
      </c>
      <c r="L832" s="21" t="s">
        <v>39</v>
      </c>
      <c r="M832" s="21" t="s">
        <v>43</v>
      </c>
      <c r="N832" s="21" t="s">
        <v>78</v>
      </c>
      <c r="O832" s="21" t="s">
        <v>41</v>
      </c>
    </row>
    <row r="833" spans="2:15" ht="21" customHeight="1" x14ac:dyDescent="0.25">
      <c r="B833" s="2" t="s">
        <v>14</v>
      </c>
      <c r="C833" s="3">
        <v>17</v>
      </c>
      <c r="D833" s="4" t="s">
        <v>37</v>
      </c>
      <c r="E833" s="2" t="s">
        <v>28</v>
      </c>
      <c r="F833" s="2" t="s">
        <v>17</v>
      </c>
      <c r="G833" s="5">
        <v>1</v>
      </c>
      <c r="H833" s="1">
        <v>19000000</v>
      </c>
      <c r="I833" s="2">
        <v>2</v>
      </c>
      <c r="J833" s="6">
        <v>3.6342592592592594E-3</v>
      </c>
      <c r="K833" s="2" t="s">
        <v>46</v>
      </c>
      <c r="L833" s="2" t="s">
        <v>24</v>
      </c>
      <c r="M833" s="2" t="s">
        <v>25</v>
      </c>
      <c r="N833" s="2" t="s">
        <v>76</v>
      </c>
      <c r="O833" s="2" t="s">
        <v>26</v>
      </c>
    </row>
    <row r="834" spans="2:15" ht="21" customHeight="1" x14ac:dyDescent="0.25">
      <c r="B834" s="21" t="s">
        <v>14</v>
      </c>
      <c r="C834" s="22">
        <v>4</v>
      </c>
      <c r="D834" s="23" t="s">
        <v>37</v>
      </c>
      <c r="E834" s="21" t="s">
        <v>16</v>
      </c>
      <c r="F834" s="21" t="s">
        <v>42</v>
      </c>
      <c r="G834" s="24">
        <v>4</v>
      </c>
      <c r="H834" s="25">
        <v>15000000</v>
      </c>
      <c r="I834" s="21">
        <v>5</v>
      </c>
      <c r="J834" s="26">
        <v>3.6342592592592594E-3</v>
      </c>
      <c r="K834" s="21" t="s">
        <v>18</v>
      </c>
      <c r="L834" s="21" t="s">
        <v>29</v>
      </c>
      <c r="M834" s="21" t="s">
        <v>40</v>
      </c>
      <c r="N834" s="21" t="s">
        <v>78</v>
      </c>
      <c r="O834" s="21" t="s">
        <v>66</v>
      </c>
    </row>
    <row r="835" spans="2:15" ht="21" customHeight="1" x14ac:dyDescent="0.25">
      <c r="B835" s="2" t="s">
        <v>14</v>
      </c>
      <c r="C835" s="3">
        <v>1</v>
      </c>
      <c r="D835" s="4" t="s">
        <v>37</v>
      </c>
      <c r="E835" s="2" t="s">
        <v>38</v>
      </c>
      <c r="F835" s="2" t="s">
        <v>17</v>
      </c>
      <c r="G835" s="5">
        <v>3</v>
      </c>
      <c r="H835" s="1">
        <v>15000000</v>
      </c>
      <c r="I835" s="2">
        <v>5</v>
      </c>
      <c r="J835" s="6">
        <v>3.6342592592592594E-3</v>
      </c>
      <c r="K835" s="2" t="s">
        <v>18</v>
      </c>
      <c r="L835" s="2" t="s">
        <v>29</v>
      </c>
      <c r="M835" s="2" t="s">
        <v>20</v>
      </c>
      <c r="N835" s="2" t="s">
        <v>78</v>
      </c>
      <c r="O835" s="2" t="s">
        <v>53</v>
      </c>
    </row>
    <row r="836" spans="2:15" ht="21" customHeight="1" x14ac:dyDescent="0.25">
      <c r="B836" s="21" t="s">
        <v>14</v>
      </c>
      <c r="C836" s="22">
        <v>11</v>
      </c>
      <c r="D836" s="23" t="s">
        <v>44</v>
      </c>
      <c r="E836" s="21" t="s">
        <v>16</v>
      </c>
      <c r="F836" s="21" t="s">
        <v>42</v>
      </c>
      <c r="G836" s="24">
        <v>3</v>
      </c>
      <c r="H836" s="25">
        <v>11000000</v>
      </c>
      <c r="I836" s="21">
        <v>1</v>
      </c>
      <c r="J836" s="26">
        <v>3.6342592592592594E-3</v>
      </c>
      <c r="K836" s="21" t="s">
        <v>18</v>
      </c>
      <c r="L836" s="21" t="s">
        <v>19</v>
      </c>
      <c r="M836" s="21" t="s">
        <v>33</v>
      </c>
      <c r="N836" s="21" t="s">
        <v>76</v>
      </c>
      <c r="O836" s="21" t="s">
        <v>26</v>
      </c>
    </row>
    <row r="837" spans="2:15" ht="21" customHeight="1" x14ac:dyDescent="0.25">
      <c r="B837" s="2" t="s">
        <v>14</v>
      </c>
      <c r="C837" s="3">
        <v>4</v>
      </c>
      <c r="D837" s="4" t="s">
        <v>44</v>
      </c>
      <c r="E837" s="2" t="s">
        <v>16</v>
      </c>
      <c r="F837" s="2" t="s">
        <v>23</v>
      </c>
      <c r="G837" s="5">
        <v>2</v>
      </c>
      <c r="H837" s="1">
        <v>12000000</v>
      </c>
      <c r="I837" s="2">
        <v>1</v>
      </c>
      <c r="J837" s="6">
        <v>3.6342592592592594E-3</v>
      </c>
      <c r="K837" s="2" t="s">
        <v>18</v>
      </c>
      <c r="L837" s="2" t="s">
        <v>24</v>
      </c>
      <c r="M837" s="2" t="s">
        <v>43</v>
      </c>
      <c r="N837" s="2" t="s">
        <v>66</v>
      </c>
      <c r="O837" s="2" t="s">
        <v>36</v>
      </c>
    </row>
    <row r="838" spans="2:15" ht="21" customHeight="1" x14ac:dyDescent="0.25">
      <c r="B838" s="21" t="s">
        <v>14</v>
      </c>
      <c r="C838" s="22">
        <v>1</v>
      </c>
      <c r="D838" s="23" t="s">
        <v>59</v>
      </c>
      <c r="E838" s="21" t="s">
        <v>73</v>
      </c>
      <c r="F838" s="21" t="s">
        <v>42</v>
      </c>
      <c r="G838" s="24">
        <v>2</v>
      </c>
      <c r="H838" s="25">
        <v>12000000</v>
      </c>
      <c r="I838" s="21">
        <v>3</v>
      </c>
      <c r="J838" s="26">
        <v>3.6342592592592594E-3</v>
      </c>
      <c r="K838" s="21" t="s">
        <v>18</v>
      </c>
      <c r="L838" s="21" t="s">
        <v>19</v>
      </c>
      <c r="M838" s="21" t="s">
        <v>33</v>
      </c>
      <c r="N838" s="21" t="s">
        <v>76</v>
      </c>
      <c r="O838" s="21" t="s">
        <v>26</v>
      </c>
    </row>
    <row r="839" spans="2:15" ht="21" customHeight="1" x14ac:dyDescent="0.25">
      <c r="B839" s="2" t="s">
        <v>14</v>
      </c>
      <c r="C839" s="3">
        <v>17</v>
      </c>
      <c r="D839" s="4" t="s">
        <v>22</v>
      </c>
      <c r="E839" s="2" t="s">
        <v>73</v>
      </c>
      <c r="F839" s="2" t="s">
        <v>42</v>
      </c>
      <c r="G839" s="5">
        <v>2</v>
      </c>
      <c r="H839" s="1">
        <v>12000000</v>
      </c>
      <c r="I839" s="2">
        <v>4</v>
      </c>
      <c r="J839" s="6">
        <v>3.6342592592592594E-3</v>
      </c>
      <c r="K839" s="2" t="s">
        <v>18</v>
      </c>
      <c r="L839" s="2" t="s">
        <v>29</v>
      </c>
      <c r="M839" s="2" t="s">
        <v>43</v>
      </c>
      <c r="N839" s="2" t="s">
        <v>77</v>
      </c>
      <c r="O839" s="2" t="s">
        <v>54</v>
      </c>
    </row>
    <row r="840" spans="2:15" ht="21" customHeight="1" x14ac:dyDescent="0.25">
      <c r="B840" s="21" t="s">
        <v>70</v>
      </c>
      <c r="C840" s="22">
        <v>11</v>
      </c>
      <c r="D840" s="23" t="s">
        <v>22</v>
      </c>
      <c r="E840" s="21" t="s">
        <v>16</v>
      </c>
      <c r="F840" s="21" t="s">
        <v>17</v>
      </c>
      <c r="G840" s="24">
        <v>0</v>
      </c>
      <c r="H840" s="25">
        <v>0</v>
      </c>
      <c r="I840" s="21">
        <v>1</v>
      </c>
      <c r="J840" s="26">
        <v>3.6342592592592594E-3</v>
      </c>
      <c r="K840" s="21"/>
      <c r="L840" s="21"/>
      <c r="M840" s="21" t="s">
        <v>20</v>
      </c>
      <c r="N840" s="21" t="s">
        <v>76</v>
      </c>
      <c r="O840" s="21" t="s">
        <v>71</v>
      </c>
    </row>
    <row r="841" spans="2:15" ht="21" customHeight="1" x14ac:dyDescent="0.25">
      <c r="B841" s="2" t="s">
        <v>70</v>
      </c>
      <c r="C841" s="3">
        <v>12</v>
      </c>
      <c r="D841" s="4" t="s">
        <v>22</v>
      </c>
      <c r="E841" s="2" t="s">
        <v>49</v>
      </c>
      <c r="F841" s="2" t="s">
        <v>42</v>
      </c>
      <c r="G841" s="5">
        <v>0</v>
      </c>
      <c r="H841" s="1">
        <v>0</v>
      </c>
      <c r="I841" s="2">
        <v>1</v>
      </c>
      <c r="J841" s="6">
        <v>3.6342592592592594E-3</v>
      </c>
      <c r="K841" s="2"/>
      <c r="L841" s="2"/>
      <c r="M841" s="2" t="s">
        <v>30</v>
      </c>
      <c r="N841" s="2" t="s">
        <v>76</v>
      </c>
      <c r="O841" s="2" t="s">
        <v>26</v>
      </c>
    </row>
    <row r="842" spans="2:15" ht="21" customHeight="1" x14ac:dyDescent="0.25">
      <c r="B842" s="21" t="s">
        <v>70</v>
      </c>
      <c r="C842" s="22">
        <v>25</v>
      </c>
      <c r="D842" s="23" t="s">
        <v>37</v>
      </c>
      <c r="E842" s="21" t="s">
        <v>49</v>
      </c>
      <c r="F842" s="21" t="s">
        <v>23</v>
      </c>
      <c r="G842" s="24">
        <v>0</v>
      </c>
      <c r="H842" s="25">
        <v>0</v>
      </c>
      <c r="I842" s="21">
        <v>1</v>
      </c>
      <c r="J842" s="26">
        <v>3.6342592592592594E-3</v>
      </c>
      <c r="K842" s="21"/>
      <c r="L842" s="21"/>
      <c r="M842" s="21" t="s">
        <v>51</v>
      </c>
      <c r="N842" s="21" t="s">
        <v>78</v>
      </c>
      <c r="O842" s="21" t="s">
        <v>41</v>
      </c>
    </row>
    <row r="843" spans="2:15" ht="21" customHeight="1" x14ac:dyDescent="0.25">
      <c r="B843" s="2" t="s">
        <v>14</v>
      </c>
      <c r="C843" s="3">
        <v>8</v>
      </c>
      <c r="D843" s="4" t="s">
        <v>55</v>
      </c>
      <c r="E843" s="2" t="s">
        <v>32</v>
      </c>
      <c r="F843" s="2" t="s">
        <v>17</v>
      </c>
      <c r="G843" s="5">
        <v>3</v>
      </c>
      <c r="H843" s="1">
        <v>15000000</v>
      </c>
      <c r="I843" s="2">
        <v>5</v>
      </c>
      <c r="J843" s="6">
        <v>3.645833333333333E-3</v>
      </c>
      <c r="K843" s="2" t="s">
        <v>18</v>
      </c>
      <c r="L843" s="2" t="s">
        <v>56</v>
      </c>
      <c r="M843" s="2" t="s">
        <v>25</v>
      </c>
      <c r="N843" s="2" t="s">
        <v>78</v>
      </c>
      <c r="O843" s="2" t="s">
        <v>53</v>
      </c>
    </row>
    <row r="844" spans="2:15" ht="21" customHeight="1" x14ac:dyDescent="0.25">
      <c r="B844" s="21" t="s">
        <v>14</v>
      </c>
      <c r="C844" s="22">
        <v>12</v>
      </c>
      <c r="D844" s="23" t="s">
        <v>60</v>
      </c>
      <c r="E844" s="21" t="s">
        <v>32</v>
      </c>
      <c r="F844" s="21" t="s">
        <v>17</v>
      </c>
      <c r="G844" s="24">
        <v>5</v>
      </c>
      <c r="H844" s="25">
        <v>25000000</v>
      </c>
      <c r="I844" s="21">
        <v>1</v>
      </c>
      <c r="J844" s="26">
        <v>3.645833333333333E-3</v>
      </c>
      <c r="K844" s="21" t="s">
        <v>18</v>
      </c>
      <c r="L844" s="21" t="s">
        <v>64</v>
      </c>
      <c r="M844" s="21" t="s">
        <v>43</v>
      </c>
      <c r="N844" s="21" t="s">
        <v>76</v>
      </c>
      <c r="O844" s="21" t="s">
        <v>52</v>
      </c>
    </row>
    <row r="845" spans="2:15" ht="21" customHeight="1" x14ac:dyDescent="0.25">
      <c r="B845" s="2" t="s">
        <v>14</v>
      </c>
      <c r="C845" s="3">
        <v>30</v>
      </c>
      <c r="D845" s="4" t="s">
        <v>27</v>
      </c>
      <c r="E845" s="2" t="s">
        <v>32</v>
      </c>
      <c r="F845" s="2" t="s">
        <v>42</v>
      </c>
      <c r="G845" s="5">
        <v>4</v>
      </c>
      <c r="H845" s="1">
        <v>20000000</v>
      </c>
      <c r="I845" s="2">
        <v>3</v>
      </c>
      <c r="J845" s="6">
        <v>3.645833333333333E-3</v>
      </c>
      <c r="K845" s="2" t="s">
        <v>18</v>
      </c>
      <c r="L845" s="2" t="s">
        <v>19</v>
      </c>
      <c r="M845" s="2" t="s">
        <v>40</v>
      </c>
      <c r="N845" s="2" t="s">
        <v>77</v>
      </c>
      <c r="O845" s="2" t="s">
        <v>34</v>
      </c>
    </row>
    <row r="846" spans="2:15" ht="21" customHeight="1" x14ac:dyDescent="0.25">
      <c r="B846" s="21" t="s">
        <v>14</v>
      </c>
      <c r="C846" s="22">
        <v>18</v>
      </c>
      <c r="D846" s="23" t="s">
        <v>44</v>
      </c>
      <c r="E846" s="21" t="s">
        <v>49</v>
      </c>
      <c r="F846" s="21" t="s">
        <v>17</v>
      </c>
      <c r="G846" s="24">
        <v>4</v>
      </c>
      <c r="H846" s="25">
        <v>11000000</v>
      </c>
      <c r="I846" s="21">
        <v>1</v>
      </c>
      <c r="J846" s="26">
        <v>3.645833333333333E-3</v>
      </c>
      <c r="K846" s="21" t="s">
        <v>61</v>
      </c>
      <c r="L846" s="21" t="s">
        <v>39</v>
      </c>
      <c r="M846" s="21" t="s">
        <v>48</v>
      </c>
      <c r="N846" s="21" t="s">
        <v>76</v>
      </c>
      <c r="O846" s="21" t="s">
        <v>52</v>
      </c>
    </row>
    <row r="847" spans="2:15" ht="21" customHeight="1" x14ac:dyDescent="0.25">
      <c r="B847" s="2" t="s">
        <v>14</v>
      </c>
      <c r="C847" s="3">
        <v>3</v>
      </c>
      <c r="D847" s="4" t="s">
        <v>44</v>
      </c>
      <c r="E847" s="2" t="s">
        <v>28</v>
      </c>
      <c r="F847" s="2" t="s">
        <v>42</v>
      </c>
      <c r="G847" s="5">
        <v>2</v>
      </c>
      <c r="H847" s="1">
        <v>12000000</v>
      </c>
      <c r="I847" s="2">
        <v>4</v>
      </c>
      <c r="J847" s="6">
        <v>3.645833333333333E-3</v>
      </c>
      <c r="K847" s="2" t="s">
        <v>18</v>
      </c>
      <c r="L847" s="2" t="s">
        <v>35</v>
      </c>
      <c r="M847" s="2" t="s">
        <v>40</v>
      </c>
      <c r="N847" s="2" t="s">
        <v>78</v>
      </c>
      <c r="O847" s="2" t="s">
        <v>62</v>
      </c>
    </row>
    <row r="848" spans="2:15" ht="21" customHeight="1" x14ac:dyDescent="0.25">
      <c r="B848" s="21" t="s">
        <v>14</v>
      </c>
      <c r="C848" s="22">
        <v>7</v>
      </c>
      <c r="D848" s="23" t="s">
        <v>44</v>
      </c>
      <c r="E848" s="21" t="s">
        <v>28</v>
      </c>
      <c r="F848" s="21" t="s">
        <v>42</v>
      </c>
      <c r="G848" s="24">
        <v>3</v>
      </c>
      <c r="H848" s="25">
        <v>15000000</v>
      </c>
      <c r="I848" s="21">
        <v>5</v>
      </c>
      <c r="J848" s="26">
        <v>3.645833333333333E-3</v>
      </c>
      <c r="K848" s="21" t="s">
        <v>18</v>
      </c>
      <c r="L848" s="21" t="s">
        <v>56</v>
      </c>
      <c r="M848" s="21" t="s">
        <v>33</v>
      </c>
      <c r="N848" s="21" t="s">
        <v>76</v>
      </c>
      <c r="O848" s="21" t="s">
        <v>31</v>
      </c>
    </row>
    <row r="849" spans="2:15" ht="21" customHeight="1" x14ac:dyDescent="0.25">
      <c r="B849" s="2" t="s">
        <v>14</v>
      </c>
      <c r="C849" s="3">
        <v>19</v>
      </c>
      <c r="D849" s="4" t="s">
        <v>44</v>
      </c>
      <c r="E849" s="2" t="s">
        <v>49</v>
      </c>
      <c r="F849" s="2" t="s">
        <v>23</v>
      </c>
      <c r="G849" s="5">
        <v>3</v>
      </c>
      <c r="H849" s="1">
        <v>15000000</v>
      </c>
      <c r="I849" s="2">
        <v>3</v>
      </c>
      <c r="J849" s="6">
        <v>3.645833333333333E-3</v>
      </c>
      <c r="K849" s="2" t="s">
        <v>18</v>
      </c>
      <c r="L849" s="2" t="s">
        <v>29</v>
      </c>
      <c r="M849" s="2" t="s">
        <v>30</v>
      </c>
      <c r="N849" s="2" t="s">
        <v>78</v>
      </c>
      <c r="O849" s="2" t="s">
        <v>41</v>
      </c>
    </row>
    <row r="850" spans="2:15" ht="21" customHeight="1" x14ac:dyDescent="0.25">
      <c r="B850" s="21" t="s">
        <v>14</v>
      </c>
      <c r="C850" s="22">
        <v>13</v>
      </c>
      <c r="D850" s="23" t="s">
        <v>69</v>
      </c>
      <c r="E850" s="21" t="s">
        <v>16</v>
      </c>
      <c r="F850" s="21" t="s">
        <v>45</v>
      </c>
      <c r="G850" s="24">
        <v>2</v>
      </c>
      <c r="H850" s="25">
        <v>38000000</v>
      </c>
      <c r="I850" s="21">
        <v>2</v>
      </c>
      <c r="J850" s="26">
        <v>3.645833333333333E-3</v>
      </c>
      <c r="K850" s="21" t="s">
        <v>46</v>
      </c>
      <c r="L850" s="21" t="s">
        <v>39</v>
      </c>
      <c r="M850" s="21" t="s">
        <v>20</v>
      </c>
      <c r="N850" s="21" t="s">
        <v>66</v>
      </c>
      <c r="O850" s="21" t="s">
        <v>67</v>
      </c>
    </row>
    <row r="851" spans="2:15" ht="21" customHeight="1" x14ac:dyDescent="0.25">
      <c r="B851" s="2" t="s">
        <v>14</v>
      </c>
      <c r="C851" s="3">
        <v>14</v>
      </c>
      <c r="D851" s="4" t="s">
        <v>69</v>
      </c>
      <c r="E851" s="2" t="s">
        <v>28</v>
      </c>
      <c r="F851" s="2" t="s">
        <v>17</v>
      </c>
      <c r="G851" s="5">
        <v>2</v>
      </c>
      <c r="H851" s="1">
        <v>12000000</v>
      </c>
      <c r="I851" s="2">
        <v>2</v>
      </c>
      <c r="J851" s="6">
        <v>3.645833333333333E-3</v>
      </c>
      <c r="K851" s="2" t="s">
        <v>18</v>
      </c>
      <c r="L851" s="2" t="s">
        <v>24</v>
      </c>
      <c r="M851" s="2" t="s">
        <v>43</v>
      </c>
      <c r="N851" s="2" t="s">
        <v>76</v>
      </c>
      <c r="O851" s="2" t="s">
        <v>31</v>
      </c>
    </row>
    <row r="852" spans="2:15" ht="21" customHeight="1" x14ac:dyDescent="0.25">
      <c r="B852" s="21" t="s">
        <v>14</v>
      </c>
      <c r="C852" s="22">
        <v>8</v>
      </c>
      <c r="D852" s="23" t="s">
        <v>55</v>
      </c>
      <c r="E852" s="21" t="s">
        <v>32</v>
      </c>
      <c r="F852" s="21" t="s">
        <v>17</v>
      </c>
      <c r="G852" s="24">
        <v>3</v>
      </c>
      <c r="H852" s="25">
        <v>15000000</v>
      </c>
      <c r="I852" s="21">
        <v>5</v>
      </c>
      <c r="J852" s="26">
        <v>3.645833333333333E-3</v>
      </c>
      <c r="K852" s="21" t="s">
        <v>18</v>
      </c>
      <c r="L852" s="21" t="s">
        <v>56</v>
      </c>
      <c r="M852" s="21" t="s">
        <v>25</v>
      </c>
      <c r="N852" s="21" t="s">
        <v>78</v>
      </c>
      <c r="O852" s="21" t="s">
        <v>53</v>
      </c>
    </row>
    <row r="853" spans="2:15" ht="21" customHeight="1" x14ac:dyDescent="0.25">
      <c r="B853" s="2" t="s">
        <v>14</v>
      </c>
      <c r="C853" s="3">
        <v>12</v>
      </c>
      <c r="D853" s="4" t="s">
        <v>60</v>
      </c>
      <c r="E853" s="2" t="s">
        <v>32</v>
      </c>
      <c r="F853" s="2" t="s">
        <v>17</v>
      </c>
      <c r="G853" s="5">
        <v>5</v>
      </c>
      <c r="H853" s="1">
        <v>25000000</v>
      </c>
      <c r="I853" s="2">
        <v>1</v>
      </c>
      <c r="J853" s="6">
        <v>3.645833333333333E-3</v>
      </c>
      <c r="K853" s="2" t="s">
        <v>18</v>
      </c>
      <c r="L853" s="2" t="s">
        <v>64</v>
      </c>
      <c r="M853" s="2" t="s">
        <v>43</v>
      </c>
      <c r="N853" s="2" t="s">
        <v>76</v>
      </c>
      <c r="O853" s="2" t="s">
        <v>52</v>
      </c>
    </row>
    <row r="854" spans="2:15" ht="21" customHeight="1" x14ac:dyDescent="0.25">
      <c r="B854" s="21" t="s">
        <v>70</v>
      </c>
      <c r="C854" s="22">
        <v>29</v>
      </c>
      <c r="D854" s="23" t="s">
        <v>59</v>
      </c>
      <c r="E854" s="21" t="s">
        <v>28</v>
      </c>
      <c r="F854" s="21" t="s">
        <v>17</v>
      </c>
      <c r="G854" s="24">
        <v>0</v>
      </c>
      <c r="H854" s="25">
        <v>0</v>
      </c>
      <c r="I854" s="21">
        <v>2</v>
      </c>
      <c r="J854" s="26">
        <v>3.645833333333333E-3</v>
      </c>
      <c r="K854" s="21"/>
      <c r="L854" s="21"/>
      <c r="M854" s="21" t="s">
        <v>33</v>
      </c>
      <c r="N854" s="21" t="s">
        <v>77</v>
      </c>
      <c r="O854" s="21" t="s">
        <v>54</v>
      </c>
    </row>
    <row r="855" spans="2:15" ht="21" customHeight="1" x14ac:dyDescent="0.25">
      <c r="B855" s="2" t="s">
        <v>70</v>
      </c>
      <c r="C855" s="3">
        <v>5</v>
      </c>
      <c r="D855" s="4" t="s">
        <v>37</v>
      </c>
      <c r="E855" s="2" t="s">
        <v>32</v>
      </c>
      <c r="F855" s="2" t="s">
        <v>17</v>
      </c>
      <c r="G855" s="5">
        <v>0</v>
      </c>
      <c r="H855" s="1">
        <v>0</v>
      </c>
      <c r="I855" s="2">
        <v>5</v>
      </c>
      <c r="J855" s="6">
        <v>3.645833333333333E-3</v>
      </c>
      <c r="K855" s="2"/>
      <c r="L855" s="2"/>
      <c r="M855" s="2" t="s">
        <v>48</v>
      </c>
      <c r="N855" s="2" t="s">
        <v>78</v>
      </c>
      <c r="O855" s="2" t="s">
        <v>41</v>
      </c>
    </row>
    <row r="856" spans="2:15" ht="21" customHeight="1" x14ac:dyDescent="0.25">
      <c r="B856" s="21" t="s">
        <v>70</v>
      </c>
      <c r="C856" s="22">
        <v>10</v>
      </c>
      <c r="D856" s="23" t="s">
        <v>69</v>
      </c>
      <c r="E856" s="21" t="s">
        <v>16</v>
      </c>
      <c r="F856" s="21" t="s">
        <v>45</v>
      </c>
      <c r="G856" s="24">
        <v>0</v>
      </c>
      <c r="H856" s="25">
        <v>0</v>
      </c>
      <c r="I856" s="21">
        <v>3</v>
      </c>
      <c r="J856" s="26">
        <v>3.645833333333333E-3</v>
      </c>
      <c r="K856" s="21"/>
      <c r="L856" s="21"/>
      <c r="M856" s="21" t="s">
        <v>25</v>
      </c>
      <c r="N856" s="21" t="s">
        <v>78</v>
      </c>
      <c r="O856" s="21" t="s">
        <v>21</v>
      </c>
    </row>
    <row r="857" spans="2:15" ht="21" customHeight="1" x14ac:dyDescent="0.25">
      <c r="B857" s="2" t="s">
        <v>70</v>
      </c>
      <c r="C857" s="3">
        <v>5</v>
      </c>
      <c r="D857" s="4" t="s">
        <v>69</v>
      </c>
      <c r="E857" s="2" t="s">
        <v>28</v>
      </c>
      <c r="F857" s="2" t="s">
        <v>42</v>
      </c>
      <c r="G857" s="5">
        <v>0</v>
      </c>
      <c r="H857" s="1">
        <v>0</v>
      </c>
      <c r="I857" s="2">
        <v>5</v>
      </c>
      <c r="J857" s="6">
        <v>3.645833333333333E-3</v>
      </c>
      <c r="K857" s="2"/>
      <c r="L857" s="2"/>
      <c r="M857" s="2" t="s">
        <v>51</v>
      </c>
      <c r="N857" s="2" t="s">
        <v>76</v>
      </c>
      <c r="O857" s="2" t="s">
        <v>75</v>
      </c>
    </row>
    <row r="858" spans="2:15" ht="21" customHeight="1" x14ac:dyDescent="0.25">
      <c r="B858" s="21" t="s">
        <v>70</v>
      </c>
      <c r="C858" s="22">
        <v>29</v>
      </c>
      <c r="D858" s="23" t="s">
        <v>59</v>
      </c>
      <c r="E858" s="21" t="s">
        <v>28</v>
      </c>
      <c r="F858" s="21" t="s">
        <v>17</v>
      </c>
      <c r="G858" s="24">
        <v>0</v>
      </c>
      <c r="H858" s="25">
        <v>0</v>
      </c>
      <c r="I858" s="21">
        <v>2</v>
      </c>
      <c r="J858" s="26">
        <v>3.645833333333333E-3</v>
      </c>
      <c r="K858" s="21"/>
      <c r="L858" s="21"/>
      <c r="M858" s="21" t="s">
        <v>33</v>
      </c>
      <c r="N858" s="21" t="s">
        <v>77</v>
      </c>
      <c r="O858" s="21" t="s">
        <v>54</v>
      </c>
    </row>
    <row r="859" spans="2:15" ht="21" customHeight="1" x14ac:dyDescent="0.25">
      <c r="B859" s="2" t="s">
        <v>14</v>
      </c>
      <c r="C859" s="3">
        <v>18</v>
      </c>
      <c r="D859" s="4" t="s">
        <v>60</v>
      </c>
      <c r="E859" s="2" t="s">
        <v>16</v>
      </c>
      <c r="F859" s="2" t="s">
        <v>17</v>
      </c>
      <c r="G859" s="5">
        <v>5</v>
      </c>
      <c r="H859" s="1">
        <v>25000000</v>
      </c>
      <c r="I859" s="2">
        <v>5</v>
      </c>
      <c r="J859" s="6">
        <v>4.340277777777778E-3</v>
      </c>
      <c r="K859" s="2" t="s">
        <v>18</v>
      </c>
      <c r="L859" s="2" t="s">
        <v>50</v>
      </c>
      <c r="M859" s="2" t="s">
        <v>33</v>
      </c>
      <c r="N859" s="2" t="s">
        <v>78</v>
      </c>
      <c r="O859" s="2" t="s">
        <v>63</v>
      </c>
    </row>
    <row r="860" spans="2:15" ht="21" customHeight="1" x14ac:dyDescent="0.25">
      <c r="B860" s="21" t="s">
        <v>14</v>
      </c>
      <c r="C860" s="22">
        <v>12</v>
      </c>
      <c r="D860" s="23" t="s">
        <v>22</v>
      </c>
      <c r="E860" s="21" t="s">
        <v>38</v>
      </c>
      <c r="F860" s="21" t="s">
        <v>17</v>
      </c>
      <c r="G860" s="24">
        <v>3</v>
      </c>
      <c r="H860" s="25">
        <v>15000000</v>
      </c>
      <c r="I860" s="21">
        <v>4</v>
      </c>
      <c r="J860" s="26">
        <v>4.340277777777778E-3</v>
      </c>
      <c r="K860" s="21" t="s">
        <v>18</v>
      </c>
      <c r="L860" s="21" t="s">
        <v>47</v>
      </c>
      <c r="M860" s="21" t="s">
        <v>25</v>
      </c>
      <c r="N860" s="21" t="s">
        <v>77</v>
      </c>
      <c r="O860" s="21" t="s">
        <v>34</v>
      </c>
    </row>
    <row r="861" spans="2:15" ht="21" customHeight="1" x14ac:dyDescent="0.25">
      <c r="B861" s="2" t="s">
        <v>14</v>
      </c>
      <c r="C861" s="3">
        <v>30</v>
      </c>
      <c r="D861" s="4" t="s">
        <v>27</v>
      </c>
      <c r="E861" s="2" t="s">
        <v>73</v>
      </c>
      <c r="F861" s="2" t="s">
        <v>42</v>
      </c>
      <c r="G861" s="5">
        <v>4</v>
      </c>
      <c r="H861" s="1">
        <v>20000000</v>
      </c>
      <c r="I861" s="2">
        <v>5</v>
      </c>
      <c r="J861" s="6">
        <v>4.340277777777778E-3</v>
      </c>
      <c r="K861" s="2" t="s">
        <v>61</v>
      </c>
      <c r="L861" s="2" t="s">
        <v>19</v>
      </c>
      <c r="M861" s="2" t="s">
        <v>48</v>
      </c>
      <c r="N861" s="2" t="s">
        <v>66</v>
      </c>
      <c r="O861" s="2" t="s">
        <v>36</v>
      </c>
    </row>
    <row r="862" spans="2:15" ht="21" customHeight="1" x14ac:dyDescent="0.25">
      <c r="B862" s="21" t="s">
        <v>14</v>
      </c>
      <c r="C862" s="22">
        <v>16</v>
      </c>
      <c r="D862" s="23" t="s">
        <v>27</v>
      </c>
      <c r="E862" s="21" t="s">
        <v>73</v>
      </c>
      <c r="F862" s="21" t="s">
        <v>42</v>
      </c>
      <c r="G862" s="24">
        <v>3</v>
      </c>
      <c r="H862" s="25">
        <v>12000000</v>
      </c>
      <c r="I862" s="21">
        <v>2</v>
      </c>
      <c r="J862" s="26">
        <v>4.340277777777778E-3</v>
      </c>
      <c r="K862" s="21" t="s">
        <v>18</v>
      </c>
      <c r="L862" s="21" t="s">
        <v>29</v>
      </c>
      <c r="M862" s="21" t="s">
        <v>40</v>
      </c>
      <c r="N862" s="21" t="s">
        <v>66</v>
      </c>
      <c r="O862" s="21" t="s">
        <v>36</v>
      </c>
    </row>
    <row r="863" spans="2:15" ht="21" customHeight="1" x14ac:dyDescent="0.25">
      <c r="B863" s="2" t="s">
        <v>14</v>
      </c>
      <c r="C863" s="3">
        <v>28</v>
      </c>
      <c r="D863" s="4" t="s">
        <v>27</v>
      </c>
      <c r="E863" s="2" t="s">
        <v>38</v>
      </c>
      <c r="F863" s="2" t="s">
        <v>17</v>
      </c>
      <c r="G863" s="5">
        <v>2</v>
      </c>
      <c r="H863" s="1">
        <v>12000000</v>
      </c>
      <c r="I863" s="2">
        <v>2</v>
      </c>
      <c r="J863" s="6">
        <v>4.340277777777778E-3</v>
      </c>
      <c r="K863" s="2" t="s">
        <v>18</v>
      </c>
      <c r="L863" s="2" t="s">
        <v>35</v>
      </c>
      <c r="M863" s="2" t="s">
        <v>33</v>
      </c>
      <c r="N863" s="2" t="s">
        <v>78</v>
      </c>
      <c r="O863" s="2" t="s">
        <v>53</v>
      </c>
    </row>
    <row r="864" spans="2:15" ht="21" customHeight="1" x14ac:dyDescent="0.25">
      <c r="B864" s="21" t="s">
        <v>14</v>
      </c>
      <c r="C864" s="22">
        <v>7</v>
      </c>
      <c r="D864" s="23" t="s">
        <v>37</v>
      </c>
      <c r="E864" s="21" t="s">
        <v>16</v>
      </c>
      <c r="F864" s="21" t="s">
        <v>17</v>
      </c>
      <c r="G864" s="24">
        <v>2</v>
      </c>
      <c r="H864" s="25">
        <v>10000000</v>
      </c>
      <c r="I864" s="21">
        <v>1</v>
      </c>
      <c r="J864" s="26">
        <v>4.340277777777778E-3</v>
      </c>
      <c r="K864" s="21" t="s">
        <v>18</v>
      </c>
      <c r="L864" s="21" t="s">
        <v>19</v>
      </c>
      <c r="M864" s="21" t="s">
        <v>30</v>
      </c>
      <c r="N864" s="21" t="s">
        <v>77</v>
      </c>
      <c r="O864" s="21" t="s">
        <v>54</v>
      </c>
    </row>
    <row r="865" spans="2:15" ht="21" customHeight="1" x14ac:dyDescent="0.25">
      <c r="B865" s="2" t="s">
        <v>14</v>
      </c>
      <c r="C865" s="3">
        <v>9</v>
      </c>
      <c r="D865" s="4" t="s">
        <v>37</v>
      </c>
      <c r="E865" s="2" t="s">
        <v>16</v>
      </c>
      <c r="F865" s="2" t="s">
        <v>17</v>
      </c>
      <c r="G865" s="5">
        <v>1</v>
      </c>
      <c r="H865" s="1">
        <v>7000000</v>
      </c>
      <c r="I865" s="2">
        <v>4</v>
      </c>
      <c r="J865" s="6">
        <v>4.340277777777778E-3</v>
      </c>
      <c r="K865" s="2" t="s">
        <v>18</v>
      </c>
      <c r="L865" s="2" t="s">
        <v>29</v>
      </c>
      <c r="M865" s="2" t="s">
        <v>40</v>
      </c>
      <c r="N865" s="2" t="s">
        <v>76</v>
      </c>
      <c r="O865" s="2" t="s">
        <v>31</v>
      </c>
    </row>
    <row r="866" spans="2:15" ht="21" customHeight="1" x14ac:dyDescent="0.25">
      <c r="B866" s="21" t="s">
        <v>14</v>
      </c>
      <c r="C866" s="22">
        <v>18</v>
      </c>
      <c r="D866" s="23" t="s">
        <v>37</v>
      </c>
      <c r="E866" s="21" t="s">
        <v>38</v>
      </c>
      <c r="F866" s="21" t="s">
        <v>42</v>
      </c>
      <c r="G866" s="24">
        <v>3</v>
      </c>
      <c r="H866" s="25">
        <v>15000000</v>
      </c>
      <c r="I866" s="21">
        <v>1</v>
      </c>
      <c r="J866" s="26">
        <v>4.340277777777778E-3</v>
      </c>
      <c r="K866" s="21" t="s">
        <v>18</v>
      </c>
      <c r="L866" s="21" t="s">
        <v>56</v>
      </c>
      <c r="M866" s="21" t="s">
        <v>43</v>
      </c>
      <c r="N866" s="21" t="s">
        <v>76</v>
      </c>
      <c r="O866" s="21" t="s">
        <v>31</v>
      </c>
    </row>
    <row r="867" spans="2:15" ht="21" customHeight="1" x14ac:dyDescent="0.25">
      <c r="B867" s="2" t="s">
        <v>14</v>
      </c>
      <c r="C867" s="3">
        <v>4</v>
      </c>
      <c r="D867" s="4" t="s">
        <v>44</v>
      </c>
      <c r="E867" s="2" t="s">
        <v>16</v>
      </c>
      <c r="F867" s="2" t="s">
        <v>42</v>
      </c>
      <c r="G867" s="5">
        <v>2</v>
      </c>
      <c r="H867" s="1">
        <v>38000000</v>
      </c>
      <c r="I867" s="2">
        <v>5</v>
      </c>
      <c r="J867" s="6">
        <v>4.340277777777778E-3</v>
      </c>
      <c r="K867" s="2" t="s">
        <v>46</v>
      </c>
      <c r="L867" s="2" t="s">
        <v>29</v>
      </c>
      <c r="M867" s="2" t="s">
        <v>20</v>
      </c>
      <c r="N867" s="2" t="s">
        <v>76</v>
      </c>
      <c r="O867" s="2" t="s">
        <v>31</v>
      </c>
    </row>
    <row r="868" spans="2:15" ht="21" customHeight="1" x14ac:dyDescent="0.25">
      <c r="B868" s="21" t="s">
        <v>14</v>
      </c>
      <c r="C868" s="22">
        <v>23</v>
      </c>
      <c r="D868" s="23" t="s">
        <v>44</v>
      </c>
      <c r="E868" s="21" t="s">
        <v>16</v>
      </c>
      <c r="F868" s="21" t="s">
        <v>42</v>
      </c>
      <c r="G868" s="24">
        <v>2</v>
      </c>
      <c r="H868" s="25">
        <v>12000000</v>
      </c>
      <c r="I868" s="21">
        <v>2</v>
      </c>
      <c r="J868" s="26">
        <v>4.340277777777778E-3</v>
      </c>
      <c r="K868" s="21" t="s">
        <v>18</v>
      </c>
      <c r="L868" s="21" t="s">
        <v>39</v>
      </c>
      <c r="M868" s="21" t="s">
        <v>43</v>
      </c>
      <c r="N868" s="21" t="s">
        <v>76</v>
      </c>
      <c r="O868" s="21" t="s">
        <v>75</v>
      </c>
    </row>
    <row r="869" spans="2:15" ht="21" customHeight="1" x14ac:dyDescent="0.25">
      <c r="B869" s="2" t="s">
        <v>14</v>
      </c>
      <c r="C869" s="3">
        <v>31</v>
      </c>
      <c r="D869" s="4" t="s">
        <v>69</v>
      </c>
      <c r="E869" s="2" t="s">
        <v>32</v>
      </c>
      <c r="F869" s="2" t="s">
        <v>23</v>
      </c>
      <c r="G869" s="5">
        <v>1</v>
      </c>
      <c r="H869" s="1">
        <v>19000000</v>
      </c>
      <c r="I869" s="2">
        <v>3</v>
      </c>
      <c r="J869" s="6">
        <v>4.340277777777778E-3</v>
      </c>
      <c r="K869" s="2" t="s">
        <v>46</v>
      </c>
      <c r="L869" s="2" t="s">
        <v>24</v>
      </c>
      <c r="M869" s="2" t="s">
        <v>30</v>
      </c>
      <c r="N869" s="2" t="s">
        <v>78</v>
      </c>
      <c r="O869" s="2" t="s">
        <v>53</v>
      </c>
    </row>
    <row r="870" spans="2:15" ht="21" customHeight="1" x14ac:dyDescent="0.25">
      <c r="B870" s="21" t="s">
        <v>14</v>
      </c>
      <c r="C870" s="22">
        <v>18</v>
      </c>
      <c r="D870" s="23" t="s">
        <v>60</v>
      </c>
      <c r="E870" s="21" t="s">
        <v>16</v>
      </c>
      <c r="F870" s="21" t="s">
        <v>17</v>
      </c>
      <c r="G870" s="24">
        <v>5</v>
      </c>
      <c r="H870" s="25">
        <v>25000000</v>
      </c>
      <c r="I870" s="21">
        <v>5</v>
      </c>
      <c r="J870" s="26">
        <v>4.340277777777778E-3</v>
      </c>
      <c r="K870" s="21" t="s">
        <v>18</v>
      </c>
      <c r="L870" s="21" t="s">
        <v>50</v>
      </c>
      <c r="M870" s="21" t="s">
        <v>33</v>
      </c>
      <c r="N870" s="21" t="s">
        <v>78</v>
      </c>
      <c r="O870" s="21" t="s">
        <v>63</v>
      </c>
    </row>
    <row r="871" spans="2:15" ht="21" customHeight="1" x14ac:dyDescent="0.25">
      <c r="B871" s="2" t="s">
        <v>70</v>
      </c>
      <c r="C871" s="3">
        <v>15</v>
      </c>
      <c r="D871" s="4" t="s">
        <v>27</v>
      </c>
      <c r="E871" s="2" t="s">
        <v>32</v>
      </c>
      <c r="F871" s="2" t="s">
        <v>42</v>
      </c>
      <c r="G871" s="5">
        <v>0</v>
      </c>
      <c r="H871" s="1">
        <v>0</v>
      </c>
      <c r="I871" s="2">
        <v>1</v>
      </c>
      <c r="J871" s="6">
        <v>4.340277777777778E-3</v>
      </c>
      <c r="K871" s="2"/>
      <c r="L871" s="2"/>
      <c r="M871" s="2" t="s">
        <v>43</v>
      </c>
      <c r="N871" s="2" t="s">
        <v>78</v>
      </c>
      <c r="O871" s="2" t="s">
        <v>53</v>
      </c>
    </row>
    <row r="872" spans="2:15" ht="21" customHeight="1" x14ac:dyDescent="0.25">
      <c r="B872" s="21" t="s">
        <v>70</v>
      </c>
      <c r="C872" s="22">
        <v>15</v>
      </c>
      <c r="D872" s="23" t="s">
        <v>69</v>
      </c>
      <c r="E872" s="21" t="s">
        <v>28</v>
      </c>
      <c r="F872" s="21" t="s">
        <v>42</v>
      </c>
      <c r="G872" s="24">
        <v>0</v>
      </c>
      <c r="H872" s="25">
        <v>0</v>
      </c>
      <c r="I872" s="21">
        <v>1</v>
      </c>
      <c r="J872" s="26">
        <v>4.340277777777778E-3</v>
      </c>
      <c r="K872" s="21"/>
      <c r="L872" s="21"/>
      <c r="M872" s="21" t="s">
        <v>51</v>
      </c>
      <c r="N872" s="21" t="s">
        <v>78</v>
      </c>
      <c r="O872" s="21" t="s">
        <v>41</v>
      </c>
    </row>
    <row r="873" spans="2:15" ht="21" customHeight="1" x14ac:dyDescent="0.25">
      <c r="B873" s="2" t="s">
        <v>14</v>
      </c>
      <c r="C873" s="3">
        <v>1</v>
      </c>
      <c r="D873" s="4" t="s">
        <v>59</v>
      </c>
      <c r="E873" s="2" t="s">
        <v>16</v>
      </c>
      <c r="F873" s="2" t="s">
        <v>42</v>
      </c>
      <c r="G873" s="5">
        <v>5</v>
      </c>
      <c r="H873" s="1">
        <v>25000000</v>
      </c>
      <c r="I873" s="2">
        <v>1</v>
      </c>
      <c r="J873" s="6">
        <v>4.3749999999999995E-3</v>
      </c>
      <c r="K873" s="2" t="s">
        <v>18</v>
      </c>
      <c r="L873" s="2" t="s">
        <v>19</v>
      </c>
      <c r="M873" s="2" t="s">
        <v>51</v>
      </c>
      <c r="N873" s="2" t="s">
        <v>78</v>
      </c>
      <c r="O873" s="2" t="s">
        <v>62</v>
      </c>
    </row>
    <row r="874" spans="2:15" ht="21" customHeight="1" x14ac:dyDescent="0.25">
      <c r="B874" s="21" t="s">
        <v>14</v>
      </c>
      <c r="C874" s="22">
        <v>7</v>
      </c>
      <c r="D874" s="23" t="s">
        <v>72</v>
      </c>
      <c r="E874" s="21" t="s">
        <v>38</v>
      </c>
      <c r="F874" s="21" t="s">
        <v>42</v>
      </c>
      <c r="G874" s="24">
        <v>1</v>
      </c>
      <c r="H874" s="25">
        <v>19000000</v>
      </c>
      <c r="I874" s="21">
        <v>6</v>
      </c>
      <c r="J874" s="26">
        <v>4.3749999999999995E-3</v>
      </c>
      <c r="K874" s="21" t="s">
        <v>46</v>
      </c>
      <c r="L874" s="21" t="s">
        <v>29</v>
      </c>
      <c r="M874" s="21" t="s">
        <v>20</v>
      </c>
      <c r="N874" s="21" t="s">
        <v>78</v>
      </c>
      <c r="O874" s="21" t="s">
        <v>21</v>
      </c>
    </row>
    <row r="875" spans="2:15" ht="21" customHeight="1" x14ac:dyDescent="0.25">
      <c r="B875" s="2" t="s">
        <v>14</v>
      </c>
      <c r="C875" s="3">
        <v>27</v>
      </c>
      <c r="D875" s="4" t="s">
        <v>27</v>
      </c>
      <c r="E875" s="2" t="s">
        <v>32</v>
      </c>
      <c r="F875" s="2" t="s">
        <v>23</v>
      </c>
      <c r="G875" s="5">
        <v>2</v>
      </c>
      <c r="H875" s="1">
        <v>38000000</v>
      </c>
      <c r="I875" s="2">
        <v>3</v>
      </c>
      <c r="J875" s="6">
        <v>4.3749999999999995E-3</v>
      </c>
      <c r="K875" s="2" t="s">
        <v>46</v>
      </c>
      <c r="L875" s="2" t="s">
        <v>56</v>
      </c>
      <c r="M875" s="2" t="s">
        <v>33</v>
      </c>
      <c r="N875" s="2" t="s">
        <v>76</v>
      </c>
      <c r="O875" s="2" t="s">
        <v>31</v>
      </c>
    </row>
    <row r="876" spans="2:15" ht="21" customHeight="1" x14ac:dyDescent="0.25">
      <c r="B876" s="21" t="s">
        <v>14</v>
      </c>
      <c r="C876" s="22">
        <v>12</v>
      </c>
      <c r="D876" s="23" t="s">
        <v>27</v>
      </c>
      <c r="E876" s="21" t="s">
        <v>16</v>
      </c>
      <c r="F876" s="21" t="s">
        <v>23</v>
      </c>
      <c r="G876" s="24">
        <v>1</v>
      </c>
      <c r="H876" s="25">
        <v>7000000</v>
      </c>
      <c r="I876" s="21">
        <v>1</v>
      </c>
      <c r="J876" s="26">
        <v>4.3749999999999995E-3</v>
      </c>
      <c r="K876" s="21" t="s">
        <v>18</v>
      </c>
      <c r="L876" s="21" t="s">
        <v>56</v>
      </c>
      <c r="M876" s="21" t="s">
        <v>51</v>
      </c>
      <c r="N876" s="21" t="s">
        <v>76</v>
      </c>
      <c r="O876" s="21" t="s">
        <v>75</v>
      </c>
    </row>
    <row r="877" spans="2:15" ht="21" customHeight="1" x14ac:dyDescent="0.25">
      <c r="B877" s="2" t="s">
        <v>14</v>
      </c>
      <c r="C877" s="3">
        <v>11</v>
      </c>
      <c r="D877" s="4" t="s">
        <v>37</v>
      </c>
      <c r="E877" s="2" t="s">
        <v>16</v>
      </c>
      <c r="F877" s="2" t="s">
        <v>23</v>
      </c>
      <c r="G877" s="5">
        <v>2</v>
      </c>
      <c r="H877" s="1">
        <v>12000000</v>
      </c>
      <c r="I877" s="2">
        <v>3</v>
      </c>
      <c r="J877" s="6">
        <v>4.3749999999999995E-3</v>
      </c>
      <c r="K877" s="2" t="s">
        <v>18</v>
      </c>
      <c r="L877" s="2" t="s">
        <v>50</v>
      </c>
      <c r="M877" s="2" t="s">
        <v>33</v>
      </c>
      <c r="N877" s="2" t="s">
        <v>66</v>
      </c>
      <c r="O877" s="2" t="s">
        <v>36</v>
      </c>
    </row>
    <row r="878" spans="2:15" ht="21" customHeight="1" x14ac:dyDescent="0.25">
      <c r="B878" s="21" t="s">
        <v>14</v>
      </c>
      <c r="C878" s="22">
        <v>29</v>
      </c>
      <c r="D878" s="23" t="s">
        <v>37</v>
      </c>
      <c r="E878" s="21" t="s">
        <v>16</v>
      </c>
      <c r="F878" s="21" t="s">
        <v>42</v>
      </c>
      <c r="G878" s="24">
        <v>3</v>
      </c>
      <c r="H878" s="25">
        <v>12000000</v>
      </c>
      <c r="I878" s="21">
        <v>5</v>
      </c>
      <c r="J878" s="26">
        <v>4.3749999999999995E-3</v>
      </c>
      <c r="K878" s="21" t="s">
        <v>18</v>
      </c>
      <c r="L878" s="21" t="s">
        <v>64</v>
      </c>
      <c r="M878" s="21" t="s">
        <v>33</v>
      </c>
      <c r="N878" s="21" t="s">
        <v>66</v>
      </c>
      <c r="O878" s="21" t="s">
        <v>36</v>
      </c>
    </row>
    <row r="879" spans="2:15" ht="21" customHeight="1" x14ac:dyDescent="0.25">
      <c r="B879" s="2" t="s">
        <v>14</v>
      </c>
      <c r="C879" s="3">
        <v>31</v>
      </c>
      <c r="D879" s="4" t="s">
        <v>37</v>
      </c>
      <c r="E879" s="2" t="s">
        <v>38</v>
      </c>
      <c r="F879" s="2" t="s">
        <v>42</v>
      </c>
      <c r="G879" s="5">
        <v>3</v>
      </c>
      <c r="H879" s="1">
        <v>15000000</v>
      </c>
      <c r="I879" s="2">
        <v>1</v>
      </c>
      <c r="J879" s="6">
        <v>4.3749999999999995E-3</v>
      </c>
      <c r="K879" s="2" t="s">
        <v>18</v>
      </c>
      <c r="L879" s="2" t="s">
        <v>35</v>
      </c>
      <c r="M879" s="2" t="s">
        <v>51</v>
      </c>
      <c r="N879" s="2" t="s">
        <v>76</v>
      </c>
      <c r="O879" s="2" t="s">
        <v>31</v>
      </c>
    </row>
    <row r="880" spans="2:15" ht="21" customHeight="1" x14ac:dyDescent="0.25">
      <c r="B880" s="21" t="s">
        <v>14</v>
      </c>
      <c r="C880" s="22">
        <v>22</v>
      </c>
      <c r="D880" s="23" t="s">
        <v>44</v>
      </c>
      <c r="E880" s="21" t="s">
        <v>32</v>
      </c>
      <c r="F880" s="21" t="s">
        <v>23</v>
      </c>
      <c r="G880" s="24">
        <v>2</v>
      </c>
      <c r="H880" s="25">
        <v>12000000</v>
      </c>
      <c r="I880" s="21">
        <v>6</v>
      </c>
      <c r="J880" s="26">
        <v>4.3749999999999995E-3</v>
      </c>
      <c r="K880" s="21" t="s">
        <v>18</v>
      </c>
      <c r="L880" s="21" t="s">
        <v>19</v>
      </c>
      <c r="M880" s="21" t="s">
        <v>33</v>
      </c>
      <c r="N880" s="21" t="s">
        <v>77</v>
      </c>
      <c r="O880" s="21" t="s">
        <v>65</v>
      </c>
    </row>
    <row r="881" spans="2:15" ht="21" customHeight="1" x14ac:dyDescent="0.25">
      <c r="B881" s="2" t="s">
        <v>14</v>
      </c>
      <c r="C881" s="3">
        <v>1</v>
      </c>
      <c r="D881" s="4" t="s">
        <v>44</v>
      </c>
      <c r="E881" s="2" t="s">
        <v>49</v>
      </c>
      <c r="F881" s="2" t="s">
        <v>42</v>
      </c>
      <c r="G881" s="5">
        <v>3</v>
      </c>
      <c r="H881" s="1">
        <v>15000000</v>
      </c>
      <c r="I881" s="2">
        <v>3</v>
      </c>
      <c r="J881" s="6">
        <v>4.3749999999999995E-3</v>
      </c>
      <c r="K881" s="2" t="s">
        <v>18</v>
      </c>
      <c r="L881" s="2" t="s">
        <v>29</v>
      </c>
      <c r="M881" s="2" t="s">
        <v>43</v>
      </c>
      <c r="N881" s="2" t="s">
        <v>76</v>
      </c>
      <c r="O881" s="2" t="s">
        <v>52</v>
      </c>
    </row>
    <row r="882" spans="2:15" ht="21" customHeight="1" x14ac:dyDescent="0.25">
      <c r="B882" s="21" t="s">
        <v>14</v>
      </c>
      <c r="C882" s="22">
        <v>25</v>
      </c>
      <c r="D882" s="23" t="s">
        <v>69</v>
      </c>
      <c r="E882" s="21" t="s">
        <v>32</v>
      </c>
      <c r="F882" s="21" t="s">
        <v>23</v>
      </c>
      <c r="G882" s="24">
        <v>4</v>
      </c>
      <c r="H882" s="25">
        <v>20000000</v>
      </c>
      <c r="I882" s="21">
        <v>4</v>
      </c>
      <c r="J882" s="26">
        <v>4.3749999999999995E-3</v>
      </c>
      <c r="K882" s="21" t="s">
        <v>61</v>
      </c>
      <c r="L882" s="21" t="s">
        <v>56</v>
      </c>
      <c r="M882" s="21" t="s">
        <v>30</v>
      </c>
      <c r="N882" s="21" t="s">
        <v>78</v>
      </c>
      <c r="O882" s="21" t="s">
        <v>53</v>
      </c>
    </row>
    <row r="883" spans="2:15" ht="21" customHeight="1" x14ac:dyDescent="0.25">
      <c r="B883" s="2" t="s">
        <v>14</v>
      </c>
      <c r="C883" s="3">
        <v>1</v>
      </c>
      <c r="D883" s="4" t="s">
        <v>59</v>
      </c>
      <c r="E883" s="2" t="s">
        <v>16</v>
      </c>
      <c r="F883" s="2" t="s">
        <v>42</v>
      </c>
      <c r="G883" s="5">
        <v>5</v>
      </c>
      <c r="H883" s="1">
        <v>25000000</v>
      </c>
      <c r="I883" s="2">
        <v>1</v>
      </c>
      <c r="J883" s="6">
        <v>4.3749999999999995E-3</v>
      </c>
      <c r="K883" s="2" t="s">
        <v>18</v>
      </c>
      <c r="L883" s="2" t="s">
        <v>19</v>
      </c>
      <c r="M883" s="2" t="s">
        <v>51</v>
      </c>
      <c r="N883" s="2" t="s">
        <v>78</v>
      </c>
      <c r="O883" s="2" t="s">
        <v>62</v>
      </c>
    </row>
    <row r="884" spans="2:15" ht="21" customHeight="1" x14ac:dyDescent="0.25">
      <c r="B884" s="21" t="s">
        <v>14</v>
      </c>
      <c r="C884" s="22">
        <v>7</v>
      </c>
      <c r="D884" s="23" t="s">
        <v>72</v>
      </c>
      <c r="E884" s="21" t="s">
        <v>38</v>
      </c>
      <c r="F884" s="21" t="s">
        <v>42</v>
      </c>
      <c r="G884" s="24">
        <v>1</v>
      </c>
      <c r="H884" s="25">
        <v>19000000</v>
      </c>
      <c r="I884" s="21">
        <v>6</v>
      </c>
      <c r="J884" s="26">
        <v>4.3749999999999995E-3</v>
      </c>
      <c r="K884" s="21" t="s">
        <v>46</v>
      </c>
      <c r="L884" s="21" t="s">
        <v>29</v>
      </c>
      <c r="M884" s="21" t="s">
        <v>20</v>
      </c>
      <c r="N884" s="21" t="s">
        <v>78</v>
      </c>
      <c r="O884" s="21" t="s">
        <v>21</v>
      </c>
    </row>
    <row r="885" spans="2:15" ht="21" customHeight="1" x14ac:dyDescent="0.25">
      <c r="B885" s="2" t="s">
        <v>70</v>
      </c>
      <c r="C885" s="3">
        <v>7</v>
      </c>
      <c r="D885" s="4" t="s">
        <v>37</v>
      </c>
      <c r="E885" s="2" t="s">
        <v>32</v>
      </c>
      <c r="F885" s="2" t="s">
        <v>23</v>
      </c>
      <c r="G885" s="5">
        <v>0</v>
      </c>
      <c r="H885" s="1">
        <v>0</v>
      </c>
      <c r="I885" s="2">
        <v>1</v>
      </c>
      <c r="J885" s="6">
        <v>4.3749999999999995E-3</v>
      </c>
      <c r="K885" s="2"/>
      <c r="L885" s="2"/>
      <c r="M885" s="2" t="s">
        <v>30</v>
      </c>
      <c r="N885" s="2" t="s">
        <v>78</v>
      </c>
      <c r="O885" s="2" t="s">
        <v>63</v>
      </c>
    </row>
    <row r="886" spans="2:15" ht="21" customHeight="1" x14ac:dyDescent="0.25">
      <c r="B886" s="21" t="s">
        <v>70</v>
      </c>
      <c r="C886" s="22">
        <v>16</v>
      </c>
      <c r="D886" s="23" t="s">
        <v>44</v>
      </c>
      <c r="E886" s="21" t="s">
        <v>16</v>
      </c>
      <c r="F886" s="21" t="s">
        <v>17</v>
      </c>
      <c r="G886" s="24">
        <v>0</v>
      </c>
      <c r="H886" s="25">
        <v>0</v>
      </c>
      <c r="I886" s="21">
        <v>1</v>
      </c>
      <c r="J886" s="26">
        <v>4.3749999999999995E-3</v>
      </c>
      <c r="K886" s="21"/>
      <c r="L886" s="21"/>
      <c r="M886" s="21" t="s">
        <v>48</v>
      </c>
      <c r="N886" s="21" t="s">
        <v>77</v>
      </c>
      <c r="O886" s="21" t="s">
        <v>54</v>
      </c>
    </row>
    <row r="887" spans="2:15" ht="21" customHeight="1" x14ac:dyDescent="0.25">
      <c r="B887" s="2" t="s">
        <v>70</v>
      </c>
      <c r="C887" s="3">
        <v>11</v>
      </c>
      <c r="D887" s="4" t="s">
        <v>69</v>
      </c>
      <c r="E887" s="2" t="s">
        <v>32</v>
      </c>
      <c r="F887" s="2" t="s">
        <v>23</v>
      </c>
      <c r="G887" s="5">
        <v>0</v>
      </c>
      <c r="H887" s="1">
        <v>0</v>
      </c>
      <c r="I887" s="2">
        <v>2</v>
      </c>
      <c r="J887" s="6">
        <v>4.3749999999999995E-3</v>
      </c>
      <c r="K887" s="2"/>
      <c r="L887" s="2"/>
      <c r="M887" s="2" t="s">
        <v>40</v>
      </c>
      <c r="N887" s="2" t="s">
        <v>76</v>
      </c>
      <c r="O887" s="2" t="s">
        <v>26</v>
      </c>
    </row>
    <row r="888" spans="2:15" ht="21" customHeight="1" x14ac:dyDescent="0.25">
      <c r="B888" s="21" t="s">
        <v>14</v>
      </c>
      <c r="C888" s="22">
        <v>17</v>
      </c>
      <c r="D888" s="23" t="s">
        <v>57</v>
      </c>
      <c r="E888" s="21" t="s">
        <v>38</v>
      </c>
      <c r="F888" s="21" t="s">
        <v>42</v>
      </c>
      <c r="G888" s="24">
        <v>4</v>
      </c>
      <c r="H888" s="25">
        <v>15000000</v>
      </c>
      <c r="I888" s="21">
        <v>2</v>
      </c>
      <c r="J888" s="26">
        <v>4.3981481481481484E-3</v>
      </c>
      <c r="K888" s="21" t="s">
        <v>18</v>
      </c>
      <c r="L888" s="21" t="s">
        <v>64</v>
      </c>
      <c r="M888" s="21" t="s">
        <v>30</v>
      </c>
      <c r="N888" s="21" t="s">
        <v>77</v>
      </c>
      <c r="O888" s="21" t="s">
        <v>65</v>
      </c>
    </row>
    <row r="889" spans="2:15" ht="21" customHeight="1" x14ac:dyDescent="0.25">
      <c r="B889" s="2" t="s">
        <v>14</v>
      </c>
      <c r="C889" s="3">
        <v>27</v>
      </c>
      <c r="D889" s="4" t="s">
        <v>37</v>
      </c>
      <c r="E889" s="2" t="s">
        <v>32</v>
      </c>
      <c r="F889" s="2" t="s">
        <v>42</v>
      </c>
      <c r="G889" s="5">
        <v>1</v>
      </c>
      <c r="H889" s="1">
        <v>19000000</v>
      </c>
      <c r="I889" s="2">
        <v>2</v>
      </c>
      <c r="J889" s="6">
        <v>4.3981481481481484E-3</v>
      </c>
      <c r="K889" s="2" t="s">
        <v>46</v>
      </c>
      <c r="L889" s="2" t="s">
        <v>19</v>
      </c>
      <c r="M889" s="2" t="s">
        <v>33</v>
      </c>
      <c r="N889" s="2" t="s">
        <v>76</v>
      </c>
      <c r="O889" s="2" t="s">
        <v>26</v>
      </c>
    </row>
    <row r="890" spans="2:15" ht="21" customHeight="1" x14ac:dyDescent="0.25">
      <c r="B890" s="21" t="s">
        <v>14</v>
      </c>
      <c r="C890" s="22">
        <v>22</v>
      </c>
      <c r="D890" s="23" t="s">
        <v>37</v>
      </c>
      <c r="E890" s="21" t="s">
        <v>16</v>
      </c>
      <c r="F890" s="21" t="s">
        <v>23</v>
      </c>
      <c r="G890" s="24">
        <v>2</v>
      </c>
      <c r="H890" s="25">
        <v>38000000</v>
      </c>
      <c r="I890" s="21">
        <v>1</v>
      </c>
      <c r="J890" s="26">
        <v>4.3981481481481484E-3</v>
      </c>
      <c r="K890" s="21" t="s">
        <v>46</v>
      </c>
      <c r="L890" s="21" t="s">
        <v>56</v>
      </c>
      <c r="M890" s="21" t="s">
        <v>51</v>
      </c>
      <c r="N890" s="21" t="s">
        <v>66</v>
      </c>
      <c r="O890" s="21" t="s">
        <v>67</v>
      </c>
    </row>
    <row r="891" spans="2:15" ht="21" customHeight="1" x14ac:dyDescent="0.25">
      <c r="B891" s="2" t="s">
        <v>14</v>
      </c>
      <c r="C891" s="3">
        <v>31</v>
      </c>
      <c r="D891" s="4" t="s">
        <v>37</v>
      </c>
      <c r="E891" s="2" t="s">
        <v>32</v>
      </c>
      <c r="F891" s="2" t="s">
        <v>23</v>
      </c>
      <c r="G891" s="5">
        <v>4</v>
      </c>
      <c r="H891" s="1">
        <v>20000000</v>
      </c>
      <c r="I891" s="2">
        <v>1</v>
      </c>
      <c r="J891" s="6">
        <v>4.3981481481481484E-3</v>
      </c>
      <c r="K891" s="2" t="s">
        <v>61</v>
      </c>
      <c r="L891" s="2" t="s">
        <v>50</v>
      </c>
      <c r="M891" s="2" t="s">
        <v>43</v>
      </c>
      <c r="N891" s="2" t="s">
        <v>78</v>
      </c>
      <c r="O891" s="2" t="s">
        <v>62</v>
      </c>
    </row>
    <row r="892" spans="2:15" ht="21" customHeight="1" x14ac:dyDescent="0.25">
      <c r="B892" s="21" t="s">
        <v>14</v>
      </c>
      <c r="C892" s="22">
        <v>10</v>
      </c>
      <c r="D892" s="23" t="s">
        <v>37</v>
      </c>
      <c r="E892" s="21" t="s">
        <v>16</v>
      </c>
      <c r="F892" s="21" t="s">
        <v>23</v>
      </c>
      <c r="G892" s="24">
        <v>5</v>
      </c>
      <c r="H892" s="25">
        <v>25000000</v>
      </c>
      <c r="I892" s="21">
        <v>3</v>
      </c>
      <c r="J892" s="26">
        <v>4.3981481481481484E-3</v>
      </c>
      <c r="K892" s="21" t="s">
        <v>18</v>
      </c>
      <c r="L892" s="21" t="s">
        <v>29</v>
      </c>
      <c r="M892" s="21" t="s">
        <v>30</v>
      </c>
      <c r="N892" s="21" t="s">
        <v>76</v>
      </c>
      <c r="O892" s="21" t="s">
        <v>26</v>
      </c>
    </row>
    <row r="893" spans="2:15" ht="21" customHeight="1" x14ac:dyDescent="0.25">
      <c r="B893" s="2" t="s">
        <v>14</v>
      </c>
      <c r="C893" s="3">
        <v>29</v>
      </c>
      <c r="D893" s="4" t="s">
        <v>37</v>
      </c>
      <c r="E893" s="2" t="s">
        <v>16</v>
      </c>
      <c r="F893" s="2" t="s">
        <v>23</v>
      </c>
      <c r="G893" s="5">
        <v>2</v>
      </c>
      <c r="H893" s="1">
        <v>10000000</v>
      </c>
      <c r="I893" s="2">
        <v>1</v>
      </c>
      <c r="J893" s="6">
        <v>4.3981481481481484E-3</v>
      </c>
      <c r="K893" s="2" t="s">
        <v>18</v>
      </c>
      <c r="L893" s="2" t="s">
        <v>29</v>
      </c>
      <c r="M893" s="2" t="s">
        <v>51</v>
      </c>
      <c r="N893" s="2" t="s">
        <v>76</v>
      </c>
      <c r="O893" s="2" t="s">
        <v>26</v>
      </c>
    </row>
    <row r="894" spans="2:15" ht="21" customHeight="1" x14ac:dyDescent="0.25">
      <c r="B894" s="21" t="s">
        <v>14</v>
      </c>
      <c r="C894" s="22">
        <v>22</v>
      </c>
      <c r="D894" s="23" t="s">
        <v>44</v>
      </c>
      <c r="E894" s="21" t="s">
        <v>32</v>
      </c>
      <c r="F894" s="21" t="s">
        <v>23</v>
      </c>
      <c r="G894" s="24">
        <v>3</v>
      </c>
      <c r="H894" s="25">
        <v>15000000</v>
      </c>
      <c r="I894" s="21">
        <v>5</v>
      </c>
      <c r="J894" s="26">
        <v>4.3981481481481484E-3</v>
      </c>
      <c r="K894" s="21" t="s">
        <v>18</v>
      </c>
      <c r="L894" s="21" t="s">
        <v>19</v>
      </c>
      <c r="M894" s="21" t="s">
        <v>48</v>
      </c>
      <c r="N894" s="21" t="s">
        <v>78</v>
      </c>
      <c r="O894" s="21" t="s">
        <v>21</v>
      </c>
    </row>
    <row r="895" spans="2:15" ht="21" customHeight="1" x14ac:dyDescent="0.25">
      <c r="B895" s="2" t="s">
        <v>14</v>
      </c>
      <c r="C895" s="3">
        <v>17</v>
      </c>
      <c r="D895" s="4" t="s">
        <v>69</v>
      </c>
      <c r="E895" s="2" t="s">
        <v>73</v>
      </c>
      <c r="F895" s="2" t="s">
        <v>45</v>
      </c>
      <c r="G895" s="5">
        <v>3</v>
      </c>
      <c r="H895" s="1">
        <v>12000000</v>
      </c>
      <c r="I895" s="2">
        <v>1</v>
      </c>
      <c r="J895" s="6">
        <v>4.3981481481481484E-3</v>
      </c>
      <c r="K895" s="2" t="s">
        <v>18</v>
      </c>
      <c r="L895" s="2" t="s">
        <v>56</v>
      </c>
      <c r="M895" s="2" t="s">
        <v>48</v>
      </c>
      <c r="N895" s="2" t="s">
        <v>78</v>
      </c>
      <c r="O895" s="2" t="s">
        <v>63</v>
      </c>
    </row>
    <row r="896" spans="2:15" ht="21" customHeight="1" x14ac:dyDescent="0.25">
      <c r="B896" s="21" t="s">
        <v>14</v>
      </c>
      <c r="C896" s="22">
        <v>17</v>
      </c>
      <c r="D896" s="23" t="s">
        <v>57</v>
      </c>
      <c r="E896" s="21" t="s">
        <v>38</v>
      </c>
      <c r="F896" s="21" t="s">
        <v>42</v>
      </c>
      <c r="G896" s="24">
        <v>4</v>
      </c>
      <c r="H896" s="25">
        <v>15000000</v>
      </c>
      <c r="I896" s="21">
        <v>2</v>
      </c>
      <c r="J896" s="26">
        <v>4.3981481481481484E-3</v>
      </c>
      <c r="K896" s="21" t="s">
        <v>18</v>
      </c>
      <c r="L896" s="21" t="s">
        <v>64</v>
      </c>
      <c r="M896" s="21" t="s">
        <v>30</v>
      </c>
      <c r="N896" s="21" t="s">
        <v>77</v>
      </c>
      <c r="O896" s="21" t="s">
        <v>65</v>
      </c>
    </row>
    <row r="897" spans="2:15" ht="21" customHeight="1" x14ac:dyDescent="0.25">
      <c r="B897" s="2" t="s">
        <v>70</v>
      </c>
      <c r="C897" s="3">
        <v>13</v>
      </c>
      <c r="D897" s="4" t="s">
        <v>27</v>
      </c>
      <c r="E897" s="2" t="s">
        <v>32</v>
      </c>
      <c r="F897" s="2" t="s">
        <v>23</v>
      </c>
      <c r="G897" s="5">
        <v>0</v>
      </c>
      <c r="H897" s="1">
        <v>0</v>
      </c>
      <c r="I897" s="2">
        <v>1</v>
      </c>
      <c r="J897" s="6">
        <v>4.3981481481481484E-3</v>
      </c>
      <c r="K897" s="2"/>
      <c r="L897" s="2"/>
      <c r="M897" s="2" t="s">
        <v>20</v>
      </c>
      <c r="N897" s="2" t="s">
        <v>66</v>
      </c>
      <c r="O897" s="2" t="s">
        <v>36</v>
      </c>
    </row>
    <row r="898" spans="2:15" ht="21" customHeight="1" x14ac:dyDescent="0.25">
      <c r="B898" s="21" t="s">
        <v>70</v>
      </c>
      <c r="C898" s="22">
        <v>5</v>
      </c>
      <c r="D898" s="23" t="s">
        <v>37</v>
      </c>
      <c r="E898" s="21" t="s">
        <v>49</v>
      </c>
      <c r="F898" s="21" t="s">
        <v>42</v>
      </c>
      <c r="G898" s="24">
        <v>0</v>
      </c>
      <c r="H898" s="25">
        <v>0</v>
      </c>
      <c r="I898" s="21">
        <v>5</v>
      </c>
      <c r="J898" s="26">
        <v>4.3981481481481484E-3</v>
      </c>
      <c r="K898" s="21"/>
      <c r="L898" s="21"/>
      <c r="M898" s="21" t="s">
        <v>40</v>
      </c>
      <c r="N898" s="21" t="s">
        <v>76</v>
      </c>
      <c r="O898" s="21" t="s">
        <v>26</v>
      </c>
    </row>
    <row r="899" spans="2:15" ht="21" customHeight="1" x14ac:dyDescent="0.25">
      <c r="B899" s="2" t="s">
        <v>70</v>
      </c>
      <c r="C899" s="3">
        <v>19</v>
      </c>
      <c r="D899" s="4" t="s">
        <v>44</v>
      </c>
      <c r="E899" s="2" t="s">
        <v>32</v>
      </c>
      <c r="F899" s="2" t="s">
        <v>17</v>
      </c>
      <c r="G899" s="5">
        <v>0</v>
      </c>
      <c r="H899" s="1">
        <v>0</v>
      </c>
      <c r="I899" s="2">
        <v>2</v>
      </c>
      <c r="J899" s="6">
        <v>4.3981481481481484E-3</v>
      </c>
      <c r="K899" s="2"/>
      <c r="L899" s="2"/>
      <c r="M899" s="2" t="s">
        <v>30</v>
      </c>
      <c r="N899" s="2" t="s">
        <v>76</v>
      </c>
      <c r="O899" s="2" t="s">
        <v>26</v>
      </c>
    </row>
    <row r="900" spans="2:15" ht="21" customHeight="1" x14ac:dyDescent="0.25">
      <c r="B900" s="21" t="s">
        <v>70</v>
      </c>
      <c r="C900" s="22">
        <v>28</v>
      </c>
      <c r="D900" s="23" t="s">
        <v>44</v>
      </c>
      <c r="E900" s="21" t="s">
        <v>32</v>
      </c>
      <c r="F900" s="21" t="s">
        <v>23</v>
      </c>
      <c r="G900" s="24">
        <v>0</v>
      </c>
      <c r="H900" s="25">
        <v>0</v>
      </c>
      <c r="I900" s="21">
        <v>4</v>
      </c>
      <c r="J900" s="26">
        <v>4.3981481481481484E-3</v>
      </c>
      <c r="K900" s="21"/>
      <c r="L900" s="21"/>
      <c r="M900" s="21" t="s">
        <v>43</v>
      </c>
      <c r="N900" s="21" t="s">
        <v>66</v>
      </c>
      <c r="O900" s="21" t="s">
        <v>36</v>
      </c>
    </row>
    <row r="901" spans="2:15" ht="21" customHeight="1" x14ac:dyDescent="0.25">
      <c r="B901" s="2" t="s">
        <v>70</v>
      </c>
      <c r="C901" s="3">
        <v>10</v>
      </c>
      <c r="D901" s="4" t="s">
        <v>69</v>
      </c>
      <c r="E901" s="2" t="s">
        <v>49</v>
      </c>
      <c r="F901" s="2" t="s">
        <v>42</v>
      </c>
      <c r="G901" s="5">
        <v>0</v>
      </c>
      <c r="H901" s="1">
        <v>0</v>
      </c>
      <c r="I901" s="2">
        <v>5</v>
      </c>
      <c r="J901" s="6">
        <v>4.3981481481481484E-3</v>
      </c>
      <c r="K901" s="2"/>
      <c r="L901" s="2"/>
      <c r="M901" s="2" t="s">
        <v>48</v>
      </c>
      <c r="N901" s="2" t="s">
        <v>78</v>
      </c>
      <c r="O901" s="2" t="s">
        <v>62</v>
      </c>
    </row>
    <row r="902" spans="2:15" ht="21" customHeight="1" x14ac:dyDescent="0.25">
      <c r="B902" s="21" t="s">
        <v>14</v>
      </c>
      <c r="C902" s="22">
        <v>1</v>
      </c>
      <c r="D902" s="23" t="s">
        <v>15</v>
      </c>
      <c r="E902" s="21" t="s">
        <v>38</v>
      </c>
      <c r="F902" s="21" t="s">
        <v>68</v>
      </c>
      <c r="G902" s="24">
        <v>2</v>
      </c>
      <c r="H902" s="25">
        <v>12000000</v>
      </c>
      <c r="I902" s="21">
        <v>1</v>
      </c>
      <c r="J902" s="26">
        <v>4.5138888888888893E-3</v>
      </c>
      <c r="K902" s="21" t="s">
        <v>18</v>
      </c>
      <c r="L902" s="21" t="s">
        <v>47</v>
      </c>
      <c r="M902" s="21" t="s">
        <v>25</v>
      </c>
      <c r="N902" s="21" t="s">
        <v>66</v>
      </c>
      <c r="O902" s="21" t="s">
        <v>36</v>
      </c>
    </row>
    <row r="903" spans="2:15" ht="21" customHeight="1" x14ac:dyDescent="0.25">
      <c r="B903" s="2" t="s">
        <v>14</v>
      </c>
      <c r="C903" s="3">
        <v>1</v>
      </c>
      <c r="D903" s="4" t="s">
        <v>15</v>
      </c>
      <c r="E903" s="2" t="s">
        <v>28</v>
      </c>
      <c r="F903" s="2" t="s">
        <v>23</v>
      </c>
      <c r="G903" s="5">
        <v>2</v>
      </c>
      <c r="H903" s="1">
        <v>12000000</v>
      </c>
      <c r="I903" s="2">
        <v>1</v>
      </c>
      <c r="J903" s="6">
        <v>4.5138888888888893E-3</v>
      </c>
      <c r="K903" s="2" t="s">
        <v>18</v>
      </c>
      <c r="L903" s="2" t="s">
        <v>39</v>
      </c>
      <c r="M903" s="2" t="s">
        <v>48</v>
      </c>
      <c r="N903" s="2" t="s">
        <v>76</v>
      </c>
      <c r="O903" s="2" t="s">
        <v>26</v>
      </c>
    </row>
    <row r="904" spans="2:15" ht="21" customHeight="1" x14ac:dyDescent="0.25">
      <c r="B904" s="21" t="s">
        <v>14</v>
      </c>
      <c r="C904" s="22">
        <v>1</v>
      </c>
      <c r="D904" s="23" t="s">
        <v>15</v>
      </c>
      <c r="E904" s="21" t="s">
        <v>32</v>
      </c>
      <c r="F904" s="21" t="s">
        <v>42</v>
      </c>
      <c r="G904" s="24">
        <v>5</v>
      </c>
      <c r="H904" s="25">
        <v>25000000</v>
      </c>
      <c r="I904" s="21">
        <v>2</v>
      </c>
      <c r="J904" s="26">
        <v>4.5138888888888893E-3</v>
      </c>
      <c r="K904" s="21" t="s">
        <v>18</v>
      </c>
      <c r="L904" s="21" t="s">
        <v>47</v>
      </c>
      <c r="M904" s="21" t="s">
        <v>48</v>
      </c>
      <c r="N904" s="21" t="s">
        <v>78</v>
      </c>
      <c r="O904" s="21" t="s">
        <v>53</v>
      </c>
    </row>
    <row r="905" spans="2:15" ht="21" customHeight="1" x14ac:dyDescent="0.25">
      <c r="B905" s="2" t="s">
        <v>14</v>
      </c>
      <c r="C905" s="3">
        <v>12</v>
      </c>
      <c r="D905" s="4" t="s">
        <v>60</v>
      </c>
      <c r="E905" s="2" t="s">
        <v>73</v>
      </c>
      <c r="F905" s="2" t="s">
        <v>42</v>
      </c>
      <c r="G905" s="5">
        <v>4</v>
      </c>
      <c r="H905" s="1">
        <v>11000000</v>
      </c>
      <c r="I905" s="2">
        <v>1</v>
      </c>
      <c r="J905" s="6">
        <v>4.5138888888888893E-3</v>
      </c>
      <c r="K905" s="2" t="s">
        <v>61</v>
      </c>
      <c r="L905" s="2" t="s">
        <v>24</v>
      </c>
      <c r="M905" s="2" t="s">
        <v>30</v>
      </c>
      <c r="N905" s="2" t="s">
        <v>76</v>
      </c>
      <c r="O905" s="2" t="s">
        <v>26</v>
      </c>
    </row>
    <row r="906" spans="2:15" ht="21" customHeight="1" x14ac:dyDescent="0.25">
      <c r="B906" s="21" t="s">
        <v>14</v>
      </c>
      <c r="C906" s="22">
        <v>27</v>
      </c>
      <c r="D906" s="23" t="s">
        <v>22</v>
      </c>
      <c r="E906" s="21" t="s">
        <v>38</v>
      </c>
      <c r="F906" s="21" t="s">
        <v>23</v>
      </c>
      <c r="G906" s="24">
        <v>3</v>
      </c>
      <c r="H906" s="25">
        <v>15000000</v>
      </c>
      <c r="I906" s="21">
        <v>4</v>
      </c>
      <c r="J906" s="26">
        <v>4.5138888888888893E-3</v>
      </c>
      <c r="K906" s="21" t="s">
        <v>18</v>
      </c>
      <c r="L906" s="21" t="s">
        <v>39</v>
      </c>
      <c r="M906" s="21" t="s">
        <v>43</v>
      </c>
      <c r="N906" s="21" t="s">
        <v>78</v>
      </c>
      <c r="O906" s="21" t="s">
        <v>63</v>
      </c>
    </row>
    <row r="907" spans="2:15" ht="21" customHeight="1" x14ac:dyDescent="0.25">
      <c r="B907" s="2" t="s">
        <v>14</v>
      </c>
      <c r="C907" s="3">
        <v>16</v>
      </c>
      <c r="D907" s="4" t="s">
        <v>22</v>
      </c>
      <c r="E907" s="2" t="s">
        <v>73</v>
      </c>
      <c r="F907" s="2" t="s">
        <v>23</v>
      </c>
      <c r="G907" s="5">
        <v>5</v>
      </c>
      <c r="H907" s="1">
        <v>20000000</v>
      </c>
      <c r="I907" s="2">
        <v>3</v>
      </c>
      <c r="J907" s="6">
        <v>4.5138888888888893E-3</v>
      </c>
      <c r="K907" s="2" t="s">
        <v>18</v>
      </c>
      <c r="L907" s="2" t="s">
        <v>50</v>
      </c>
      <c r="M907" s="2" t="s">
        <v>51</v>
      </c>
      <c r="N907" s="2" t="s">
        <v>78</v>
      </c>
      <c r="O907" s="2" t="s">
        <v>41</v>
      </c>
    </row>
    <row r="908" spans="2:15" ht="21" customHeight="1" x14ac:dyDescent="0.25">
      <c r="B908" s="21" t="s">
        <v>14</v>
      </c>
      <c r="C908" s="22">
        <v>24</v>
      </c>
      <c r="D908" s="23" t="s">
        <v>27</v>
      </c>
      <c r="E908" s="21" t="s">
        <v>16</v>
      </c>
      <c r="F908" s="21" t="s">
        <v>17</v>
      </c>
      <c r="G908" s="24">
        <v>3</v>
      </c>
      <c r="H908" s="25">
        <v>15000000</v>
      </c>
      <c r="I908" s="21">
        <v>5</v>
      </c>
      <c r="J908" s="26">
        <v>4.5138888888888893E-3</v>
      </c>
      <c r="K908" s="21" t="s">
        <v>18</v>
      </c>
      <c r="L908" s="21" t="s">
        <v>19</v>
      </c>
      <c r="M908" s="21" t="s">
        <v>30</v>
      </c>
      <c r="N908" s="21" t="s">
        <v>76</v>
      </c>
      <c r="O908" s="21" t="s">
        <v>52</v>
      </c>
    </row>
    <row r="909" spans="2:15" ht="21" customHeight="1" x14ac:dyDescent="0.25">
      <c r="B909" s="2" t="s">
        <v>14</v>
      </c>
      <c r="C909" s="3">
        <v>30</v>
      </c>
      <c r="D909" s="4" t="s">
        <v>27</v>
      </c>
      <c r="E909" s="2" t="s">
        <v>49</v>
      </c>
      <c r="F909" s="2" t="s">
        <v>42</v>
      </c>
      <c r="G909" s="5">
        <v>2</v>
      </c>
      <c r="H909" s="1">
        <v>12000000</v>
      </c>
      <c r="I909" s="2">
        <v>4</v>
      </c>
      <c r="J909" s="6">
        <v>4.5138888888888893E-3</v>
      </c>
      <c r="K909" s="2" t="s">
        <v>18</v>
      </c>
      <c r="L909" s="2" t="s">
        <v>29</v>
      </c>
      <c r="M909" s="2" t="s">
        <v>30</v>
      </c>
      <c r="N909" s="2" t="s">
        <v>78</v>
      </c>
      <c r="O909" s="2" t="s">
        <v>41</v>
      </c>
    </row>
    <row r="910" spans="2:15" ht="21" customHeight="1" x14ac:dyDescent="0.25">
      <c r="B910" s="21" t="s">
        <v>14</v>
      </c>
      <c r="C910" s="22">
        <v>11</v>
      </c>
      <c r="D910" s="23" t="s">
        <v>27</v>
      </c>
      <c r="E910" s="21" t="s">
        <v>16</v>
      </c>
      <c r="F910" s="21" t="s">
        <v>23</v>
      </c>
      <c r="G910" s="24">
        <v>5</v>
      </c>
      <c r="H910" s="25">
        <v>21000000</v>
      </c>
      <c r="I910" s="21">
        <v>1</v>
      </c>
      <c r="J910" s="26">
        <v>4.5138888888888893E-3</v>
      </c>
      <c r="K910" s="21" t="s">
        <v>18</v>
      </c>
      <c r="L910" s="21" t="s">
        <v>29</v>
      </c>
      <c r="M910" s="21" t="s">
        <v>51</v>
      </c>
      <c r="N910" s="21" t="s">
        <v>77</v>
      </c>
      <c r="O910" s="21" t="s">
        <v>65</v>
      </c>
    </row>
    <row r="911" spans="2:15" ht="21" customHeight="1" x14ac:dyDescent="0.25">
      <c r="B911" s="2" t="s">
        <v>14</v>
      </c>
      <c r="C911" s="3">
        <v>8</v>
      </c>
      <c r="D911" s="4" t="s">
        <v>37</v>
      </c>
      <c r="E911" s="2" t="s">
        <v>28</v>
      </c>
      <c r="F911" s="2" t="s">
        <v>23</v>
      </c>
      <c r="G911" s="5">
        <v>1</v>
      </c>
      <c r="H911" s="1">
        <v>19000000</v>
      </c>
      <c r="I911" s="2">
        <v>3</v>
      </c>
      <c r="J911" s="6">
        <v>4.5138888888888893E-3</v>
      </c>
      <c r="K911" s="2" t="s">
        <v>46</v>
      </c>
      <c r="L911" s="2" t="s">
        <v>29</v>
      </c>
      <c r="M911" s="2" t="s">
        <v>33</v>
      </c>
      <c r="N911" s="2" t="s">
        <v>76</v>
      </c>
      <c r="O911" s="2" t="s">
        <v>31</v>
      </c>
    </row>
    <row r="912" spans="2:15" ht="21" customHeight="1" x14ac:dyDescent="0.25">
      <c r="B912" s="21" t="s">
        <v>14</v>
      </c>
      <c r="C912" s="22">
        <v>26</v>
      </c>
      <c r="D912" s="23" t="s">
        <v>37</v>
      </c>
      <c r="E912" s="21" t="s">
        <v>16</v>
      </c>
      <c r="F912" s="21" t="s">
        <v>17</v>
      </c>
      <c r="G912" s="24">
        <v>2</v>
      </c>
      <c r="H912" s="25">
        <v>38000000</v>
      </c>
      <c r="I912" s="21">
        <v>4</v>
      </c>
      <c r="J912" s="26">
        <v>4.5138888888888893E-3</v>
      </c>
      <c r="K912" s="21" t="s">
        <v>46</v>
      </c>
      <c r="L912" s="21" t="s">
        <v>19</v>
      </c>
      <c r="M912" s="21" t="s">
        <v>33</v>
      </c>
      <c r="N912" s="21" t="s">
        <v>66</v>
      </c>
      <c r="O912" s="21" t="s">
        <v>67</v>
      </c>
    </row>
    <row r="913" spans="2:15" ht="21" customHeight="1" x14ac:dyDescent="0.25">
      <c r="B913" s="2" t="s">
        <v>14</v>
      </c>
      <c r="C913" s="3">
        <v>10</v>
      </c>
      <c r="D913" s="4" t="s">
        <v>37</v>
      </c>
      <c r="E913" s="2" t="s">
        <v>16</v>
      </c>
      <c r="F913" s="2" t="s">
        <v>23</v>
      </c>
      <c r="G913" s="5">
        <v>4</v>
      </c>
      <c r="H913" s="1">
        <v>11000000</v>
      </c>
      <c r="I913" s="2">
        <v>5</v>
      </c>
      <c r="J913" s="6">
        <v>4.5138888888888893E-3</v>
      </c>
      <c r="K913" s="2" t="s">
        <v>61</v>
      </c>
      <c r="L913" s="2" t="s">
        <v>35</v>
      </c>
      <c r="M913" s="2" t="s">
        <v>43</v>
      </c>
      <c r="N913" s="2" t="s">
        <v>66</v>
      </c>
      <c r="O913" s="2" t="s">
        <v>36</v>
      </c>
    </row>
    <row r="914" spans="2:15" ht="21" customHeight="1" x14ac:dyDescent="0.25">
      <c r="B914" s="21" t="s">
        <v>14</v>
      </c>
      <c r="C914" s="22">
        <v>31</v>
      </c>
      <c r="D914" s="23" t="s">
        <v>37</v>
      </c>
      <c r="E914" s="21" t="s">
        <v>38</v>
      </c>
      <c r="F914" s="21" t="s">
        <v>42</v>
      </c>
      <c r="G914" s="24">
        <v>5</v>
      </c>
      <c r="H914" s="25">
        <v>21000000</v>
      </c>
      <c r="I914" s="21">
        <v>5</v>
      </c>
      <c r="J914" s="26">
        <v>4.5138888888888893E-3</v>
      </c>
      <c r="K914" s="21" t="s">
        <v>18</v>
      </c>
      <c r="L914" s="21" t="s">
        <v>39</v>
      </c>
      <c r="M914" s="21" t="s">
        <v>20</v>
      </c>
      <c r="N914" s="21" t="s">
        <v>76</v>
      </c>
      <c r="O914" s="21" t="s">
        <v>26</v>
      </c>
    </row>
    <row r="915" spans="2:15" ht="21" customHeight="1" x14ac:dyDescent="0.25">
      <c r="B915" s="2" t="s">
        <v>14</v>
      </c>
      <c r="C915" s="3">
        <v>11</v>
      </c>
      <c r="D915" s="4" t="s">
        <v>37</v>
      </c>
      <c r="E915" s="2" t="s">
        <v>32</v>
      </c>
      <c r="F915" s="2" t="s">
        <v>17</v>
      </c>
      <c r="G915" s="5">
        <v>5</v>
      </c>
      <c r="H915" s="1">
        <v>25000000</v>
      </c>
      <c r="I915" s="2">
        <v>2</v>
      </c>
      <c r="J915" s="6">
        <v>4.5138888888888893E-3</v>
      </c>
      <c r="K915" s="2" t="s">
        <v>18</v>
      </c>
      <c r="L915" s="2" t="s">
        <v>39</v>
      </c>
      <c r="M915" s="2" t="s">
        <v>33</v>
      </c>
      <c r="N915" s="2" t="s">
        <v>78</v>
      </c>
      <c r="O915" s="2" t="s">
        <v>53</v>
      </c>
    </row>
    <row r="916" spans="2:15" ht="21" customHeight="1" x14ac:dyDescent="0.25">
      <c r="B916" s="21" t="s">
        <v>14</v>
      </c>
      <c r="C916" s="22">
        <v>5</v>
      </c>
      <c r="D916" s="23" t="s">
        <v>37</v>
      </c>
      <c r="E916" s="21" t="s">
        <v>28</v>
      </c>
      <c r="F916" s="21" t="s">
        <v>23</v>
      </c>
      <c r="G916" s="24">
        <v>4</v>
      </c>
      <c r="H916" s="25">
        <v>20000000</v>
      </c>
      <c r="I916" s="21">
        <v>4</v>
      </c>
      <c r="J916" s="26">
        <v>4.5138888888888893E-3</v>
      </c>
      <c r="K916" s="21" t="s">
        <v>18</v>
      </c>
      <c r="L916" s="21" t="s">
        <v>64</v>
      </c>
      <c r="M916" s="21" t="s">
        <v>20</v>
      </c>
      <c r="N916" s="21" t="s">
        <v>78</v>
      </c>
      <c r="O916" s="21" t="s">
        <v>63</v>
      </c>
    </row>
    <row r="917" spans="2:15" ht="21" customHeight="1" x14ac:dyDescent="0.25">
      <c r="B917" s="2" t="s">
        <v>14</v>
      </c>
      <c r="C917" s="3">
        <v>28</v>
      </c>
      <c r="D917" s="4" t="s">
        <v>37</v>
      </c>
      <c r="E917" s="2" t="s">
        <v>49</v>
      </c>
      <c r="F917" s="2" t="s">
        <v>17</v>
      </c>
      <c r="G917" s="5">
        <v>1</v>
      </c>
      <c r="H917" s="1">
        <v>7000000</v>
      </c>
      <c r="I917" s="2">
        <v>5</v>
      </c>
      <c r="J917" s="6">
        <v>4.5138888888888893E-3</v>
      </c>
      <c r="K917" s="2" t="s">
        <v>18</v>
      </c>
      <c r="L917" s="2" t="s">
        <v>19</v>
      </c>
      <c r="M917" s="2" t="s">
        <v>43</v>
      </c>
      <c r="N917" s="2" t="s">
        <v>77</v>
      </c>
      <c r="O917" s="2" t="s">
        <v>54</v>
      </c>
    </row>
    <row r="918" spans="2:15" ht="21" customHeight="1" x14ac:dyDescent="0.25">
      <c r="B918" s="21" t="s">
        <v>14</v>
      </c>
      <c r="C918" s="22">
        <v>4</v>
      </c>
      <c r="D918" s="23" t="s">
        <v>44</v>
      </c>
      <c r="E918" s="21" t="s">
        <v>28</v>
      </c>
      <c r="F918" s="21" t="s">
        <v>23</v>
      </c>
      <c r="G918" s="24">
        <v>2</v>
      </c>
      <c r="H918" s="25">
        <v>38000000</v>
      </c>
      <c r="I918" s="21">
        <v>4</v>
      </c>
      <c r="J918" s="26">
        <v>4.5138888888888893E-3</v>
      </c>
      <c r="K918" s="21" t="s">
        <v>46</v>
      </c>
      <c r="L918" s="21" t="s">
        <v>64</v>
      </c>
      <c r="M918" s="21" t="s">
        <v>20</v>
      </c>
      <c r="N918" s="21" t="s">
        <v>76</v>
      </c>
      <c r="O918" s="21" t="s">
        <v>31</v>
      </c>
    </row>
    <row r="919" spans="2:15" ht="21" customHeight="1" x14ac:dyDescent="0.25">
      <c r="B919" s="2" t="s">
        <v>14</v>
      </c>
      <c r="C919" s="3">
        <v>15</v>
      </c>
      <c r="D919" s="4" t="s">
        <v>44</v>
      </c>
      <c r="E919" s="2" t="s">
        <v>28</v>
      </c>
      <c r="F919" s="2" t="s">
        <v>45</v>
      </c>
      <c r="G919" s="5">
        <v>1</v>
      </c>
      <c r="H919" s="1">
        <v>19000000</v>
      </c>
      <c r="I919" s="2">
        <v>7</v>
      </c>
      <c r="J919" s="6">
        <v>4.5138888888888893E-3</v>
      </c>
      <c r="K919" s="2" t="s">
        <v>46</v>
      </c>
      <c r="L919" s="2" t="s">
        <v>47</v>
      </c>
      <c r="M919" s="2" t="s">
        <v>51</v>
      </c>
      <c r="N919" s="2" t="s">
        <v>77</v>
      </c>
      <c r="O919" s="2" t="s">
        <v>54</v>
      </c>
    </row>
    <row r="920" spans="2:15" ht="21" customHeight="1" x14ac:dyDescent="0.25">
      <c r="B920" s="21" t="s">
        <v>14</v>
      </c>
      <c r="C920" s="22">
        <v>22</v>
      </c>
      <c r="D920" s="23" t="s">
        <v>44</v>
      </c>
      <c r="E920" s="21" t="s">
        <v>49</v>
      </c>
      <c r="F920" s="21" t="s">
        <v>42</v>
      </c>
      <c r="G920" s="24">
        <v>4</v>
      </c>
      <c r="H920" s="25">
        <v>20000000</v>
      </c>
      <c r="I920" s="21">
        <v>3</v>
      </c>
      <c r="J920" s="26">
        <v>4.5138888888888893E-3</v>
      </c>
      <c r="K920" s="21" t="s">
        <v>61</v>
      </c>
      <c r="L920" s="21" t="s">
        <v>56</v>
      </c>
      <c r="M920" s="21" t="s">
        <v>48</v>
      </c>
      <c r="N920" s="21" t="s">
        <v>76</v>
      </c>
      <c r="O920" s="21" t="s">
        <v>52</v>
      </c>
    </row>
    <row r="921" spans="2:15" ht="21" customHeight="1" x14ac:dyDescent="0.25">
      <c r="B921" s="2" t="s">
        <v>14</v>
      </c>
      <c r="C921" s="3">
        <v>3</v>
      </c>
      <c r="D921" s="4" t="s">
        <v>44</v>
      </c>
      <c r="E921" s="2" t="s">
        <v>28</v>
      </c>
      <c r="F921" s="2" t="s">
        <v>42</v>
      </c>
      <c r="G921" s="5">
        <v>2</v>
      </c>
      <c r="H921" s="1">
        <v>12000000</v>
      </c>
      <c r="I921" s="2">
        <v>2</v>
      </c>
      <c r="J921" s="6">
        <v>4.5138888888888893E-3</v>
      </c>
      <c r="K921" s="2" t="s">
        <v>18</v>
      </c>
      <c r="L921" s="2" t="s">
        <v>19</v>
      </c>
      <c r="M921" s="2" t="s">
        <v>25</v>
      </c>
      <c r="N921" s="2" t="s">
        <v>78</v>
      </c>
      <c r="O921" s="2" t="s">
        <v>63</v>
      </c>
    </row>
    <row r="922" spans="2:15" ht="21" customHeight="1" x14ac:dyDescent="0.25">
      <c r="B922" s="21" t="s">
        <v>14</v>
      </c>
      <c r="C922" s="22">
        <v>15</v>
      </c>
      <c r="D922" s="23" t="s">
        <v>44</v>
      </c>
      <c r="E922" s="21" t="s">
        <v>16</v>
      </c>
      <c r="F922" s="21" t="s">
        <v>23</v>
      </c>
      <c r="G922" s="24">
        <v>2</v>
      </c>
      <c r="H922" s="25">
        <v>12000000</v>
      </c>
      <c r="I922" s="21">
        <v>3</v>
      </c>
      <c r="J922" s="26">
        <v>4.5138888888888893E-3</v>
      </c>
      <c r="K922" s="21" t="s">
        <v>18</v>
      </c>
      <c r="L922" s="21" t="s">
        <v>35</v>
      </c>
      <c r="M922" s="21" t="s">
        <v>30</v>
      </c>
      <c r="N922" s="21" t="s">
        <v>78</v>
      </c>
      <c r="O922" s="21" t="s">
        <v>53</v>
      </c>
    </row>
    <row r="923" spans="2:15" ht="21" customHeight="1" x14ac:dyDescent="0.25">
      <c r="B923" s="2" t="s">
        <v>14</v>
      </c>
      <c r="C923" s="3">
        <v>3</v>
      </c>
      <c r="D923" s="4" t="s">
        <v>44</v>
      </c>
      <c r="E923" s="2" t="s">
        <v>16</v>
      </c>
      <c r="F923" s="2" t="s">
        <v>17</v>
      </c>
      <c r="G923" s="5">
        <v>2</v>
      </c>
      <c r="H923" s="1">
        <v>12000000</v>
      </c>
      <c r="I923" s="2">
        <v>3</v>
      </c>
      <c r="J923" s="6">
        <v>4.5138888888888893E-3</v>
      </c>
      <c r="K923" s="2" t="s">
        <v>18</v>
      </c>
      <c r="L923" s="2" t="s">
        <v>29</v>
      </c>
      <c r="M923" s="2" t="s">
        <v>33</v>
      </c>
      <c r="N923" s="2" t="s">
        <v>76</v>
      </c>
      <c r="O923" s="2" t="s">
        <v>31</v>
      </c>
    </row>
    <row r="924" spans="2:15" ht="21" customHeight="1" x14ac:dyDescent="0.25">
      <c r="B924" s="21" t="s">
        <v>14</v>
      </c>
      <c r="C924" s="22">
        <v>11</v>
      </c>
      <c r="D924" s="23" t="s">
        <v>44</v>
      </c>
      <c r="E924" s="21" t="s">
        <v>49</v>
      </c>
      <c r="F924" s="21" t="s">
        <v>45</v>
      </c>
      <c r="G924" s="24">
        <v>3</v>
      </c>
      <c r="H924" s="25">
        <v>15000000</v>
      </c>
      <c r="I924" s="21">
        <v>3</v>
      </c>
      <c r="J924" s="26">
        <v>4.5138888888888893E-3</v>
      </c>
      <c r="K924" s="21" t="s">
        <v>18</v>
      </c>
      <c r="L924" s="21" t="s">
        <v>64</v>
      </c>
      <c r="M924" s="21" t="s">
        <v>33</v>
      </c>
      <c r="N924" s="21" t="s">
        <v>77</v>
      </c>
      <c r="O924" s="21" t="s">
        <v>54</v>
      </c>
    </row>
    <row r="925" spans="2:15" ht="21" customHeight="1" x14ac:dyDescent="0.25">
      <c r="B925" s="2" t="s">
        <v>14</v>
      </c>
      <c r="C925" s="3">
        <v>22</v>
      </c>
      <c r="D925" s="4" t="s">
        <v>44</v>
      </c>
      <c r="E925" s="2" t="s">
        <v>73</v>
      </c>
      <c r="F925" s="2" t="s">
        <v>42</v>
      </c>
      <c r="G925" s="5">
        <v>3</v>
      </c>
      <c r="H925" s="1">
        <v>15000000</v>
      </c>
      <c r="I925" s="2">
        <v>4</v>
      </c>
      <c r="J925" s="6">
        <v>4.5138888888888893E-3</v>
      </c>
      <c r="K925" s="2" t="s">
        <v>18</v>
      </c>
      <c r="L925" s="2" t="s">
        <v>19</v>
      </c>
      <c r="M925" s="2" t="s">
        <v>33</v>
      </c>
      <c r="N925" s="2" t="s">
        <v>78</v>
      </c>
      <c r="O925" s="2" t="s">
        <v>62</v>
      </c>
    </row>
    <row r="926" spans="2:15" ht="21" customHeight="1" x14ac:dyDescent="0.25">
      <c r="B926" s="21" t="s">
        <v>14</v>
      </c>
      <c r="C926" s="22">
        <v>20</v>
      </c>
      <c r="D926" s="23" t="s">
        <v>44</v>
      </c>
      <c r="E926" s="21" t="s">
        <v>16</v>
      </c>
      <c r="F926" s="21" t="s">
        <v>42</v>
      </c>
      <c r="G926" s="24">
        <v>3</v>
      </c>
      <c r="H926" s="25">
        <v>15000000</v>
      </c>
      <c r="I926" s="21">
        <v>6</v>
      </c>
      <c r="J926" s="26">
        <v>4.5138888888888893E-3</v>
      </c>
      <c r="K926" s="21" t="s">
        <v>18</v>
      </c>
      <c r="L926" s="21" t="s">
        <v>35</v>
      </c>
      <c r="M926" s="21" t="s">
        <v>20</v>
      </c>
      <c r="N926" s="21" t="s">
        <v>66</v>
      </c>
      <c r="O926" s="21" t="s">
        <v>67</v>
      </c>
    </row>
    <row r="927" spans="2:15" ht="21" customHeight="1" x14ac:dyDescent="0.25">
      <c r="B927" s="2" t="s">
        <v>14</v>
      </c>
      <c r="C927" s="3">
        <v>30</v>
      </c>
      <c r="D927" s="4" t="s">
        <v>44</v>
      </c>
      <c r="E927" s="2" t="s">
        <v>73</v>
      </c>
      <c r="F927" s="2" t="s">
        <v>42</v>
      </c>
      <c r="G927" s="5">
        <v>1</v>
      </c>
      <c r="H927" s="1">
        <v>7000000</v>
      </c>
      <c r="I927" s="2">
        <v>3</v>
      </c>
      <c r="J927" s="6">
        <v>4.5138888888888893E-3</v>
      </c>
      <c r="K927" s="2" t="s">
        <v>18</v>
      </c>
      <c r="L927" s="2" t="s">
        <v>19</v>
      </c>
      <c r="M927" s="2" t="s">
        <v>48</v>
      </c>
      <c r="N927" s="2" t="s">
        <v>76</v>
      </c>
      <c r="O927" s="2" t="s">
        <v>31</v>
      </c>
    </row>
    <row r="928" spans="2:15" ht="21" customHeight="1" x14ac:dyDescent="0.25">
      <c r="B928" s="21" t="s">
        <v>14</v>
      </c>
      <c r="C928" s="22">
        <v>2</v>
      </c>
      <c r="D928" s="23" t="s">
        <v>69</v>
      </c>
      <c r="E928" s="21" t="s">
        <v>28</v>
      </c>
      <c r="F928" s="21" t="s">
        <v>42</v>
      </c>
      <c r="G928" s="24">
        <v>3</v>
      </c>
      <c r="H928" s="25">
        <v>12000000</v>
      </c>
      <c r="I928" s="21">
        <v>3</v>
      </c>
      <c r="J928" s="26">
        <v>4.5138888888888893E-3</v>
      </c>
      <c r="K928" s="21" t="s">
        <v>18</v>
      </c>
      <c r="L928" s="21" t="s">
        <v>39</v>
      </c>
      <c r="M928" s="21" t="s">
        <v>30</v>
      </c>
      <c r="N928" s="21" t="s">
        <v>76</v>
      </c>
      <c r="O928" s="21" t="s">
        <v>31</v>
      </c>
    </row>
    <row r="929" spans="2:15" ht="21" customHeight="1" x14ac:dyDescent="0.25">
      <c r="B929" s="2" t="s">
        <v>14</v>
      </c>
      <c r="C929" s="3">
        <v>17</v>
      </c>
      <c r="D929" s="4" t="s">
        <v>69</v>
      </c>
      <c r="E929" s="2" t="s">
        <v>16</v>
      </c>
      <c r="F929" s="2" t="s">
        <v>42</v>
      </c>
      <c r="G929" s="5">
        <v>3</v>
      </c>
      <c r="H929" s="1">
        <v>11000000</v>
      </c>
      <c r="I929" s="2">
        <v>4</v>
      </c>
      <c r="J929" s="6">
        <v>4.5138888888888893E-3</v>
      </c>
      <c r="K929" s="2" t="s">
        <v>18</v>
      </c>
      <c r="L929" s="2" t="s">
        <v>47</v>
      </c>
      <c r="M929" s="2" t="s">
        <v>43</v>
      </c>
      <c r="N929" s="2" t="s">
        <v>78</v>
      </c>
      <c r="O929" s="2" t="s">
        <v>41</v>
      </c>
    </row>
    <row r="930" spans="2:15" ht="21" customHeight="1" x14ac:dyDescent="0.25">
      <c r="B930" s="21" t="s">
        <v>14</v>
      </c>
      <c r="C930" s="22">
        <v>24</v>
      </c>
      <c r="D930" s="23" t="s">
        <v>69</v>
      </c>
      <c r="E930" s="21" t="s">
        <v>32</v>
      </c>
      <c r="F930" s="21" t="s">
        <v>17</v>
      </c>
      <c r="G930" s="24">
        <v>5</v>
      </c>
      <c r="H930" s="25">
        <v>25000000</v>
      </c>
      <c r="I930" s="21">
        <v>6</v>
      </c>
      <c r="J930" s="26">
        <v>4.5138888888888893E-3</v>
      </c>
      <c r="K930" s="21" t="s">
        <v>18</v>
      </c>
      <c r="L930" s="21" t="s">
        <v>35</v>
      </c>
      <c r="M930" s="21" t="s">
        <v>51</v>
      </c>
      <c r="N930" s="21" t="s">
        <v>78</v>
      </c>
      <c r="O930" s="21" t="s">
        <v>62</v>
      </c>
    </row>
    <row r="931" spans="2:15" ht="21" customHeight="1" x14ac:dyDescent="0.25">
      <c r="B931" s="2" t="s">
        <v>14</v>
      </c>
      <c r="C931" s="3">
        <v>28</v>
      </c>
      <c r="D931" s="4" t="s">
        <v>69</v>
      </c>
      <c r="E931" s="2" t="s">
        <v>73</v>
      </c>
      <c r="F931" s="2" t="s">
        <v>42</v>
      </c>
      <c r="G931" s="5">
        <v>4</v>
      </c>
      <c r="H931" s="1">
        <v>20000000</v>
      </c>
      <c r="I931" s="2">
        <v>2</v>
      </c>
      <c r="J931" s="6">
        <v>4.5138888888888893E-3</v>
      </c>
      <c r="K931" s="2" t="s">
        <v>18</v>
      </c>
      <c r="L931" s="2" t="s">
        <v>39</v>
      </c>
      <c r="M931" s="2" t="s">
        <v>51</v>
      </c>
      <c r="N931" s="2" t="s">
        <v>76</v>
      </c>
      <c r="O931" s="2" t="s">
        <v>31</v>
      </c>
    </row>
    <row r="932" spans="2:15" ht="21" customHeight="1" x14ac:dyDescent="0.25">
      <c r="B932" s="21" t="s">
        <v>14</v>
      </c>
      <c r="C932" s="22">
        <v>1</v>
      </c>
      <c r="D932" s="23" t="s">
        <v>15</v>
      </c>
      <c r="E932" s="21" t="s">
        <v>38</v>
      </c>
      <c r="F932" s="21" t="s">
        <v>68</v>
      </c>
      <c r="G932" s="24">
        <v>2</v>
      </c>
      <c r="H932" s="25">
        <v>12000000</v>
      </c>
      <c r="I932" s="21">
        <v>1</v>
      </c>
      <c r="J932" s="26">
        <v>4.5138888888888893E-3</v>
      </c>
      <c r="K932" s="21" t="s">
        <v>18</v>
      </c>
      <c r="L932" s="21" t="s">
        <v>47</v>
      </c>
      <c r="M932" s="21" t="s">
        <v>25</v>
      </c>
      <c r="N932" s="21" t="s">
        <v>66</v>
      </c>
      <c r="O932" s="21" t="s">
        <v>36</v>
      </c>
    </row>
    <row r="933" spans="2:15" ht="21" customHeight="1" x14ac:dyDescent="0.25">
      <c r="B933" s="2" t="s">
        <v>14</v>
      </c>
      <c r="C933" s="3">
        <v>1</v>
      </c>
      <c r="D933" s="4" t="s">
        <v>15</v>
      </c>
      <c r="E933" s="2" t="s">
        <v>28</v>
      </c>
      <c r="F933" s="2" t="s">
        <v>23</v>
      </c>
      <c r="G933" s="5">
        <v>2</v>
      </c>
      <c r="H933" s="1">
        <v>12000000</v>
      </c>
      <c r="I933" s="2">
        <v>1</v>
      </c>
      <c r="J933" s="6">
        <v>4.5138888888888893E-3</v>
      </c>
      <c r="K933" s="2" t="s">
        <v>18</v>
      </c>
      <c r="L933" s="2" t="s">
        <v>39</v>
      </c>
      <c r="M933" s="2" t="s">
        <v>48</v>
      </c>
      <c r="N933" s="2" t="s">
        <v>76</v>
      </c>
      <c r="O933" s="2" t="s">
        <v>26</v>
      </c>
    </row>
    <row r="934" spans="2:15" ht="21" customHeight="1" x14ac:dyDescent="0.25">
      <c r="B934" s="21" t="s">
        <v>14</v>
      </c>
      <c r="C934" s="22">
        <v>1</v>
      </c>
      <c r="D934" s="23" t="s">
        <v>15</v>
      </c>
      <c r="E934" s="21" t="s">
        <v>32</v>
      </c>
      <c r="F934" s="21" t="s">
        <v>42</v>
      </c>
      <c r="G934" s="24">
        <v>5</v>
      </c>
      <c r="H934" s="25">
        <v>25000000</v>
      </c>
      <c r="I934" s="21">
        <v>2</v>
      </c>
      <c r="J934" s="26">
        <v>4.5138888888888893E-3</v>
      </c>
      <c r="K934" s="21" t="s">
        <v>18</v>
      </c>
      <c r="L934" s="21" t="s">
        <v>47</v>
      </c>
      <c r="M934" s="21" t="s">
        <v>48</v>
      </c>
      <c r="N934" s="21" t="s">
        <v>78</v>
      </c>
      <c r="O934" s="21" t="s">
        <v>53</v>
      </c>
    </row>
    <row r="935" spans="2:15" ht="21" customHeight="1" x14ac:dyDescent="0.25">
      <c r="B935" s="2" t="s">
        <v>14</v>
      </c>
      <c r="C935" s="3">
        <v>12</v>
      </c>
      <c r="D935" s="4" t="s">
        <v>60</v>
      </c>
      <c r="E935" s="2" t="s">
        <v>73</v>
      </c>
      <c r="F935" s="2" t="s">
        <v>42</v>
      </c>
      <c r="G935" s="5">
        <v>4</v>
      </c>
      <c r="H935" s="1">
        <v>11000000</v>
      </c>
      <c r="I935" s="2">
        <v>1</v>
      </c>
      <c r="J935" s="6">
        <v>4.5138888888888893E-3</v>
      </c>
      <c r="K935" s="2" t="s">
        <v>61</v>
      </c>
      <c r="L935" s="2" t="s">
        <v>24</v>
      </c>
      <c r="M935" s="2" t="s">
        <v>30</v>
      </c>
      <c r="N935" s="2" t="s">
        <v>76</v>
      </c>
      <c r="O935" s="2" t="s">
        <v>26</v>
      </c>
    </row>
    <row r="936" spans="2:15" ht="21" customHeight="1" x14ac:dyDescent="0.25">
      <c r="B936" s="21" t="s">
        <v>70</v>
      </c>
      <c r="C936" s="22">
        <v>19</v>
      </c>
      <c r="D936" s="23" t="s">
        <v>58</v>
      </c>
      <c r="E936" s="21" t="s">
        <v>16</v>
      </c>
      <c r="F936" s="21" t="s">
        <v>23</v>
      </c>
      <c r="G936" s="24">
        <v>0</v>
      </c>
      <c r="H936" s="25">
        <v>0</v>
      </c>
      <c r="I936" s="21">
        <v>3</v>
      </c>
      <c r="J936" s="26">
        <v>4.5138888888888893E-3</v>
      </c>
      <c r="K936" s="21"/>
      <c r="L936" s="21"/>
      <c r="M936" s="21" t="s">
        <v>25</v>
      </c>
      <c r="N936" s="21" t="s">
        <v>66</v>
      </c>
      <c r="O936" s="21" t="s">
        <v>36</v>
      </c>
    </row>
    <row r="937" spans="2:15" ht="21" customHeight="1" x14ac:dyDescent="0.25">
      <c r="B937" s="2" t="s">
        <v>70</v>
      </c>
      <c r="C937" s="3">
        <v>3</v>
      </c>
      <c r="D937" s="4" t="s">
        <v>72</v>
      </c>
      <c r="E937" s="2" t="s">
        <v>16</v>
      </c>
      <c r="F937" s="2" t="s">
        <v>23</v>
      </c>
      <c r="G937" s="5">
        <v>0</v>
      </c>
      <c r="H937" s="1">
        <v>0</v>
      </c>
      <c r="I937" s="2">
        <v>1</v>
      </c>
      <c r="J937" s="6">
        <v>4.5138888888888893E-3</v>
      </c>
      <c r="K937" s="2"/>
      <c r="L937" s="2"/>
      <c r="M937" s="2" t="s">
        <v>48</v>
      </c>
      <c r="N937" s="2" t="s">
        <v>76</v>
      </c>
      <c r="O937" s="2" t="s">
        <v>31</v>
      </c>
    </row>
    <row r="938" spans="2:15" ht="21" customHeight="1" x14ac:dyDescent="0.25">
      <c r="B938" s="21" t="s">
        <v>70</v>
      </c>
      <c r="C938" s="22">
        <v>23</v>
      </c>
      <c r="D938" s="23" t="s">
        <v>27</v>
      </c>
      <c r="E938" s="21" t="s">
        <v>38</v>
      </c>
      <c r="F938" s="21" t="s">
        <v>23</v>
      </c>
      <c r="G938" s="24">
        <v>0</v>
      </c>
      <c r="H938" s="25">
        <v>0</v>
      </c>
      <c r="I938" s="21">
        <v>3</v>
      </c>
      <c r="J938" s="26">
        <v>4.5138888888888893E-3</v>
      </c>
      <c r="K938" s="21"/>
      <c r="L938" s="21"/>
      <c r="M938" s="21" t="s">
        <v>51</v>
      </c>
      <c r="N938" s="21" t="s">
        <v>78</v>
      </c>
      <c r="O938" s="21" t="s">
        <v>41</v>
      </c>
    </row>
    <row r="939" spans="2:15" ht="21" customHeight="1" x14ac:dyDescent="0.25">
      <c r="B939" s="2" t="s">
        <v>70</v>
      </c>
      <c r="C939" s="3">
        <v>5</v>
      </c>
      <c r="D939" s="4" t="s">
        <v>37</v>
      </c>
      <c r="E939" s="2" t="s">
        <v>16</v>
      </c>
      <c r="F939" s="2" t="s">
        <v>17</v>
      </c>
      <c r="G939" s="5">
        <v>0</v>
      </c>
      <c r="H939" s="1">
        <v>0</v>
      </c>
      <c r="I939" s="2">
        <v>1</v>
      </c>
      <c r="J939" s="6">
        <v>4.5138888888888893E-3</v>
      </c>
      <c r="K939" s="2"/>
      <c r="L939" s="2"/>
      <c r="M939" s="2" t="s">
        <v>30</v>
      </c>
      <c r="N939" s="2" t="s">
        <v>78</v>
      </c>
      <c r="O939" s="2" t="s">
        <v>62</v>
      </c>
    </row>
    <row r="940" spans="2:15" ht="21" customHeight="1" x14ac:dyDescent="0.25">
      <c r="B940" s="21" t="s">
        <v>70</v>
      </c>
      <c r="C940" s="22">
        <v>10</v>
      </c>
      <c r="D940" s="23" t="s">
        <v>37</v>
      </c>
      <c r="E940" s="21" t="s">
        <v>49</v>
      </c>
      <c r="F940" s="21" t="s">
        <v>23</v>
      </c>
      <c r="G940" s="24">
        <v>0</v>
      </c>
      <c r="H940" s="25">
        <v>0</v>
      </c>
      <c r="I940" s="21">
        <v>6</v>
      </c>
      <c r="J940" s="26">
        <v>4.5138888888888893E-3</v>
      </c>
      <c r="K940" s="21"/>
      <c r="L940" s="21"/>
      <c r="M940" s="21" t="s">
        <v>43</v>
      </c>
      <c r="N940" s="21" t="s">
        <v>77</v>
      </c>
      <c r="O940" s="21" t="s">
        <v>65</v>
      </c>
    </row>
    <row r="941" spans="2:15" ht="21" customHeight="1" x14ac:dyDescent="0.25">
      <c r="B941" s="2" t="s">
        <v>70</v>
      </c>
      <c r="C941" s="3">
        <v>24</v>
      </c>
      <c r="D941" s="4" t="s">
        <v>37</v>
      </c>
      <c r="E941" s="2" t="s">
        <v>49</v>
      </c>
      <c r="F941" s="2" t="s">
        <v>42</v>
      </c>
      <c r="G941" s="5">
        <v>0</v>
      </c>
      <c r="H941" s="1">
        <v>0</v>
      </c>
      <c r="I941" s="2">
        <v>3</v>
      </c>
      <c r="J941" s="6">
        <v>4.5138888888888893E-3</v>
      </c>
      <c r="K941" s="2"/>
      <c r="L941" s="2"/>
      <c r="M941" s="2" t="s">
        <v>25</v>
      </c>
      <c r="N941" s="2" t="s">
        <v>66</v>
      </c>
      <c r="O941" s="2" t="s">
        <v>67</v>
      </c>
    </row>
    <row r="942" spans="2:15" ht="21" customHeight="1" x14ac:dyDescent="0.25">
      <c r="B942" s="21" t="s">
        <v>70</v>
      </c>
      <c r="C942" s="22">
        <v>29</v>
      </c>
      <c r="D942" s="23" t="s">
        <v>69</v>
      </c>
      <c r="E942" s="21" t="s">
        <v>38</v>
      </c>
      <c r="F942" s="21" t="s">
        <v>42</v>
      </c>
      <c r="G942" s="24">
        <v>0</v>
      </c>
      <c r="H942" s="25">
        <v>0</v>
      </c>
      <c r="I942" s="21">
        <v>3</v>
      </c>
      <c r="J942" s="26">
        <v>4.5138888888888893E-3</v>
      </c>
      <c r="K942" s="21"/>
      <c r="L942" s="21"/>
      <c r="M942" s="21" t="s">
        <v>43</v>
      </c>
      <c r="N942" s="21" t="s">
        <v>76</v>
      </c>
      <c r="O942" s="21" t="s">
        <v>26</v>
      </c>
    </row>
    <row r="943" spans="2:15" ht="21" customHeight="1" x14ac:dyDescent="0.25">
      <c r="B943" s="2" t="s">
        <v>70</v>
      </c>
      <c r="C943" s="3">
        <v>30</v>
      </c>
      <c r="D943" s="4" t="s">
        <v>69</v>
      </c>
      <c r="E943" s="2" t="s">
        <v>28</v>
      </c>
      <c r="F943" s="2" t="s">
        <v>68</v>
      </c>
      <c r="G943" s="5">
        <v>0</v>
      </c>
      <c r="H943" s="1">
        <v>0</v>
      </c>
      <c r="I943" s="2">
        <v>1</v>
      </c>
      <c r="J943" s="6">
        <v>4.5138888888888893E-3</v>
      </c>
      <c r="K943" s="2"/>
      <c r="L943" s="2"/>
      <c r="M943" s="2" t="s">
        <v>25</v>
      </c>
      <c r="N943" s="2" t="s">
        <v>78</v>
      </c>
      <c r="O943" s="2" t="s">
        <v>21</v>
      </c>
    </row>
    <row r="944" spans="2:15" ht="21" customHeight="1" x14ac:dyDescent="0.25">
      <c r="B944" s="21" t="s">
        <v>70</v>
      </c>
      <c r="C944" s="22">
        <v>21</v>
      </c>
      <c r="D944" s="23" t="s">
        <v>69</v>
      </c>
      <c r="E944" s="21" t="s">
        <v>16</v>
      </c>
      <c r="F944" s="21" t="s">
        <v>23</v>
      </c>
      <c r="G944" s="24">
        <v>0</v>
      </c>
      <c r="H944" s="25">
        <v>0</v>
      </c>
      <c r="I944" s="21">
        <v>2</v>
      </c>
      <c r="J944" s="26">
        <v>4.5138888888888893E-3</v>
      </c>
      <c r="K944" s="21"/>
      <c r="L944" s="21"/>
      <c r="M944" s="21" t="s">
        <v>48</v>
      </c>
      <c r="N944" s="21" t="s">
        <v>76</v>
      </c>
      <c r="O944" s="21" t="s">
        <v>26</v>
      </c>
    </row>
    <row r="945" spans="2:15" ht="21" customHeight="1" x14ac:dyDescent="0.25">
      <c r="B945" s="2" t="s">
        <v>70</v>
      </c>
      <c r="C945" s="3">
        <v>19</v>
      </c>
      <c r="D945" s="4" t="s">
        <v>58</v>
      </c>
      <c r="E945" s="2" t="s">
        <v>16</v>
      </c>
      <c r="F945" s="2" t="s">
        <v>23</v>
      </c>
      <c r="G945" s="5">
        <v>0</v>
      </c>
      <c r="H945" s="1">
        <v>0</v>
      </c>
      <c r="I945" s="2">
        <v>3</v>
      </c>
      <c r="J945" s="6">
        <v>4.5138888888888893E-3</v>
      </c>
      <c r="K945" s="2"/>
      <c r="L945" s="2"/>
      <c r="M945" s="2" t="s">
        <v>25</v>
      </c>
      <c r="N945" s="2" t="s">
        <v>66</v>
      </c>
      <c r="O945" s="2" t="s">
        <v>36</v>
      </c>
    </row>
    <row r="946" spans="2:15" ht="21" customHeight="1" x14ac:dyDescent="0.25">
      <c r="B946" s="21" t="s">
        <v>70</v>
      </c>
      <c r="C946" s="22">
        <v>3</v>
      </c>
      <c r="D946" s="23" t="s">
        <v>72</v>
      </c>
      <c r="E946" s="21" t="s">
        <v>16</v>
      </c>
      <c r="F946" s="21" t="s">
        <v>23</v>
      </c>
      <c r="G946" s="24">
        <v>0</v>
      </c>
      <c r="H946" s="25">
        <v>0</v>
      </c>
      <c r="I946" s="21">
        <v>1</v>
      </c>
      <c r="J946" s="26">
        <v>4.5138888888888893E-3</v>
      </c>
      <c r="K946" s="21"/>
      <c r="L946" s="21"/>
      <c r="M946" s="21" t="s">
        <v>48</v>
      </c>
      <c r="N946" s="21" t="s">
        <v>76</v>
      </c>
      <c r="O946" s="21" t="s">
        <v>31</v>
      </c>
    </row>
    <row r="947" spans="2:15" ht="21" customHeight="1" x14ac:dyDescent="0.25">
      <c r="B947" s="2" t="s">
        <v>14</v>
      </c>
      <c r="C947" s="3">
        <v>19</v>
      </c>
      <c r="D947" s="4" t="s">
        <v>57</v>
      </c>
      <c r="E947" s="2" t="s">
        <v>28</v>
      </c>
      <c r="F947" s="2" t="s">
        <v>45</v>
      </c>
      <c r="G947" s="5">
        <v>2</v>
      </c>
      <c r="H947" s="1">
        <v>12000000</v>
      </c>
      <c r="I947" s="2">
        <v>3</v>
      </c>
      <c r="J947" s="6">
        <v>4.9768518518518521E-3</v>
      </c>
      <c r="K947" s="2" t="s">
        <v>18</v>
      </c>
      <c r="L947" s="2" t="s">
        <v>24</v>
      </c>
      <c r="M947" s="2" t="s">
        <v>48</v>
      </c>
      <c r="N947" s="2" t="s">
        <v>76</v>
      </c>
      <c r="O947" s="2" t="s">
        <v>52</v>
      </c>
    </row>
    <row r="948" spans="2:15" ht="21" customHeight="1" x14ac:dyDescent="0.25">
      <c r="B948" s="21" t="s">
        <v>14</v>
      </c>
      <c r="C948" s="22">
        <v>22</v>
      </c>
      <c r="D948" s="23" t="s">
        <v>27</v>
      </c>
      <c r="E948" s="21" t="s">
        <v>73</v>
      </c>
      <c r="F948" s="21" t="s">
        <v>17</v>
      </c>
      <c r="G948" s="24">
        <v>4</v>
      </c>
      <c r="H948" s="25">
        <v>15000000</v>
      </c>
      <c r="I948" s="21">
        <v>2</v>
      </c>
      <c r="J948" s="26">
        <v>4.9768518518518521E-3</v>
      </c>
      <c r="K948" s="21" t="s">
        <v>18</v>
      </c>
      <c r="L948" s="21" t="s">
        <v>35</v>
      </c>
      <c r="M948" s="21" t="s">
        <v>43</v>
      </c>
      <c r="N948" s="21" t="s">
        <v>77</v>
      </c>
      <c r="O948" s="21" t="s">
        <v>54</v>
      </c>
    </row>
    <row r="949" spans="2:15" ht="21" customHeight="1" x14ac:dyDescent="0.25">
      <c r="B949" s="2" t="s">
        <v>14</v>
      </c>
      <c r="C949" s="3">
        <v>25</v>
      </c>
      <c r="D949" s="4" t="s">
        <v>37</v>
      </c>
      <c r="E949" s="2" t="s">
        <v>16</v>
      </c>
      <c r="F949" s="2" t="s">
        <v>42</v>
      </c>
      <c r="G949" s="5">
        <v>1</v>
      </c>
      <c r="H949" s="1">
        <v>19000000</v>
      </c>
      <c r="I949" s="2">
        <v>4</v>
      </c>
      <c r="J949" s="6">
        <v>4.9768518518518521E-3</v>
      </c>
      <c r="K949" s="2" t="s">
        <v>46</v>
      </c>
      <c r="L949" s="2" t="s">
        <v>64</v>
      </c>
      <c r="M949" s="2" t="s">
        <v>30</v>
      </c>
      <c r="N949" s="2" t="s">
        <v>66</v>
      </c>
      <c r="O949" s="2" t="s">
        <v>36</v>
      </c>
    </row>
    <row r="950" spans="2:15" ht="21" customHeight="1" x14ac:dyDescent="0.25">
      <c r="B950" s="21" t="s">
        <v>14</v>
      </c>
      <c r="C950" s="22">
        <v>31</v>
      </c>
      <c r="D950" s="23" t="s">
        <v>37</v>
      </c>
      <c r="E950" s="21" t="s">
        <v>16</v>
      </c>
      <c r="F950" s="21" t="s">
        <v>17</v>
      </c>
      <c r="G950" s="24">
        <v>3</v>
      </c>
      <c r="H950" s="25">
        <v>11000000</v>
      </c>
      <c r="I950" s="21">
        <v>1</v>
      </c>
      <c r="J950" s="26">
        <v>4.9768518518518521E-3</v>
      </c>
      <c r="K950" s="21" t="s">
        <v>18</v>
      </c>
      <c r="L950" s="21" t="s">
        <v>39</v>
      </c>
      <c r="M950" s="21" t="s">
        <v>33</v>
      </c>
      <c r="N950" s="21" t="s">
        <v>76</v>
      </c>
      <c r="O950" s="21" t="s">
        <v>26</v>
      </c>
    </row>
    <row r="951" spans="2:15" ht="21" customHeight="1" x14ac:dyDescent="0.25">
      <c r="B951" s="2" t="s">
        <v>14</v>
      </c>
      <c r="C951" s="3">
        <v>29</v>
      </c>
      <c r="D951" s="4" t="s">
        <v>37</v>
      </c>
      <c r="E951" s="2" t="s">
        <v>49</v>
      </c>
      <c r="F951" s="2" t="s">
        <v>23</v>
      </c>
      <c r="G951" s="5">
        <v>2</v>
      </c>
      <c r="H951" s="1">
        <v>12000000</v>
      </c>
      <c r="I951" s="2">
        <v>3</v>
      </c>
      <c r="J951" s="6">
        <v>4.9768518518518521E-3</v>
      </c>
      <c r="K951" s="2" t="s">
        <v>18</v>
      </c>
      <c r="L951" s="2" t="s">
        <v>39</v>
      </c>
      <c r="M951" s="2" t="s">
        <v>40</v>
      </c>
      <c r="N951" s="2" t="s">
        <v>76</v>
      </c>
      <c r="O951" s="2" t="s">
        <v>26</v>
      </c>
    </row>
    <row r="952" spans="2:15" ht="21" customHeight="1" x14ac:dyDescent="0.25">
      <c r="B952" s="21" t="s">
        <v>14</v>
      </c>
      <c r="C952" s="22">
        <v>2</v>
      </c>
      <c r="D952" s="23" t="s">
        <v>44</v>
      </c>
      <c r="E952" s="21" t="s">
        <v>49</v>
      </c>
      <c r="F952" s="21" t="s">
        <v>68</v>
      </c>
      <c r="G952" s="24">
        <v>2</v>
      </c>
      <c r="H952" s="25">
        <v>38000000</v>
      </c>
      <c r="I952" s="21">
        <v>1</v>
      </c>
      <c r="J952" s="26">
        <v>4.9768518518518521E-3</v>
      </c>
      <c r="K952" s="21" t="s">
        <v>46</v>
      </c>
      <c r="L952" s="21" t="s">
        <v>19</v>
      </c>
      <c r="M952" s="21" t="s">
        <v>30</v>
      </c>
      <c r="N952" s="21" t="s">
        <v>77</v>
      </c>
      <c r="O952" s="21" t="s">
        <v>54</v>
      </c>
    </row>
    <row r="953" spans="2:15" ht="21" customHeight="1" x14ac:dyDescent="0.25">
      <c r="B953" s="2" t="s">
        <v>14</v>
      </c>
      <c r="C953" s="3">
        <v>22</v>
      </c>
      <c r="D953" s="4" t="s">
        <v>44</v>
      </c>
      <c r="E953" s="2" t="s">
        <v>73</v>
      </c>
      <c r="F953" s="2" t="s">
        <v>23</v>
      </c>
      <c r="G953" s="5">
        <v>5</v>
      </c>
      <c r="H953" s="1">
        <v>25000000</v>
      </c>
      <c r="I953" s="2">
        <v>3</v>
      </c>
      <c r="J953" s="6">
        <v>4.9768518518518521E-3</v>
      </c>
      <c r="K953" s="2" t="s">
        <v>18</v>
      </c>
      <c r="L953" s="2" t="s">
        <v>56</v>
      </c>
      <c r="M953" s="2" t="s">
        <v>48</v>
      </c>
      <c r="N953" s="2" t="s">
        <v>76</v>
      </c>
      <c r="O953" s="2" t="s">
        <v>52</v>
      </c>
    </row>
    <row r="954" spans="2:15" ht="21" customHeight="1" x14ac:dyDescent="0.25">
      <c r="B954" s="21" t="s">
        <v>14</v>
      </c>
      <c r="C954" s="22">
        <v>29</v>
      </c>
      <c r="D954" s="23" t="s">
        <v>69</v>
      </c>
      <c r="E954" s="21" t="s">
        <v>16</v>
      </c>
      <c r="F954" s="21" t="s">
        <v>23</v>
      </c>
      <c r="G954" s="24">
        <v>1</v>
      </c>
      <c r="H954" s="25">
        <v>7000000</v>
      </c>
      <c r="I954" s="21">
        <v>1</v>
      </c>
      <c r="J954" s="26">
        <v>4.9768518518518521E-3</v>
      </c>
      <c r="K954" s="21" t="s">
        <v>18</v>
      </c>
      <c r="L954" s="21" t="s">
        <v>35</v>
      </c>
      <c r="M954" s="21" t="s">
        <v>30</v>
      </c>
      <c r="N954" s="21" t="s">
        <v>78</v>
      </c>
      <c r="O954" s="21" t="s">
        <v>62</v>
      </c>
    </row>
    <row r="955" spans="2:15" ht="21" customHeight="1" x14ac:dyDescent="0.25">
      <c r="B955" s="2" t="s">
        <v>14</v>
      </c>
      <c r="C955" s="3">
        <v>19</v>
      </c>
      <c r="D955" s="4" t="s">
        <v>57</v>
      </c>
      <c r="E955" s="2" t="s">
        <v>28</v>
      </c>
      <c r="F955" s="2" t="s">
        <v>45</v>
      </c>
      <c r="G955" s="5">
        <v>2</v>
      </c>
      <c r="H955" s="1">
        <v>12000000</v>
      </c>
      <c r="I955" s="2">
        <v>3</v>
      </c>
      <c r="J955" s="6">
        <v>4.9768518518518521E-3</v>
      </c>
      <c r="K955" s="2" t="s">
        <v>18</v>
      </c>
      <c r="L955" s="2" t="s">
        <v>24</v>
      </c>
      <c r="M955" s="2" t="s">
        <v>48</v>
      </c>
      <c r="N955" s="2" t="s">
        <v>76</v>
      </c>
      <c r="O955" s="2" t="s">
        <v>52</v>
      </c>
    </row>
    <row r="956" spans="2:15" ht="21" customHeight="1" x14ac:dyDescent="0.25">
      <c r="B956" s="21" t="s">
        <v>70</v>
      </c>
      <c r="C956" s="22">
        <v>28</v>
      </c>
      <c r="D956" s="23" t="s">
        <v>27</v>
      </c>
      <c r="E956" s="21" t="s">
        <v>38</v>
      </c>
      <c r="F956" s="21" t="s">
        <v>42</v>
      </c>
      <c r="G956" s="24">
        <v>0</v>
      </c>
      <c r="H956" s="25">
        <v>0</v>
      </c>
      <c r="I956" s="21">
        <v>1</v>
      </c>
      <c r="J956" s="26">
        <v>4.9768518518518521E-3</v>
      </c>
      <c r="K956" s="21"/>
      <c r="L956" s="21"/>
      <c r="M956" s="21" t="s">
        <v>51</v>
      </c>
      <c r="N956" s="21" t="s">
        <v>78</v>
      </c>
      <c r="O956" s="21" t="s">
        <v>66</v>
      </c>
    </row>
    <row r="957" spans="2:15" ht="21" customHeight="1" x14ac:dyDescent="0.25">
      <c r="B957" s="2" t="s">
        <v>70</v>
      </c>
      <c r="C957" s="3">
        <v>5</v>
      </c>
      <c r="D957" s="4" t="s">
        <v>37</v>
      </c>
      <c r="E957" s="2" t="s">
        <v>38</v>
      </c>
      <c r="F957" s="2" t="s">
        <v>42</v>
      </c>
      <c r="G957" s="5">
        <v>0</v>
      </c>
      <c r="H957" s="1">
        <v>0</v>
      </c>
      <c r="I957" s="2">
        <v>2</v>
      </c>
      <c r="J957" s="6">
        <v>4.9768518518518521E-3</v>
      </c>
      <c r="K957" s="2"/>
      <c r="L957" s="2"/>
      <c r="M957" s="2" t="s">
        <v>20</v>
      </c>
      <c r="N957" s="2" t="s">
        <v>78</v>
      </c>
      <c r="O957" s="2" t="s">
        <v>53</v>
      </c>
    </row>
    <row r="958" spans="2:15" ht="21" customHeight="1" x14ac:dyDescent="0.25">
      <c r="B958" s="21" t="s">
        <v>70</v>
      </c>
      <c r="C958" s="22">
        <v>29</v>
      </c>
      <c r="D958" s="23" t="s">
        <v>37</v>
      </c>
      <c r="E958" s="21" t="s">
        <v>32</v>
      </c>
      <c r="F958" s="21" t="s">
        <v>45</v>
      </c>
      <c r="G958" s="24">
        <v>0</v>
      </c>
      <c r="H958" s="25">
        <v>0</v>
      </c>
      <c r="I958" s="21">
        <v>5</v>
      </c>
      <c r="J958" s="26">
        <v>4.9768518518518521E-3</v>
      </c>
      <c r="K958" s="21"/>
      <c r="L958" s="21"/>
      <c r="M958" s="21" t="s">
        <v>25</v>
      </c>
      <c r="N958" s="21" t="s">
        <v>66</v>
      </c>
      <c r="O958" s="21" t="s">
        <v>36</v>
      </c>
    </row>
    <row r="959" spans="2:15" ht="21" customHeight="1" x14ac:dyDescent="0.25">
      <c r="B959" s="2" t="s">
        <v>70</v>
      </c>
      <c r="C959" s="3">
        <v>30</v>
      </c>
      <c r="D959" s="4" t="s">
        <v>44</v>
      </c>
      <c r="E959" s="2" t="s">
        <v>32</v>
      </c>
      <c r="F959" s="2" t="s">
        <v>42</v>
      </c>
      <c r="G959" s="5">
        <v>0</v>
      </c>
      <c r="H959" s="1">
        <v>0</v>
      </c>
      <c r="I959" s="2">
        <v>1</v>
      </c>
      <c r="J959" s="6">
        <v>4.9768518518518521E-3</v>
      </c>
      <c r="K959" s="2"/>
      <c r="L959" s="2"/>
      <c r="M959" s="2" t="s">
        <v>33</v>
      </c>
      <c r="N959" s="2" t="s">
        <v>78</v>
      </c>
      <c r="O959" s="2" t="s">
        <v>66</v>
      </c>
    </row>
    <row r="960" spans="2:15" ht="21" customHeight="1" x14ac:dyDescent="0.25">
      <c r="B960" s="21" t="s">
        <v>70</v>
      </c>
      <c r="C960" s="22">
        <v>15</v>
      </c>
      <c r="D960" s="23" t="s">
        <v>44</v>
      </c>
      <c r="E960" s="21" t="s">
        <v>49</v>
      </c>
      <c r="F960" s="21" t="s">
        <v>42</v>
      </c>
      <c r="G960" s="24">
        <v>0</v>
      </c>
      <c r="H960" s="25">
        <v>0</v>
      </c>
      <c r="I960" s="21">
        <v>4</v>
      </c>
      <c r="J960" s="26">
        <v>4.9768518518518521E-3</v>
      </c>
      <c r="K960" s="21"/>
      <c r="L960" s="21"/>
      <c r="M960" s="21" t="s">
        <v>51</v>
      </c>
      <c r="N960" s="21" t="s">
        <v>78</v>
      </c>
      <c r="O960" s="21" t="s">
        <v>66</v>
      </c>
    </row>
    <row r="961" spans="2:15" ht="21" customHeight="1" x14ac:dyDescent="0.25">
      <c r="B961" s="2" t="s">
        <v>14</v>
      </c>
      <c r="C961" s="3">
        <v>14</v>
      </c>
      <c r="D961" s="4" t="s">
        <v>55</v>
      </c>
      <c r="E961" s="2" t="s">
        <v>32</v>
      </c>
      <c r="F961" s="2" t="s">
        <v>17</v>
      </c>
      <c r="G961" s="5">
        <v>5</v>
      </c>
      <c r="H961" s="1">
        <v>20000000</v>
      </c>
      <c r="I961" s="2">
        <v>6</v>
      </c>
      <c r="J961" s="6">
        <v>5.0231481481481481E-3</v>
      </c>
      <c r="K961" s="2" t="s">
        <v>18</v>
      </c>
      <c r="L961" s="2" t="s">
        <v>47</v>
      </c>
      <c r="M961" s="2" t="s">
        <v>33</v>
      </c>
      <c r="N961" s="2" t="s">
        <v>78</v>
      </c>
      <c r="O961" s="2" t="s">
        <v>53</v>
      </c>
    </row>
    <row r="962" spans="2:15" ht="21" customHeight="1" x14ac:dyDescent="0.25">
      <c r="B962" s="21" t="s">
        <v>14</v>
      </c>
      <c r="C962" s="22">
        <v>11</v>
      </c>
      <c r="D962" s="23" t="s">
        <v>57</v>
      </c>
      <c r="E962" s="21" t="s">
        <v>16</v>
      </c>
      <c r="F962" s="21" t="s">
        <v>23</v>
      </c>
      <c r="G962" s="24">
        <v>1</v>
      </c>
      <c r="H962" s="25">
        <v>19000000</v>
      </c>
      <c r="I962" s="21">
        <v>3</v>
      </c>
      <c r="J962" s="26">
        <v>5.0231481481481481E-3</v>
      </c>
      <c r="K962" s="21" t="s">
        <v>46</v>
      </c>
      <c r="L962" s="21" t="s">
        <v>39</v>
      </c>
      <c r="M962" s="21" t="s">
        <v>48</v>
      </c>
      <c r="N962" s="21" t="s">
        <v>76</v>
      </c>
      <c r="O962" s="21" t="s">
        <v>26</v>
      </c>
    </row>
    <row r="963" spans="2:15" ht="21" customHeight="1" x14ac:dyDescent="0.25">
      <c r="B963" s="2" t="s">
        <v>14</v>
      </c>
      <c r="C963" s="3">
        <v>13</v>
      </c>
      <c r="D963" s="4" t="s">
        <v>59</v>
      </c>
      <c r="E963" s="2" t="s">
        <v>32</v>
      </c>
      <c r="F963" s="2" t="s">
        <v>42</v>
      </c>
      <c r="G963" s="5">
        <v>2</v>
      </c>
      <c r="H963" s="1">
        <v>12000000</v>
      </c>
      <c r="I963" s="2">
        <v>1</v>
      </c>
      <c r="J963" s="6">
        <v>5.0231481481481481E-3</v>
      </c>
      <c r="K963" s="2" t="s">
        <v>18</v>
      </c>
      <c r="L963" s="2" t="s">
        <v>39</v>
      </c>
      <c r="M963" s="2" t="s">
        <v>51</v>
      </c>
      <c r="N963" s="2" t="s">
        <v>76</v>
      </c>
      <c r="O963" s="2" t="s">
        <v>26</v>
      </c>
    </row>
    <row r="964" spans="2:15" ht="21" customHeight="1" x14ac:dyDescent="0.25">
      <c r="B964" s="21" t="s">
        <v>14</v>
      </c>
      <c r="C964" s="22">
        <v>28</v>
      </c>
      <c r="D964" s="23" t="s">
        <v>22</v>
      </c>
      <c r="E964" s="21" t="s">
        <v>32</v>
      </c>
      <c r="F964" s="21" t="s">
        <v>42</v>
      </c>
      <c r="G964" s="24">
        <v>2</v>
      </c>
      <c r="H964" s="25">
        <v>38000000</v>
      </c>
      <c r="I964" s="21">
        <v>5</v>
      </c>
      <c r="J964" s="26">
        <v>5.0231481481481481E-3</v>
      </c>
      <c r="K964" s="21" t="s">
        <v>46</v>
      </c>
      <c r="L964" s="21" t="s">
        <v>56</v>
      </c>
      <c r="M964" s="21" t="s">
        <v>51</v>
      </c>
      <c r="N964" s="21" t="s">
        <v>78</v>
      </c>
      <c r="O964" s="21" t="s">
        <v>41</v>
      </c>
    </row>
    <row r="965" spans="2:15" ht="21" customHeight="1" x14ac:dyDescent="0.25">
      <c r="B965" s="2" t="s">
        <v>14</v>
      </c>
      <c r="C965" s="3">
        <v>30</v>
      </c>
      <c r="D965" s="4" t="s">
        <v>27</v>
      </c>
      <c r="E965" s="2" t="s">
        <v>32</v>
      </c>
      <c r="F965" s="2" t="s">
        <v>17</v>
      </c>
      <c r="G965" s="5">
        <v>1</v>
      </c>
      <c r="H965" s="1">
        <v>7000000</v>
      </c>
      <c r="I965" s="2">
        <v>1</v>
      </c>
      <c r="J965" s="6">
        <v>5.0231481481481481E-3</v>
      </c>
      <c r="K965" s="2" t="s">
        <v>18</v>
      </c>
      <c r="L965" s="2" t="s">
        <v>35</v>
      </c>
      <c r="M965" s="2" t="s">
        <v>30</v>
      </c>
      <c r="N965" s="2" t="s">
        <v>77</v>
      </c>
      <c r="O965" s="2" t="s">
        <v>54</v>
      </c>
    </row>
    <row r="966" spans="2:15" ht="21" customHeight="1" x14ac:dyDescent="0.25">
      <c r="B966" s="21" t="s">
        <v>14</v>
      </c>
      <c r="C966" s="22">
        <v>20</v>
      </c>
      <c r="D966" s="23" t="s">
        <v>27</v>
      </c>
      <c r="E966" s="21" t="s">
        <v>32</v>
      </c>
      <c r="F966" s="21" t="s">
        <v>17</v>
      </c>
      <c r="G966" s="24">
        <v>2</v>
      </c>
      <c r="H966" s="25">
        <v>12000000</v>
      </c>
      <c r="I966" s="21">
        <v>2</v>
      </c>
      <c r="J966" s="26">
        <v>5.0231481481481481E-3</v>
      </c>
      <c r="K966" s="21" t="s">
        <v>18</v>
      </c>
      <c r="L966" s="21" t="s">
        <v>19</v>
      </c>
      <c r="M966" s="21" t="s">
        <v>43</v>
      </c>
      <c r="N966" s="21" t="s">
        <v>78</v>
      </c>
      <c r="O966" s="21" t="s">
        <v>41</v>
      </c>
    </row>
    <row r="967" spans="2:15" ht="21" customHeight="1" x14ac:dyDescent="0.25">
      <c r="B967" s="2" t="s">
        <v>14</v>
      </c>
      <c r="C967" s="3">
        <v>22</v>
      </c>
      <c r="D967" s="4" t="s">
        <v>37</v>
      </c>
      <c r="E967" s="2" t="s">
        <v>16</v>
      </c>
      <c r="F967" s="2" t="s">
        <v>17</v>
      </c>
      <c r="G967" s="5">
        <v>2</v>
      </c>
      <c r="H967" s="1">
        <v>12000000</v>
      </c>
      <c r="I967" s="2">
        <v>2</v>
      </c>
      <c r="J967" s="6">
        <v>5.0231481481481481E-3</v>
      </c>
      <c r="K967" s="2" t="s">
        <v>18</v>
      </c>
      <c r="L967" s="2" t="s">
        <v>29</v>
      </c>
      <c r="M967" s="2" t="s">
        <v>25</v>
      </c>
      <c r="N967" s="2" t="s">
        <v>76</v>
      </c>
      <c r="O967" s="2" t="s">
        <v>52</v>
      </c>
    </row>
    <row r="968" spans="2:15" ht="21" customHeight="1" x14ac:dyDescent="0.25">
      <c r="B968" s="21" t="s">
        <v>14</v>
      </c>
      <c r="C968" s="22">
        <v>17</v>
      </c>
      <c r="D968" s="23" t="s">
        <v>44</v>
      </c>
      <c r="E968" s="21" t="s">
        <v>38</v>
      </c>
      <c r="F968" s="21" t="s">
        <v>45</v>
      </c>
      <c r="G968" s="24">
        <v>3</v>
      </c>
      <c r="H968" s="25">
        <v>15000000</v>
      </c>
      <c r="I968" s="21">
        <v>2</v>
      </c>
      <c r="J968" s="26">
        <v>5.0231481481481481E-3</v>
      </c>
      <c r="K968" s="21" t="s">
        <v>18</v>
      </c>
      <c r="L968" s="21" t="s">
        <v>24</v>
      </c>
      <c r="M968" s="21" t="s">
        <v>25</v>
      </c>
      <c r="N968" s="21" t="s">
        <v>78</v>
      </c>
      <c r="O968" s="21" t="s">
        <v>66</v>
      </c>
    </row>
    <row r="969" spans="2:15" ht="21" customHeight="1" x14ac:dyDescent="0.25">
      <c r="B969" s="2" t="s">
        <v>14</v>
      </c>
      <c r="C969" s="3">
        <v>20</v>
      </c>
      <c r="D969" s="4" t="s">
        <v>44</v>
      </c>
      <c r="E969" s="2" t="s">
        <v>38</v>
      </c>
      <c r="F969" s="2" t="s">
        <v>42</v>
      </c>
      <c r="G969" s="5">
        <v>3</v>
      </c>
      <c r="H969" s="1">
        <v>11000000</v>
      </c>
      <c r="I969" s="2">
        <v>2</v>
      </c>
      <c r="J969" s="6">
        <v>5.0231481481481481E-3</v>
      </c>
      <c r="K969" s="2" t="s">
        <v>18</v>
      </c>
      <c r="L969" s="2" t="s">
        <v>39</v>
      </c>
      <c r="M969" s="2" t="s">
        <v>30</v>
      </c>
      <c r="N969" s="2" t="s">
        <v>76</v>
      </c>
      <c r="O969" s="2" t="s">
        <v>26</v>
      </c>
    </row>
    <row r="970" spans="2:15" ht="21" customHeight="1" x14ac:dyDescent="0.25">
      <c r="B970" s="21" t="s">
        <v>14</v>
      </c>
      <c r="C970" s="22">
        <v>22</v>
      </c>
      <c r="D970" s="23" t="s">
        <v>44</v>
      </c>
      <c r="E970" s="21" t="s">
        <v>16</v>
      </c>
      <c r="F970" s="21" t="s">
        <v>68</v>
      </c>
      <c r="G970" s="24">
        <v>5</v>
      </c>
      <c r="H970" s="25">
        <v>25000000</v>
      </c>
      <c r="I970" s="21">
        <v>4</v>
      </c>
      <c r="J970" s="26">
        <v>5.0231481481481481E-3</v>
      </c>
      <c r="K970" s="21" t="s">
        <v>18</v>
      </c>
      <c r="L970" s="21" t="s">
        <v>24</v>
      </c>
      <c r="M970" s="21" t="s">
        <v>20</v>
      </c>
      <c r="N970" s="21" t="s">
        <v>76</v>
      </c>
      <c r="O970" s="21" t="s">
        <v>52</v>
      </c>
    </row>
    <row r="971" spans="2:15" ht="21" customHeight="1" x14ac:dyDescent="0.25">
      <c r="B971" s="2" t="s">
        <v>14</v>
      </c>
      <c r="C971" s="3">
        <v>3</v>
      </c>
      <c r="D971" s="4" t="s">
        <v>44</v>
      </c>
      <c r="E971" s="2" t="s">
        <v>32</v>
      </c>
      <c r="F971" s="2" t="s">
        <v>17</v>
      </c>
      <c r="G971" s="5">
        <v>4</v>
      </c>
      <c r="H971" s="1">
        <v>15000000</v>
      </c>
      <c r="I971" s="2">
        <v>3</v>
      </c>
      <c r="J971" s="6">
        <v>5.0231481481481481E-3</v>
      </c>
      <c r="K971" s="2" t="s">
        <v>18</v>
      </c>
      <c r="L971" s="2" t="s">
        <v>64</v>
      </c>
      <c r="M971" s="2" t="s">
        <v>51</v>
      </c>
      <c r="N971" s="2" t="s">
        <v>78</v>
      </c>
      <c r="O971" s="2" t="s">
        <v>41</v>
      </c>
    </row>
    <row r="972" spans="2:15" ht="21" customHeight="1" x14ac:dyDescent="0.25">
      <c r="B972" s="21" t="s">
        <v>14</v>
      </c>
      <c r="C972" s="22">
        <v>14</v>
      </c>
      <c r="D972" s="23" t="s">
        <v>55</v>
      </c>
      <c r="E972" s="21" t="s">
        <v>32</v>
      </c>
      <c r="F972" s="21" t="s">
        <v>17</v>
      </c>
      <c r="G972" s="24">
        <v>5</v>
      </c>
      <c r="H972" s="25">
        <v>20000000</v>
      </c>
      <c r="I972" s="21">
        <v>6</v>
      </c>
      <c r="J972" s="26">
        <v>5.0231481481481481E-3</v>
      </c>
      <c r="K972" s="21" t="s">
        <v>18</v>
      </c>
      <c r="L972" s="21" t="s">
        <v>47</v>
      </c>
      <c r="M972" s="21" t="s">
        <v>33</v>
      </c>
      <c r="N972" s="21" t="s">
        <v>78</v>
      </c>
      <c r="O972" s="21" t="s">
        <v>53</v>
      </c>
    </row>
    <row r="973" spans="2:15" ht="21" customHeight="1" x14ac:dyDescent="0.25">
      <c r="B973" s="2" t="s">
        <v>14</v>
      </c>
      <c r="C973" s="3">
        <v>11</v>
      </c>
      <c r="D973" s="4" t="s">
        <v>57</v>
      </c>
      <c r="E973" s="2" t="s">
        <v>16</v>
      </c>
      <c r="F973" s="2" t="s">
        <v>23</v>
      </c>
      <c r="G973" s="5">
        <v>1</v>
      </c>
      <c r="H973" s="1">
        <v>19000000</v>
      </c>
      <c r="I973" s="2">
        <v>3</v>
      </c>
      <c r="J973" s="6">
        <v>5.0231481481481481E-3</v>
      </c>
      <c r="K973" s="2" t="s">
        <v>46</v>
      </c>
      <c r="L973" s="2" t="s">
        <v>39</v>
      </c>
      <c r="M973" s="2" t="s">
        <v>48</v>
      </c>
      <c r="N973" s="2" t="s">
        <v>76</v>
      </c>
      <c r="O973" s="2" t="s">
        <v>26</v>
      </c>
    </row>
    <row r="974" spans="2:15" ht="21" customHeight="1" x14ac:dyDescent="0.25">
      <c r="B974" s="21" t="s">
        <v>14</v>
      </c>
      <c r="C974" s="22">
        <v>13</v>
      </c>
      <c r="D974" s="23" t="s">
        <v>59</v>
      </c>
      <c r="E974" s="21" t="s">
        <v>32</v>
      </c>
      <c r="F974" s="21" t="s">
        <v>42</v>
      </c>
      <c r="G974" s="24">
        <v>2</v>
      </c>
      <c r="H974" s="25">
        <v>12000000</v>
      </c>
      <c r="I974" s="21">
        <v>1</v>
      </c>
      <c r="J974" s="26">
        <v>5.0231481481481481E-3</v>
      </c>
      <c r="K974" s="21" t="s">
        <v>18</v>
      </c>
      <c r="L974" s="21" t="s">
        <v>39</v>
      </c>
      <c r="M974" s="21" t="s">
        <v>51</v>
      </c>
      <c r="N974" s="21" t="s">
        <v>76</v>
      </c>
      <c r="O974" s="21" t="s">
        <v>26</v>
      </c>
    </row>
    <row r="975" spans="2:15" ht="21" customHeight="1" x14ac:dyDescent="0.25">
      <c r="B975" s="2" t="s">
        <v>14</v>
      </c>
      <c r="C975" s="3">
        <v>28</v>
      </c>
      <c r="D975" s="4" t="s">
        <v>22</v>
      </c>
      <c r="E975" s="2" t="s">
        <v>32</v>
      </c>
      <c r="F975" s="2" t="s">
        <v>42</v>
      </c>
      <c r="G975" s="5">
        <v>2</v>
      </c>
      <c r="H975" s="1">
        <v>38000000</v>
      </c>
      <c r="I975" s="2">
        <v>5</v>
      </c>
      <c r="J975" s="6">
        <v>5.0231481481481481E-3</v>
      </c>
      <c r="K975" s="2" t="s">
        <v>46</v>
      </c>
      <c r="L975" s="2" t="s">
        <v>56</v>
      </c>
      <c r="M975" s="2" t="s">
        <v>51</v>
      </c>
      <c r="N975" s="2" t="s">
        <v>78</v>
      </c>
      <c r="O975" s="2" t="s">
        <v>41</v>
      </c>
    </row>
    <row r="976" spans="2:15" ht="21" customHeight="1" x14ac:dyDescent="0.25">
      <c r="B976" s="21" t="s">
        <v>70</v>
      </c>
      <c r="C976" s="22">
        <v>13</v>
      </c>
      <c r="D976" s="23" t="s">
        <v>58</v>
      </c>
      <c r="E976" s="21" t="s">
        <v>49</v>
      </c>
      <c r="F976" s="21" t="s">
        <v>42</v>
      </c>
      <c r="G976" s="24">
        <v>0</v>
      </c>
      <c r="H976" s="25">
        <v>0</v>
      </c>
      <c r="I976" s="21">
        <v>2</v>
      </c>
      <c r="J976" s="26">
        <v>5.0231481481481481E-3</v>
      </c>
      <c r="K976" s="21"/>
      <c r="L976" s="21"/>
      <c r="M976" s="21" t="s">
        <v>48</v>
      </c>
      <c r="N976" s="21" t="s">
        <v>77</v>
      </c>
      <c r="O976" s="21" t="s">
        <v>65</v>
      </c>
    </row>
    <row r="977" spans="2:15" ht="21" customHeight="1" x14ac:dyDescent="0.25">
      <c r="B977" s="2" t="s">
        <v>70</v>
      </c>
      <c r="C977" s="3">
        <v>11</v>
      </c>
      <c r="D977" s="4" t="s">
        <v>44</v>
      </c>
      <c r="E977" s="2" t="s">
        <v>32</v>
      </c>
      <c r="F977" s="2" t="s">
        <v>23</v>
      </c>
      <c r="G977" s="5">
        <v>0</v>
      </c>
      <c r="H977" s="1">
        <v>0</v>
      </c>
      <c r="I977" s="2">
        <v>2</v>
      </c>
      <c r="J977" s="6">
        <v>5.0231481481481481E-3</v>
      </c>
      <c r="K977" s="2"/>
      <c r="L977" s="2"/>
      <c r="M977" s="2" t="s">
        <v>33</v>
      </c>
      <c r="N977" s="2" t="s">
        <v>66</v>
      </c>
      <c r="O977" s="2" t="s">
        <v>36</v>
      </c>
    </row>
    <row r="978" spans="2:15" ht="21" customHeight="1" x14ac:dyDescent="0.25">
      <c r="B978" s="21" t="s">
        <v>70</v>
      </c>
      <c r="C978" s="22">
        <v>13</v>
      </c>
      <c r="D978" s="23" t="s">
        <v>58</v>
      </c>
      <c r="E978" s="21" t="s">
        <v>49</v>
      </c>
      <c r="F978" s="21" t="s">
        <v>42</v>
      </c>
      <c r="G978" s="24">
        <v>0</v>
      </c>
      <c r="H978" s="25">
        <v>0</v>
      </c>
      <c r="I978" s="21">
        <v>2</v>
      </c>
      <c r="J978" s="26">
        <v>5.0231481481481481E-3</v>
      </c>
      <c r="K978" s="21"/>
      <c r="L978" s="21"/>
      <c r="M978" s="21" t="s">
        <v>48</v>
      </c>
      <c r="N978" s="21" t="s">
        <v>77</v>
      </c>
      <c r="O978" s="21" t="s">
        <v>65</v>
      </c>
    </row>
    <row r="979" spans="2:15" ht="21" customHeight="1" x14ac:dyDescent="0.25">
      <c r="B979" s="2" t="s">
        <v>14</v>
      </c>
      <c r="C979" s="3">
        <v>11</v>
      </c>
      <c r="D979" s="4" t="s">
        <v>55</v>
      </c>
      <c r="E979" s="2" t="s">
        <v>16</v>
      </c>
      <c r="F979" s="2" t="s">
        <v>42</v>
      </c>
      <c r="G979" s="5">
        <v>2</v>
      </c>
      <c r="H979" s="1">
        <v>38000000</v>
      </c>
      <c r="I979" s="2">
        <v>4</v>
      </c>
      <c r="J979" s="6">
        <v>5.208333333333333E-3</v>
      </c>
      <c r="K979" s="2" t="s">
        <v>46</v>
      </c>
      <c r="L979" s="2" t="s">
        <v>47</v>
      </c>
      <c r="M979" s="2" t="s">
        <v>51</v>
      </c>
      <c r="N979" s="2" t="s">
        <v>66</v>
      </c>
      <c r="O979" s="2" t="s">
        <v>67</v>
      </c>
    </row>
    <row r="980" spans="2:15" ht="21" customHeight="1" x14ac:dyDescent="0.25">
      <c r="B980" s="21" t="s">
        <v>14</v>
      </c>
      <c r="C980" s="22">
        <v>6</v>
      </c>
      <c r="D980" s="23" t="s">
        <v>55</v>
      </c>
      <c r="E980" s="21" t="s">
        <v>32</v>
      </c>
      <c r="F980" s="21" t="s">
        <v>42</v>
      </c>
      <c r="G980" s="24">
        <v>5</v>
      </c>
      <c r="H980" s="25">
        <v>20000000</v>
      </c>
      <c r="I980" s="21">
        <v>3</v>
      </c>
      <c r="J980" s="26">
        <v>5.208333333333333E-3</v>
      </c>
      <c r="K980" s="21" t="s">
        <v>18</v>
      </c>
      <c r="L980" s="21" t="s">
        <v>29</v>
      </c>
      <c r="M980" s="21" t="s">
        <v>25</v>
      </c>
      <c r="N980" s="21" t="s">
        <v>76</v>
      </c>
      <c r="O980" s="21" t="s">
        <v>26</v>
      </c>
    </row>
    <row r="981" spans="2:15" ht="21" customHeight="1" x14ac:dyDescent="0.25">
      <c r="B981" s="2" t="s">
        <v>14</v>
      </c>
      <c r="C981" s="3">
        <v>1</v>
      </c>
      <c r="D981" s="4" t="s">
        <v>15</v>
      </c>
      <c r="E981" s="2" t="s">
        <v>16</v>
      </c>
      <c r="F981" s="2" t="s">
        <v>45</v>
      </c>
      <c r="G981" s="5">
        <v>2</v>
      </c>
      <c r="H981" s="1">
        <v>12000000</v>
      </c>
      <c r="I981" s="2">
        <v>1</v>
      </c>
      <c r="J981" s="6">
        <v>5.208333333333333E-3</v>
      </c>
      <c r="K981" s="2" t="s">
        <v>18</v>
      </c>
      <c r="L981" s="2" t="s">
        <v>19</v>
      </c>
      <c r="M981" s="2" t="s">
        <v>25</v>
      </c>
      <c r="N981" s="2" t="s">
        <v>77</v>
      </c>
      <c r="O981" s="2" t="s">
        <v>65</v>
      </c>
    </row>
    <row r="982" spans="2:15" ht="21" customHeight="1" x14ac:dyDescent="0.25">
      <c r="B982" s="21" t="s">
        <v>14</v>
      </c>
      <c r="C982" s="22">
        <v>10</v>
      </c>
      <c r="D982" s="23" t="s">
        <v>59</v>
      </c>
      <c r="E982" s="21" t="s">
        <v>38</v>
      </c>
      <c r="F982" s="21" t="s">
        <v>17</v>
      </c>
      <c r="G982" s="24">
        <v>2</v>
      </c>
      <c r="H982" s="25">
        <v>38000000</v>
      </c>
      <c r="I982" s="21">
        <v>2</v>
      </c>
      <c r="J982" s="26">
        <v>5.208333333333333E-3</v>
      </c>
      <c r="K982" s="21" t="s">
        <v>74</v>
      </c>
      <c r="L982" s="21" t="s">
        <v>47</v>
      </c>
      <c r="M982" s="21" t="s">
        <v>43</v>
      </c>
      <c r="N982" s="21" t="s">
        <v>76</v>
      </c>
      <c r="O982" s="21" t="s">
        <v>52</v>
      </c>
    </row>
    <row r="983" spans="2:15" ht="21" customHeight="1" x14ac:dyDescent="0.25">
      <c r="B983" s="2" t="s">
        <v>14</v>
      </c>
      <c r="C983" s="3">
        <v>1</v>
      </c>
      <c r="D983" s="4" t="s">
        <v>59</v>
      </c>
      <c r="E983" s="2" t="s">
        <v>73</v>
      </c>
      <c r="F983" s="2" t="s">
        <v>42</v>
      </c>
      <c r="G983" s="5">
        <v>3</v>
      </c>
      <c r="H983" s="1">
        <v>15000000</v>
      </c>
      <c r="I983" s="2">
        <v>1</v>
      </c>
      <c r="J983" s="6">
        <v>5.208333333333333E-3</v>
      </c>
      <c r="K983" s="2" t="s">
        <v>18</v>
      </c>
      <c r="L983" s="2" t="s">
        <v>56</v>
      </c>
      <c r="M983" s="2" t="s">
        <v>43</v>
      </c>
      <c r="N983" s="2" t="s">
        <v>78</v>
      </c>
      <c r="O983" s="2" t="s">
        <v>62</v>
      </c>
    </row>
    <row r="984" spans="2:15" ht="21" customHeight="1" x14ac:dyDescent="0.25">
      <c r="B984" s="21" t="s">
        <v>14</v>
      </c>
      <c r="C984" s="22">
        <v>30</v>
      </c>
      <c r="D984" s="23" t="s">
        <v>27</v>
      </c>
      <c r="E984" s="21" t="s">
        <v>32</v>
      </c>
      <c r="F984" s="21" t="s">
        <v>42</v>
      </c>
      <c r="G984" s="24">
        <v>1</v>
      </c>
      <c r="H984" s="25">
        <v>7000000</v>
      </c>
      <c r="I984" s="21">
        <v>2</v>
      </c>
      <c r="J984" s="26">
        <v>5.208333333333333E-3</v>
      </c>
      <c r="K984" s="21" t="s">
        <v>18</v>
      </c>
      <c r="L984" s="21" t="s">
        <v>29</v>
      </c>
      <c r="M984" s="21" t="s">
        <v>43</v>
      </c>
      <c r="N984" s="21" t="s">
        <v>78</v>
      </c>
      <c r="O984" s="21" t="s">
        <v>63</v>
      </c>
    </row>
    <row r="985" spans="2:15" ht="21" customHeight="1" x14ac:dyDescent="0.25">
      <c r="B985" s="2" t="s">
        <v>14</v>
      </c>
      <c r="C985" s="3">
        <v>27</v>
      </c>
      <c r="D985" s="4" t="s">
        <v>27</v>
      </c>
      <c r="E985" s="2" t="s">
        <v>16</v>
      </c>
      <c r="F985" s="2" t="s">
        <v>23</v>
      </c>
      <c r="G985" s="5">
        <v>1</v>
      </c>
      <c r="H985" s="1">
        <v>7000000</v>
      </c>
      <c r="I985" s="2">
        <v>1</v>
      </c>
      <c r="J985" s="6">
        <v>5.208333333333333E-3</v>
      </c>
      <c r="K985" s="2" t="s">
        <v>18</v>
      </c>
      <c r="L985" s="2" t="s">
        <v>50</v>
      </c>
      <c r="M985" s="2" t="s">
        <v>51</v>
      </c>
      <c r="N985" s="2" t="s">
        <v>66</v>
      </c>
      <c r="O985" s="2" t="s">
        <v>67</v>
      </c>
    </row>
    <row r="986" spans="2:15" ht="21" customHeight="1" x14ac:dyDescent="0.25">
      <c r="B986" s="21" t="s">
        <v>14</v>
      </c>
      <c r="C986" s="22">
        <v>15</v>
      </c>
      <c r="D986" s="23" t="s">
        <v>37</v>
      </c>
      <c r="E986" s="21" t="s">
        <v>32</v>
      </c>
      <c r="F986" s="21" t="s">
        <v>17</v>
      </c>
      <c r="G986" s="24">
        <v>1</v>
      </c>
      <c r="H986" s="25">
        <v>19000000</v>
      </c>
      <c r="I986" s="21">
        <v>2</v>
      </c>
      <c r="J986" s="26">
        <v>5.208333333333333E-3</v>
      </c>
      <c r="K986" s="21" t="s">
        <v>46</v>
      </c>
      <c r="L986" s="21" t="s">
        <v>19</v>
      </c>
      <c r="M986" s="21" t="s">
        <v>30</v>
      </c>
      <c r="N986" s="21" t="s">
        <v>77</v>
      </c>
      <c r="O986" s="21" t="s">
        <v>65</v>
      </c>
    </row>
    <row r="987" spans="2:15" ht="21" customHeight="1" x14ac:dyDescent="0.25">
      <c r="B987" s="2" t="s">
        <v>14</v>
      </c>
      <c r="C987" s="3">
        <v>5</v>
      </c>
      <c r="D987" s="4" t="s">
        <v>37</v>
      </c>
      <c r="E987" s="2" t="s">
        <v>16</v>
      </c>
      <c r="F987" s="2" t="s">
        <v>42</v>
      </c>
      <c r="G987" s="5">
        <v>4</v>
      </c>
      <c r="H987" s="1">
        <v>15000000</v>
      </c>
      <c r="I987" s="2">
        <v>6</v>
      </c>
      <c r="J987" s="6">
        <v>5.208333333333333E-3</v>
      </c>
      <c r="K987" s="2" t="s">
        <v>18</v>
      </c>
      <c r="L987" s="2" t="s">
        <v>50</v>
      </c>
      <c r="M987" s="2" t="s">
        <v>30</v>
      </c>
      <c r="N987" s="2" t="s">
        <v>66</v>
      </c>
      <c r="O987" s="2" t="s">
        <v>36</v>
      </c>
    </row>
    <row r="988" spans="2:15" ht="21" customHeight="1" x14ac:dyDescent="0.25">
      <c r="B988" s="21" t="s">
        <v>14</v>
      </c>
      <c r="C988" s="22">
        <v>6</v>
      </c>
      <c r="D988" s="23" t="s">
        <v>37</v>
      </c>
      <c r="E988" s="21" t="s">
        <v>49</v>
      </c>
      <c r="F988" s="21" t="s">
        <v>23</v>
      </c>
      <c r="G988" s="24">
        <v>5</v>
      </c>
      <c r="H988" s="25">
        <v>20000000</v>
      </c>
      <c r="I988" s="21">
        <v>6</v>
      </c>
      <c r="J988" s="26">
        <v>5.208333333333333E-3</v>
      </c>
      <c r="K988" s="21" t="s">
        <v>18</v>
      </c>
      <c r="L988" s="21" t="s">
        <v>29</v>
      </c>
      <c r="M988" s="21" t="s">
        <v>30</v>
      </c>
      <c r="N988" s="21" t="s">
        <v>78</v>
      </c>
      <c r="O988" s="21" t="s">
        <v>62</v>
      </c>
    </row>
    <row r="989" spans="2:15" ht="21" customHeight="1" x14ac:dyDescent="0.25">
      <c r="B989" s="2" t="s">
        <v>14</v>
      </c>
      <c r="C989" s="3">
        <v>12</v>
      </c>
      <c r="D989" s="4" t="s">
        <v>37</v>
      </c>
      <c r="E989" s="2" t="s">
        <v>73</v>
      </c>
      <c r="F989" s="2" t="s">
        <v>17</v>
      </c>
      <c r="G989" s="5">
        <v>2</v>
      </c>
      <c r="H989" s="1">
        <v>12000000</v>
      </c>
      <c r="I989" s="2">
        <v>2</v>
      </c>
      <c r="J989" s="6">
        <v>5.208333333333333E-3</v>
      </c>
      <c r="K989" s="2" t="s">
        <v>18</v>
      </c>
      <c r="L989" s="2" t="s">
        <v>19</v>
      </c>
      <c r="M989" s="2" t="s">
        <v>40</v>
      </c>
      <c r="N989" s="2" t="s">
        <v>77</v>
      </c>
      <c r="O989" s="2" t="s">
        <v>54</v>
      </c>
    </row>
    <row r="990" spans="2:15" ht="21" customHeight="1" x14ac:dyDescent="0.25">
      <c r="B990" s="21" t="s">
        <v>14</v>
      </c>
      <c r="C990" s="22">
        <v>28</v>
      </c>
      <c r="D990" s="23" t="s">
        <v>37</v>
      </c>
      <c r="E990" s="21" t="s">
        <v>28</v>
      </c>
      <c r="F990" s="21" t="s">
        <v>23</v>
      </c>
      <c r="G990" s="24">
        <v>2</v>
      </c>
      <c r="H990" s="25">
        <v>12000000</v>
      </c>
      <c r="I990" s="21">
        <v>2</v>
      </c>
      <c r="J990" s="26">
        <v>5.208333333333333E-3</v>
      </c>
      <c r="K990" s="21" t="s">
        <v>18</v>
      </c>
      <c r="L990" s="21" t="s">
        <v>19</v>
      </c>
      <c r="M990" s="21" t="s">
        <v>20</v>
      </c>
      <c r="N990" s="21" t="s">
        <v>78</v>
      </c>
      <c r="O990" s="21" t="s">
        <v>21</v>
      </c>
    </row>
    <row r="991" spans="2:15" ht="21" customHeight="1" x14ac:dyDescent="0.25">
      <c r="B991" s="2" t="s">
        <v>14</v>
      </c>
      <c r="C991" s="3">
        <v>8</v>
      </c>
      <c r="D991" s="4" t="s">
        <v>37</v>
      </c>
      <c r="E991" s="2" t="s">
        <v>16</v>
      </c>
      <c r="F991" s="2" t="s">
        <v>23</v>
      </c>
      <c r="G991" s="5">
        <v>2</v>
      </c>
      <c r="H991" s="1">
        <v>12000000</v>
      </c>
      <c r="I991" s="2">
        <v>3</v>
      </c>
      <c r="J991" s="6">
        <v>5.208333333333333E-3</v>
      </c>
      <c r="K991" s="2" t="s">
        <v>18</v>
      </c>
      <c r="L991" s="2" t="s">
        <v>29</v>
      </c>
      <c r="M991" s="2" t="s">
        <v>33</v>
      </c>
      <c r="N991" s="2" t="s">
        <v>76</v>
      </c>
      <c r="O991" s="2" t="s">
        <v>75</v>
      </c>
    </row>
    <row r="992" spans="2:15" ht="21" customHeight="1" x14ac:dyDescent="0.25">
      <c r="B992" s="21" t="s">
        <v>14</v>
      </c>
      <c r="C992" s="22">
        <v>7</v>
      </c>
      <c r="D992" s="23" t="s">
        <v>37</v>
      </c>
      <c r="E992" s="21" t="s">
        <v>38</v>
      </c>
      <c r="F992" s="21" t="s">
        <v>42</v>
      </c>
      <c r="G992" s="24">
        <v>2</v>
      </c>
      <c r="H992" s="25">
        <v>12000000</v>
      </c>
      <c r="I992" s="21">
        <v>3</v>
      </c>
      <c r="J992" s="26">
        <v>5.208333333333333E-3</v>
      </c>
      <c r="K992" s="21" t="s">
        <v>18</v>
      </c>
      <c r="L992" s="21" t="s">
        <v>56</v>
      </c>
      <c r="M992" s="21" t="s">
        <v>40</v>
      </c>
      <c r="N992" s="21" t="s">
        <v>78</v>
      </c>
      <c r="O992" s="21" t="s">
        <v>63</v>
      </c>
    </row>
    <row r="993" spans="2:15" ht="21" customHeight="1" x14ac:dyDescent="0.25">
      <c r="B993" s="2" t="s">
        <v>14</v>
      </c>
      <c r="C993" s="3">
        <v>9</v>
      </c>
      <c r="D993" s="4" t="s">
        <v>37</v>
      </c>
      <c r="E993" s="2" t="s">
        <v>49</v>
      </c>
      <c r="F993" s="2" t="s">
        <v>42</v>
      </c>
      <c r="G993" s="5">
        <v>3</v>
      </c>
      <c r="H993" s="1">
        <v>15000000</v>
      </c>
      <c r="I993" s="2">
        <v>1</v>
      </c>
      <c r="J993" s="6">
        <v>5.208333333333333E-3</v>
      </c>
      <c r="K993" s="2" t="s">
        <v>18</v>
      </c>
      <c r="L993" s="2" t="s">
        <v>29</v>
      </c>
      <c r="M993" s="2" t="s">
        <v>48</v>
      </c>
      <c r="N993" s="2" t="s">
        <v>66</v>
      </c>
      <c r="O993" s="2" t="s">
        <v>36</v>
      </c>
    </row>
    <row r="994" spans="2:15" ht="21" customHeight="1" x14ac:dyDescent="0.25">
      <c r="B994" s="21" t="s">
        <v>14</v>
      </c>
      <c r="C994" s="22">
        <v>16</v>
      </c>
      <c r="D994" s="23" t="s">
        <v>44</v>
      </c>
      <c r="E994" s="21" t="s">
        <v>28</v>
      </c>
      <c r="F994" s="21" t="s">
        <v>23</v>
      </c>
      <c r="G994" s="24">
        <v>1</v>
      </c>
      <c r="H994" s="25">
        <v>19000000</v>
      </c>
      <c r="I994" s="21">
        <v>1</v>
      </c>
      <c r="J994" s="26">
        <v>5.208333333333333E-3</v>
      </c>
      <c r="K994" s="21" t="s">
        <v>46</v>
      </c>
      <c r="L994" s="21" t="s">
        <v>19</v>
      </c>
      <c r="M994" s="21" t="s">
        <v>33</v>
      </c>
      <c r="N994" s="21" t="s">
        <v>76</v>
      </c>
      <c r="O994" s="21" t="s">
        <v>31</v>
      </c>
    </row>
    <row r="995" spans="2:15" ht="21" customHeight="1" x14ac:dyDescent="0.25">
      <c r="B995" s="2" t="s">
        <v>14</v>
      </c>
      <c r="C995" s="3">
        <v>22</v>
      </c>
      <c r="D995" s="4" t="s">
        <v>44</v>
      </c>
      <c r="E995" s="2" t="s">
        <v>28</v>
      </c>
      <c r="F995" s="2" t="s">
        <v>23</v>
      </c>
      <c r="G995" s="5">
        <v>3</v>
      </c>
      <c r="H995" s="1">
        <v>11000000</v>
      </c>
      <c r="I995" s="2">
        <v>3</v>
      </c>
      <c r="J995" s="6">
        <v>5.208333333333333E-3</v>
      </c>
      <c r="K995" s="2" t="s">
        <v>18</v>
      </c>
      <c r="L995" s="2" t="s">
        <v>19</v>
      </c>
      <c r="M995" s="2" t="s">
        <v>30</v>
      </c>
      <c r="N995" s="2" t="s">
        <v>77</v>
      </c>
      <c r="O995" s="2" t="s">
        <v>65</v>
      </c>
    </row>
    <row r="996" spans="2:15" ht="21" customHeight="1" x14ac:dyDescent="0.25">
      <c r="B996" s="21" t="s">
        <v>14</v>
      </c>
      <c r="C996" s="22">
        <v>5</v>
      </c>
      <c r="D996" s="23" t="s">
        <v>44</v>
      </c>
      <c r="E996" s="21" t="s">
        <v>16</v>
      </c>
      <c r="F996" s="21" t="s">
        <v>42</v>
      </c>
      <c r="G996" s="24">
        <v>3</v>
      </c>
      <c r="H996" s="25">
        <v>15000000</v>
      </c>
      <c r="I996" s="21">
        <v>2</v>
      </c>
      <c r="J996" s="26">
        <v>5.208333333333333E-3</v>
      </c>
      <c r="K996" s="21" t="s">
        <v>18</v>
      </c>
      <c r="L996" s="21" t="s">
        <v>64</v>
      </c>
      <c r="M996" s="21" t="s">
        <v>40</v>
      </c>
      <c r="N996" s="21" t="s">
        <v>66</v>
      </c>
      <c r="O996" s="21" t="s">
        <v>67</v>
      </c>
    </row>
    <row r="997" spans="2:15" ht="21" customHeight="1" x14ac:dyDescent="0.25">
      <c r="B997" s="2" t="s">
        <v>14</v>
      </c>
      <c r="C997" s="3">
        <v>29</v>
      </c>
      <c r="D997" s="4" t="s">
        <v>44</v>
      </c>
      <c r="E997" s="2" t="s">
        <v>38</v>
      </c>
      <c r="F997" s="2" t="s">
        <v>42</v>
      </c>
      <c r="G997" s="5">
        <v>3</v>
      </c>
      <c r="H997" s="1">
        <v>15000000</v>
      </c>
      <c r="I997" s="2">
        <v>4</v>
      </c>
      <c r="J997" s="6">
        <v>5.208333333333333E-3</v>
      </c>
      <c r="K997" s="2" t="s">
        <v>18</v>
      </c>
      <c r="L997" s="2" t="s">
        <v>19</v>
      </c>
      <c r="M997" s="2" t="s">
        <v>25</v>
      </c>
      <c r="N997" s="2" t="s">
        <v>78</v>
      </c>
      <c r="O997" s="2" t="s">
        <v>63</v>
      </c>
    </row>
    <row r="998" spans="2:15" ht="21" customHeight="1" x14ac:dyDescent="0.25">
      <c r="B998" s="21" t="s">
        <v>14</v>
      </c>
      <c r="C998" s="22">
        <v>12</v>
      </c>
      <c r="D998" s="23" t="s">
        <v>44</v>
      </c>
      <c r="E998" s="21" t="s">
        <v>16</v>
      </c>
      <c r="F998" s="21" t="s">
        <v>45</v>
      </c>
      <c r="G998" s="24">
        <v>4</v>
      </c>
      <c r="H998" s="25">
        <v>15000000</v>
      </c>
      <c r="I998" s="21">
        <v>2</v>
      </c>
      <c r="J998" s="26">
        <v>5.208333333333333E-3</v>
      </c>
      <c r="K998" s="21" t="s">
        <v>18</v>
      </c>
      <c r="L998" s="21" t="s">
        <v>19</v>
      </c>
      <c r="M998" s="21" t="s">
        <v>48</v>
      </c>
      <c r="N998" s="21" t="s">
        <v>78</v>
      </c>
      <c r="O998" s="21" t="s">
        <v>41</v>
      </c>
    </row>
    <row r="999" spans="2:15" ht="21" customHeight="1" x14ac:dyDescent="0.25">
      <c r="B999" s="2" t="s">
        <v>14</v>
      </c>
      <c r="C999" s="3">
        <v>11</v>
      </c>
      <c r="D999" s="4" t="s">
        <v>55</v>
      </c>
      <c r="E999" s="2" t="s">
        <v>16</v>
      </c>
      <c r="F999" s="2" t="s">
        <v>42</v>
      </c>
      <c r="G999" s="5">
        <v>2</v>
      </c>
      <c r="H999" s="1">
        <v>38000000</v>
      </c>
      <c r="I999" s="2">
        <v>4</v>
      </c>
      <c r="J999" s="6">
        <v>5.208333333333333E-3</v>
      </c>
      <c r="K999" s="2" t="s">
        <v>46</v>
      </c>
      <c r="L999" s="2" t="s">
        <v>47</v>
      </c>
      <c r="M999" s="2" t="s">
        <v>51</v>
      </c>
      <c r="N999" s="2" t="s">
        <v>66</v>
      </c>
      <c r="O999" s="2" t="s">
        <v>67</v>
      </c>
    </row>
    <row r="1000" spans="2:15" ht="21" customHeight="1" x14ac:dyDescent="0.25">
      <c r="B1000" s="21" t="s">
        <v>14</v>
      </c>
      <c r="C1000" s="22">
        <v>6</v>
      </c>
      <c r="D1000" s="23" t="s">
        <v>55</v>
      </c>
      <c r="E1000" s="21" t="s">
        <v>32</v>
      </c>
      <c r="F1000" s="21" t="s">
        <v>42</v>
      </c>
      <c r="G1000" s="24">
        <v>5</v>
      </c>
      <c r="H1000" s="25">
        <v>20000000</v>
      </c>
      <c r="I1000" s="21">
        <v>3</v>
      </c>
      <c r="J1000" s="26">
        <v>5.208333333333333E-3</v>
      </c>
      <c r="K1000" s="21" t="s">
        <v>18</v>
      </c>
      <c r="L1000" s="21" t="s">
        <v>29</v>
      </c>
      <c r="M1000" s="21" t="s">
        <v>25</v>
      </c>
      <c r="N1000" s="21" t="s">
        <v>76</v>
      </c>
      <c r="O1000" s="21" t="s">
        <v>26</v>
      </c>
    </row>
    <row r="1001" spans="2:15" ht="21" customHeight="1" x14ac:dyDescent="0.25">
      <c r="B1001" s="2" t="s">
        <v>14</v>
      </c>
      <c r="C1001" s="3">
        <v>1</v>
      </c>
      <c r="D1001" s="4" t="s">
        <v>15</v>
      </c>
      <c r="E1001" s="2" t="s">
        <v>16</v>
      </c>
      <c r="F1001" s="2" t="s">
        <v>45</v>
      </c>
      <c r="G1001" s="5">
        <v>2</v>
      </c>
      <c r="H1001" s="1">
        <v>12000000</v>
      </c>
      <c r="I1001" s="2">
        <v>1</v>
      </c>
      <c r="J1001" s="6">
        <v>5.208333333333333E-3</v>
      </c>
      <c r="K1001" s="2" t="s">
        <v>18</v>
      </c>
      <c r="L1001" s="2" t="s">
        <v>19</v>
      </c>
      <c r="M1001" s="2" t="s">
        <v>25</v>
      </c>
      <c r="N1001" s="2" t="s">
        <v>77</v>
      </c>
      <c r="O1001" s="2" t="s">
        <v>65</v>
      </c>
    </row>
    <row r="1002" spans="2:15" ht="21" customHeight="1" x14ac:dyDescent="0.25">
      <c r="B1002" s="21" t="s">
        <v>14</v>
      </c>
      <c r="C1002" s="22">
        <v>10</v>
      </c>
      <c r="D1002" s="23" t="s">
        <v>59</v>
      </c>
      <c r="E1002" s="21" t="s">
        <v>38</v>
      </c>
      <c r="F1002" s="21" t="s">
        <v>17</v>
      </c>
      <c r="G1002" s="24">
        <v>2</v>
      </c>
      <c r="H1002" s="25">
        <v>38000000</v>
      </c>
      <c r="I1002" s="21">
        <v>2</v>
      </c>
      <c r="J1002" s="26">
        <v>5.208333333333333E-3</v>
      </c>
      <c r="K1002" s="21" t="s">
        <v>74</v>
      </c>
      <c r="L1002" s="21" t="s">
        <v>47</v>
      </c>
      <c r="M1002" s="21" t="s">
        <v>43</v>
      </c>
      <c r="N1002" s="21" t="s">
        <v>76</v>
      </c>
      <c r="O1002" s="21" t="s">
        <v>52</v>
      </c>
    </row>
    <row r="1003" spans="2:15" ht="21" customHeight="1" x14ac:dyDescent="0.25">
      <c r="B1003" s="2" t="s">
        <v>14</v>
      </c>
      <c r="C1003" s="3">
        <v>1</v>
      </c>
      <c r="D1003" s="4" t="s">
        <v>59</v>
      </c>
      <c r="E1003" s="2" t="s">
        <v>73</v>
      </c>
      <c r="F1003" s="2" t="s">
        <v>42</v>
      </c>
      <c r="G1003" s="5">
        <v>3</v>
      </c>
      <c r="H1003" s="1">
        <v>15000000</v>
      </c>
      <c r="I1003" s="2">
        <v>1</v>
      </c>
      <c r="J1003" s="6">
        <v>5.208333333333333E-3</v>
      </c>
      <c r="K1003" s="2" t="s">
        <v>18</v>
      </c>
      <c r="L1003" s="2" t="s">
        <v>56</v>
      </c>
      <c r="M1003" s="2" t="s">
        <v>43</v>
      </c>
      <c r="N1003" s="2" t="s">
        <v>78</v>
      </c>
      <c r="O1003" s="2" t="s">
        <v>62</v>
      </c>
    </row>
    <row r="1004" spans="2:15" ht="21" customHeight="1" x14ac:dyDescent="0.25">
      <c r="B1004" s="21" t="s">
        <v>70</v>
      </c>
      <c r="C1004" s="22">
        <v>7</v>
      </c>
      <c r="D1004" s="23" t="s">
        <v>72</v>
      </c>
      <c r="E1004" s="21" t="s">
        <v>28</v>
      </c>
      <c r="F1004" s="21" t="s">
        <v>17</v>
      </c>
      <c r="G1004" s="24">
        <v>0</v>
      </c>
      <c r="H1004" s="25">
        <v>0</v>
      </c>
      <c r="I1004" s="21">
        <v>3</v>
      </c>
      <c r="J1004" s="26">
        <v>5.208333333333333E-3</v>
      </c>
      <c r="K1004" s="21"/>
      <c r="L1004" s="21"/>
      <c r="M1004" s="21" t="s">
        <v>51</v>
      </c>
      <c r="N1004" s="21" t="s">
        <v>77</v>
      </c>
      <c r="O1004" s="21" t="s">
        <v>65</v>
      </c>
    </row>
    <row r="1005" spans="2:15" ht="21" customHeight="1" x14ac:dyDescent="0.25">
      <c r="B1005" s="2" t="s">
        <v>70</v>
      </c>
      <c r="C1005" s="3">
        <v>12</v>
      </c>
      <c r="D1005" s="4" t="s">
        <v>22</v>
      </c>
      <c r="E1005" s="2" t="s">
        <v>49</v>
      </c>
      <c r="F1005" s="2" t="s">
        <v>23</v>
      </c>
      <c r="G1005" s="5">
        <v>0</v>
      </c>
      <c r="H1005" s="1">
        <v>0</v>
      </c>
      <c r="I1005" s="2">
        <v>2</v>
      </c>
      <c r="J1005" s="6">
        <v>5.208333333333333E-3</v>
      </c>
      <c r="K1005" s="2"/>
      <c r="L1005" s="2"/>
      <c r="M1005" s="2" t="s">
        <v>30</v>
      </c>
      <c r="N1005" s="2" t="s">
        <v>76</v>
      </c>
      <c r="O1005" s="2" t="s">
        <v>31</v>
      </c>
    </row>
    <row r="1006" spans="2:15" ht="21" customHeight="1" x14ac:dyDescent="0.25">
      <c r="B1006" s="21" t="s">
        <v>70</v>
      </c>
      <c r="C1006" s="22">
        <v>1</v>
      </c>
      <c r="D1006" s="23" t="s">
        <v>27</v>
      </c>
      <c r="E1006" s="21" t="s">
        <v>32</v>
      </c>
      <c r="F1006" s="21" t="s">
        <v>42</v>
      </c>
      <c r="G1006" s="24">
        <v>0</v>
      </c>
      <c r="H1006" s="25">
        <v>0</v>
      </c>
      <c r="I1006" s="21">
        <v>4</v>
      </c>
      <c r="J1006" s="26">
        <v>5.208333333333333E-3</v>
      </c>
      <c r="K1006" s="21"/>
      <c r="L1006" s="21"/>
      <c r="M1006" s="21" t="s">
        <v>30</v>
      </c>
      <c r="N1006" s="21" t="s">
        <v>78</v>
      </c>
      <c r="O1006" s="21" t="s">
        <v>63</v>
      </c>
    </row>
    <row r="1007" spans="2:15" ht="21" customHeight="1" x14ac:dyDescent="0.25">
      <c r="B1007" s="2" t="s">
        <v>70</v>
      </c>
      <c r="C1007" s="3">
        <v>29</v>
      </c>
      <c r="D1007" s="4" t="s">
        <v>27</v>
      </c>
      <c r="E1007" s="2" t="s">
        <v>38</v>
      </c>
      <c r="F1007" s="2" t="s">
        <v>42</v>
      </c>
      <c r="G1007" s="5">
        <v>0</v>
      </c>
      <c r="H1007" s="1">
        <v>0</v>
      </c>
      <c r="I1007" s="2">
        <v>2</v>
      </c>
      <c r="J1007" s="6">
        <v>5.208333333333333E-3</v>
      </c>
      <c r="K1007" s="2"/>
      <c r="L1007" s="2"/>
      <c r="M1007" s="2" t="s">
        <v>40</v>
      </c>
      <c r="N1007" s="2" t="s">
        <v>76</v>
      </c>
      <c r="O1007" s="2" t="s">
        <v>52</v>
      </c>
    </row>
    <row r="1008" spans="2:15" ht="21" customHeight="1" x14ac:dyDescent="0.25">
      <c r="B1008" s="21" t="s">
        <v>70</v>
      </c>
      <c r="C1008" s="22">
        <v>26</v>
      </c>
      <c r="D1008" s="23" t="s">
        <v>37</v>
      </c>
      <c r="E1008" s="21" t="s">
        <v>38</v>
      </c>
      <c r="F1008" s="21" t="s">
        <v>17</v>
      </c>
      <c r="G1008" s="24">
        <v>0</v>
      </c>
      <c r="H1008" s="25">
        <v>0</v>
      </c>
      <c r="I1008" s="21">
        <v>3</v>
      </c>
      <c r="J1008" s="26">
        <v>5.208333333333333E-3</v>
      </c>
      <c r="K1008" s="21"/>
      <c r="L1008" s="21"/>
      <c r="M1008" s="21" t="s">
        <v>30</v>
      </c>
      <c r="N1008" s="21" t="s">
        <v>78</v>
      </c>
      <c r="O1008" s="21" t="s">
        <v>41</v>
      </c>
    </row>
    <row r="1009" spans="2:15" ht="21" customHeight="1" x14ac:dyDescent="0.25">
      <c r="B1009" s="2" t="s">
        <v>70</v>
      </c>
      <c r="C1009" s="3">
        <v>30</v>
      </c>
      <c r="D1009" s="4" t="s">
        <v>69</v>
      </c>
      <c r="E1009" s="2" t="s">
        <v>49</v>
      </c>
      <c r="F1009" s="2" t="s">
        <v>17</v>
      </c>
      <c r="G1009" s="5">
        <v>0</v>
      </c>
      <c r="H1009" s="1">
        <v>0</v>
      </c>
      <c r="I1009" s="2">
        <v>7</v>
      </c>
      <c r="J1009" s="6">
        <v>5.208333333333333E-3</v>
      </c>
      <c r="K1009" s="2"/>
      <c r="L1009" s="2"/>
      <c r="M1009" s="2" t="s">
        <v>43</v>
      </c>
      <c r="N1009" s="2" t="s">
        <v>76</v>
      </c>
      <c r="O1009" s="2" t="s">
        <v>52</v>
      </c>
    </row>
    <row r="1010" spans="2:15" ht="21" customHeight="1" x14ac:dyDescent="0.25">
      <c r="B1010" s="21" t="s">
        <v>70</v>
      </c>
      <c r="C1010" s="22">
        <v>7</v>
      </c>
      <c r="D1010" s="23" t="s">
        <v>72</v>
      </c>
      <c r="E1010" s="21" t="s">
        <v>28</v>
      </c>
      <c r="F1010" s="21" t="s">
        <v>17</v>
      </c>
      <c r="G1010" s="24">
        <v>0</v>
      </c>
      <c r="H1010" s="25">
        <v>0</v>
      </c>
      <c r="I1010" s="21">
        <v>3</v>
      </c>
      <c r="J1010" s="26">
        <v>5.208333333333333E-3</v>
      </c>
      <c r="K1010" s="21"/>
      <c r="L1010" s="21"/>
      <c r="M1010" s="21" t="s">
        <v>51</v>
      </c>
      <c r="N1010" s="21" t="s">
        <v>77</v>
      </c>
      <c r="O1010" s="21" t="s">
        <v>65</v>
      </c>
    </row>
    <row r="1011" spans="2:15" ht="21" customHeight="1" x14ac:dyDescent="0.25">
      <c r="B1011" s="2" t="s">
        <v>14</v>
      </c>
      <c r="C1011" s="3">
        <v>16</v>
      </c>
      <c r="D1011" s="4" t="s">
        <v>57</v>
      </c>
      <c r="E1011" s="2" t="s">
        <v>38</v>
      </c>
      <c r="F1011" s="2" t="s">
        <v>23</v>
      </c>
      <c r="G1011" s="5">
        <v>3</v>
      </c>
      <c r="H1011" s="1">
        <v>11000000</v>
      </c>
      <c r="I1011" s="2">
        <v>3</v>
      </c>
      <c r="J1011" s="6">
        <v>5.5555555555555558E-3</v>
      </c>
      <c r="K1011" s="2" t="s">
        <v>18</v>
      </c>
      <c r="L1011" s="2" t="s">
        <v>24</v>
      </c>
      <c r="M1011" s="2" t="s">
        <v>30</v>
      </c>
      <c r="N1011" s="2" t="s">
        <v>78</v>
      </c>
      <c r="O1011" s="2" t="s">
        <v>41</v>
      </c>
    </row>
    <row r="1012" spans="2:15" ht="21" customHeight="1" x14ac:dyDescent="0.25">
      <c r="B1012" s="21" t="s">
        <v>14</v>
      </c>
      <c r="C1012" s="22">
        <v>13</v>
      </c>
      <c r="D1012" s="23" t="s">
        <v>27</v>
      </c>
      <c r="E1012" s="21" t="s">
        <v>73</v>
      </c>
      <c r="F1012" s="21" t="s">
        <v>23</v>
      </c>
      <c r="G1012" s="24">
        <v>2</v>
      </c>
      <c r="H1012" s="25">
        <v>10000000</v>
      </c>
      <c r="I1012" s="21">
        <v>2</v>
      </c>
      <c r="J1012" s="26">
        <v>5.5555555555555558E-3</v>
      </c>
      <c r="K1012" s="21" t="s">
        <v>18</v>
      </c>
      <c r="L1012" s="21" t="s">
        <v>19</v>
      </c>
      <c r="M1012" s="21" t="s">
        <v>33</v>
      </c>
      <c r="N1012" s="21" t="s">
        <v>78</v>
      </c>
      <c r="O1012" s="21" t="s">
        <v>41</v>
      </c>
    </row>
    <row r="1013" spans="2:15" ht="21" customHeight="1" x14ac:dyDescent="0.25">
      <c r="B1013" s="2" t="s">
        <v>14</v>
      </c>
      <c r="C1013" s="3">
        <v>16</v>
      </c>
      <c r="D1013" s="4" t="s">
        <v>27</v>
      </c>
      <c r="E1013" s="2" t="s">
        <v>16</v>
      </c>
      <c r="F1013" s="2" t="s">
        <v>42</v>
      </c>
      <c r="G1013" s="5">
        <v>2</v>
      </c>
      <c r="H1013" s="1">
        <v>12000000</v>
      </c>
      <c r="I1013" s="2">
        <v>2</v>
      </c>
      <c r="J1013" s="6">
        <v>5.5555555555555558E-3</v>
      </c>
      <c r="K1013" s="2" t="s">
        <v>18</v>
      </c>
      <c r="L1013" s="2" t="s">
        <v>39</v>
      </c>
      <c r="M1013" s="2" t="s">
        <v>51</v>
      </c>
      <c r="N1013" s="2" t="s">
        <v>76</v>
      </c>
      <c r="O1013" s="2" t="s">
        <v>26</v>
      </c>
    </row>
    <row r="1014" spans="2:15" ht="21" customHeight="1" x14ac:dyDescent="0.25">
      <c r="B1014" s="21" t="s">
        <v>14</v>
      </c>
      <c r="C1014" s="22">
        <v>26</v>
      </c>
      <c r="D1014" s="23" t="s">
        <v>37</v>
      </c>
      <c r="E1014" s="21" t="s">
        <v>32</v>
      </c>
      <c r="F1014" s="21" t="s">
        <v>42</v>
      </c>
      <c r="G1014" s="24">
        <v>2</v>
      </c>
      <c r="H1014" s="25">
        <v>38000000</v>
      </c>
      <c r="I1014" s="21">
        <v>5</v>
      </c>
      <c r="J1014" s="26">
        <v>5.5555555555555558E-3</v>
      </c>
      <c r="K1014" s="21" t="s">
        <v>46</v>
      </c>
      <c r="L1014" s="21" t="s">
        <v>29</v>
      </c>
      <c r="M1014" s="21" t="s">
        <v>48</v>
      </c>
      <c r="N1014" s="21" t="s">
        <v>76</v>
      </c>
      <c r="O1014" s="21" t="s">
        <v>31</v>
      </c>
    </row>
    <row r="1015" spans="2:15" ht="21" customHeight="1" x14ac:dyDescent="0.25">
      <c r="B1015" s="2" t="s">
        <v>14</v>
      </c>
      <c r="C1015" s="3">
        <v>9</v>
      </c>
      <c r="D1015" s="4" t="s">
        <v>37</v>
      </c>
      <c r="E1015" s="2" t="s">
        <v>28</v>
      </c>
      <c r="F1015" s="2" t="s">
        <v>42</v>
      </c>
      <c r="G1015" s="5">
        <v>4</v>
      </c>
      <c r="H1015" s="1">
        <v>20000000</v>
      </c>
      <c r="I1015" s="2">
        <v>1</v>
      </c>
      <c r="J1015" s="6">
        <v>5.5555555555555558E-3</v>
      </c>
      <c r="K1015" s="2" t="s">
        <v>61</v>
      </c>
      <c r="L1015" s="2" t="s">
        <v>29</v>
      </c>
      <c r="M1015" s="2" t="s">
        <v>43</v>
      </c>
      <c r="N1015" s="2" t="s">
        <v>76</v>
      </c>
      <c r="O1015" s="2" t="s">
        <v>71</v>
      </c>
    </row>
    <row r="1016" spans="2:15" ht="21" customHeight="1" x14ac:dyDescent="0.25">
      <c r="B1016" s="21" t="s">
        <v>14</v>
      </c>
      <c r="C1016" s="22">
        <v>28</v>
      </c>
      <c r="D1016" s="23" t="s">
        <v>37</v>
      </c>
      <c r="E1016" s="21" t="s">
        <v>28</v>
      </c>
      <c r="F1016" s="21" t="s">
        <v>42</v>
      </c>
      <c r="G1016" s="24">
        <v>1</v>
      </c>
      <c r="H1016" s="25">
        <v>7000000</v>
      </c>
      <c r="I1016" s="21">
        <v>2</v>
      </c>
      <c r="J1016" s="26">
        <v>5.5555555555555558E-3</v>
      </c>
      <c r="K1016" s="21" t="s">
        <v>18</v>
      </c>
      <c r="L1016" s="21" t="s">
        <v>29</v>
      </c>
      <c r="M1016" s="21" t="s">
        <v>48</v>
      </c>
      <c r="N1016" s="21" t="s">
        <v>76</v>
      </c>
      <c r="O1016" s="21" t="s">
        <v>52</v>
      </c>
    </row>
    <row r="1017" spans="2:15" ht="21" customHeight="1" x14ac:dyDescent="0.25">
      <c r="B1017" s="2" t="s">
        <v>14</v>
      </c>
      <c r="C1017" s="3">
        <v>30</v>
      </c>
      <c r="D1017" s="4" t="s">
        <v>37</v>
      </c>
      <c r="E1017" s="2" t="s">
        <v>32</v>
      </c>
      <c r="F1017" s="2" t="s">
        <v>17</v>
      </c>
      <c r="G1017" s="5">
        <v>3</v>
      </c>
      <c r="H1017" s="1">
        <v>15000000</v>
      </c>
      <c r="I1017" s="2">
        <v>4</v>
      </c>
      <c r="J1017" s="6">
        <v>5.5555555555555558E-3</v>
      </c>
      <c r="K1017" s="2" t="s">
        <v>18</v>
      </c>
      <c r="L1017" s="2" t="s">
        <v>24</v>
      </c>
      <c r="M1017" s="2" t="s">
        <v>33</v>
      </c>
      <c r="N1017" s="2" t="s">
        <v>78</v>
      </c>
      <c r="O1017" s="2" t="s">
        <v>63</v>
      </c>
    </row>
    <row r="1018" spans="2:15" ht="21" customHeight="1" x14ac:dyDescent="0.25">
      <c r="B1018" s="21" t="s">
        <v>14</v>
      </c>
      <c r="C1018" s="22">
        <v>5</v>
      </c>
      <c r="D1018" s="23" t="s">
        <v>44</v>
      </c>
      <c r="E1018" s="21" t="s">
        <v>28</v>
      </c>
      <c r="F1018" s="21" t="s">
        <v>17</v>
      </c>
      <c r="G1018" s="24">
        <v>5</v>
      </c>
      <c r="H1018" s="25">
        <v>25000000</v>
      </c>
      <c r="I1018" s="21">
        <v>2</v>
      </c>
      <c r="J1018" s="26">
        <v>5.5555555555555558E-3</v>
      </c>
      <c r="K1018" s="21" t="s">
        <v>18</v>
      </c>
      <c r="L1018" s="21" t="s">
        <v>19</v>
      </c>
      <c r="M1018" s="21" t="s">
        <v>25</v>
      </c>
      <c r="N1018" s="21" t="s">
        <v>66</v>
      </c>
      <c r="O1018" s="21" t="s">
        <v>36</v>
      </c>
    </row>
    <row r="1019" spans="2:15" ht="21" customHeight="1" x14ac:dyDescent="0.25">
      <c r="B1019" s="2" t="s">
        <v>14</v>
      </c>
      <c r="C1019" s="3">
        <v>16</v>
      </c>
      <c r="D1019" s="4" t="s">
        <v>57</v>
      </c>
      <c r="E1019" s="2" t="s">
        <v>38</v>
      </c>
      <c r="F1019" s="2" t="s">
        <v>23</v>
      </c>
      <c r="G1019" s="5">
        <v>3</v>
      </c>
      <c r="H1019" s="1">
        <v>11000000</v>
      </c>
      <c r="I1019" s="2">
        <v>3</v>
      </c>
      <c r="J1019" s="6">
        <v>5.5555555555555558E-3</v>
      </c>
      <c r="K1019" s="2" t="s">
        <v>18</v>
      </c>
      <c r="L1019" s="2" t="s">
        <v>24</v>
      </c>
      <c r="M1019" s="2" t="s">
        <v>30</v>
      </c>
      <c r="N1019" s="2" t="s">
        <v>78</v>
      </c>
      <c r="O1019" s="2" t="s">
        <v>41</v>
      </c>
    </row>
    <row r="1020" spans="2:15" ht="21" customHeight="1" x14ac:dyDescent="0.25">
      <c r="B1020" s="21" t="s">
        <v>70</v>
      </c>
      <c r="C1020" s="22">
        <v>12</v>
      </c>
      <c r="D1020" s="23" t="s">
        <v>27</v>
      </c>
      <c r="E1020" s="21" t="s">
        <v>32</v>
      </c>
      <c r="F1020" s="21" t="s">
        <v>42</v>
      </c>
      <c r="G1020" s="24">
        <v>0</v>
      </c>
      <c r="H1020" s="25">
        <v>0</v>
      </c>
      <c r="I1020" s="21">
        <v>3</v>
      </c>
      <c r="J1020" s="26">
        <v>5.5555555555555558E-3</v>
      </c>
      <c r="K1020" s="21"/>
      <c r="L1020" s="21"/>
      <c r="M1020" s="21" t="s">
        <v>30</v>
      </c>
      <c r="N1020" s="21" t="s">
        <v>66</v>
      </c>
      <c r="O1020" s="21" t="s">
        <v>67</v>
      </c>
    </row>
    <row r="1021" spans="2:15" ht="21" customHeight="1" x14ac:dyDescent="0.25">
      <c r="B1021" s="2" t="s">
        <v>70</v>
      </c>
      <c r="C1021" s="3">
        <v>1</v>
      </c>
      <c r="D1021" s="4" t="s">
        <v>37</v>
      </c>
      <c r="E1021" s="2" t="s">
        <v>49</v>
      </c>
      <c r="F1021" s="2" t="s">
        <v>42</v>
      </c>
      <c r="G1021" s="5">
        <v>0</v>
      </c>
      <c r="H1021" s="1">
        <v>0</v>
      </c>
      <c r="I1021" s="2">
        <v>1</v>
      </c>
      <c r="J1021" s="6">
        <v>5.5555555555555558E-3</v>
      </c>
      <c r="K1021" s="2"/>
      <c r="L1021" s="2"/>
      <c r="M1021" s="2" t="s">
        <v>30</v>
      </c>
      <c r="N1021" s="2" t="s">
        <v>66</v>
      </c>
      <c r="O1021" s="2" t="s">
        <v>67</v>
      </c>
    </row>
    <row r="1022" spans="2:15" ht="21" customHeight="1" x14ac:dyDescent="0.25">
      <c r="B1022" s="21" t="s">
        <v>70</v>
      </c>
      <c r="C1022" s="22">
        <v>5</v>
      </c>
      <c r="D1022" s="23" t="s">
        <v>37</v>
      </c>
      <c r="E1022" s="21" t="s">
        <v>49</v>
      </c>
      <c r="F1022" s="21" t="s">
        <v>45</v>
      </c>
      <c r="G1022" s="24">
        <v>0</v>
      </c>
      <c r="H1022" s="25">
        <v>0</v>
      </c>
      <c r="I1022" s="21">
        <v>4</v>
      </c>
      <c r="J1022" s="26">
        <v>5.5555555555555558E-3</v>
      </c>
      <c r="K1022" s="21"/>
      <c r="L1022" s="21"/>
      <c r="M1022" s="21" t="s">
        <v>43</v>
      </c>
      <c r="N1022" s="21" t="s">
        <v>77</v>
      </c>
      <c r="O1022" s="21" t="s">
        <v>65</v>
      </c>
    </row>
    <row r="1023" spans="2:15" ht="21" customHeight="1" x14ac:dyDescent="0.25">
      <c r="B1023" s="2" t="s">
        <v>70</v>
      </c>
      <c r="C1023" s="3">
        <v>27</v>
      </c>
      <c r="D1023" s="4" t="s">
        <v>44</v>
      </c>
      <c r="E1023" s="2" t="s">
        <v>16</v>
      </c>
      <c r="F1023" s="2" t="s">
        <v>17</v>
      </c>
      <c r="G1023" s="5">
        <v>0</v>
      </c>
      <c r="H1023" s="1">
        <v>0</v>
      </c>
      <c r="I1023" s="2">
        <v>1</v>
      </c>
      <c r="J1023" s="6">
        <v>5.5555555555555558E-3</v>
      </c>
      <c r="K1023" s="2"/>
      <c r="L1023" s="2"/>
      <c r="M1023" s="2" t="s">
        <v>30</v>
      </c>
      <c r="N1023" s="2" t="s">
        <v>76</v>
      </c>
      <c r="O1023" s="2" t="s">
        <v>52</v>
      </c>
    </row>
    <row r="1024" spans="2:15" ht="21" customHeight="1" x14ac:dyDescent="0.25">
      <c r="B1024" s="21" t="s">
        <v>70</v>
      </c>
      <c r="C1024" s="22">
        <v>16</v>
      </c>
      <c r="D1024" s="23" t="s">
        <v>44</v>
      </c>
      <c r="E1024" s="21" t="s">
        <v>16</v>
      </c>
      <c r="F1024" s="21" t="s">
        <v>17</v>
      </c>
      <c r="G1024" s="24">
        <v>0</v>
      </c>
      <c r="H1024" s="25">
        <v>0</v>
      </c>
      <c r="I1024" s="21">
        <v>1</v>
      </c>
      <c r="J1024" s="26">
        <v>5.5555555555555558E-3</v>
      </c>
      <c r="K1024" s="21"/>
      <c r="L1024" s="21"/>
      <c r="M1024" s="21" t="s">
        <v>40</v>
      </c>
      <c r="N1024" s="21" t="s">
        <v>78</v>
      </c>
      <c r="O1024" s="21" t="s">
        <v>21</v>
      </c>
    </row>
    <row r="1025" spans="2:15" ht="21" customHeight="1" x14ac:dyDescent="0.25">
      <c r="B1025" s="2" t="s">
        <v>14</v>
      </c>
      <c r="C1025" s="3">
        <v>11</v>
      </c>
      <c r="D1025" s="4" t="s">
        <v>57</v>
      </c>
      <c r="E1025" s="2" t="s">
        <v>32</v>
      </c>
      <c r="F1025" s="2" t="s">
        <v>42</v>
      </c>
      <c r="G1025" s="5">
        <v>4</v>
      </c>
      <c r="H1025" s="1">
        <v>20000000</v>
      </c>
      <c r="I1025" s="2">
        <v>1</v>
      </c>
      <c r="J1025" s="6">
        <v>5.6712962962962958E-3</v>
      </c>
      <c r="K1025" s="2" t="s">
        <v>18</v>
      </c>
      <c r="L1025" s="2" t="s">
        <v>56</v>
      </c>
      <c r="M1025" s="2" t="s">
        <v>20</v>
      </c>
      <c r="N1025" s="2" t="s">
        <v>78</v>
      </c>
      <c r="O1025" s="2" t="s">
        <v>62</v>
      </c>
    </row>
    <row r="1026" spans="2:15" ht="21" customHeight="1" x14ac:dyDescent="0.25">
      <c r="B1026" s="21" t="s">
        <v>14</v>
      </c>
      <c r="C1026" s="22">
        <v>1</v>
      </c>
      <c r="D1026" s="23" t="s">
        <v>59</v>
      </c>
      <c r="E1026" s="21" t="s">
        <v>38</v>
      </c>
      <c r="F1026" s="21" t="s">
        <v>23</v>
      </c>
      <c r="G1026" s="24">
        <v>2</v>
      </c>
      <c r="H1026" s="25">
        <v>12000000</v>
      </c>
      <c r="I1026" s="21">
        <v>5</v>
      </c>
      <c r="J1026" s="26">
        <v>5.6712962962962958E-3</v>
      </c>
      <c r="K1026" s="21" t="s">
        <v>18</v>
      </c>
      <c r="L1026" s="21" t="s">
        <v>35</v>
      </c>
      <c r="M1026" s="21" t="s">
        <v>40</v>
      </c>
      <c r="N1026" s="21" t="s">
        <v>66</v>
      </c>
      <c r="O1026" s="21" t="s">
        <v>36</v>
      </c>
    </row>
    <row r="1027" spans="2:15" ht="21" customHeight="1" x14ac:dyDescent="0.25">
      <c r="B1027" s="2" t="s">
        <v>14</v>
      </c>
      <c r="C1027" s="3">
        <v>10</v>
      </c>
      <c r="D1027" s="4" t="s">
        <v>27</v>
      </c>
      <c r="E1027" s="2" t="s">
        <v>38</v>
      </c>
      <c r="F1027" s="2" t="s">
        <v>42</v>
      </c>
      <c r="G1027" s="5">
        <v>2</v>
      </c>
      <c r="H1027" s="1">
        <v>38000000</v>
      </c>
      <c r="I1027" s="2">
        <v>2</v>
      </c>
      <c r="J1027" s="6">
        <v>5.6712962962962958E-3</v>
      </c>
      <c r="K1027" s="2" t="s">
        <v>74</v>
      </c>
      <c r="L1027" s="2" t="s">
        <v>47</v>
      </c>
      <c r="M1027" s="2" t="s">
        <v>48</v>
      </c>
      <c r="N1027" s="2" t="s">
        <v>78</v>
      </c>
      <c r="O1027" s="2" t="s">
        <v>63</v>
      </c>
    </row>
    <row r="1028" spans="2:15" ht="21" customHeight="1" x14ac:dyDescent="0.25">
      <c r="B1028" s="21" t="s">
        <v>14</v>
      </c>
      <c r="C1028" s="22">
        <v>11</v>
      </c>
      <c r="D1028" s="23" t="s">
        <v>27</v>
      </c>
      <c r="E1028" s="21" t="s">
        <v>16</v>
      </c>
      <c r="F1028" s="21" t="s">
        <v>23</v>
      </c>
      <c r="G1028" s="24">
        <v>2</v>
      </c>
      <c r="H1028" s="25">
        <v>12000000</v>
      </c>
      <c r="I1028" s="21">
        <v>4</v>
      </c>
      <c r="J1028" s="26">
        <v>5.6712962962962958E-3</v>
      </c>
      <c r="K1028" s="21" t="s">
        <v>18</v>
      </c>
      <c r="L1028" s="21" t="s">
        <v>39</v>
      </c>
      <c r="M1028" s="21" t="s">
        <v>30</v>
      </c>
      <c r="N1028" s="21" t="s">
        <v>76</v>
      </c>
      <c r="O1028" s="21" t="s">
        <v>31</v>
      </c>
    </row>
    <row r="1029" spans="2:15" ht="21" customHeight="1" x14ac:dyDescent="0.25">
      <c r="B1029" s="2" t="s">
        <v>14</v>
      </c>
      <c r="C1029" s="3">
        <v>12</v>
      </c>
      <c r="D1029" s="4" t="s">
        <v>27</v>
      </c>
      <c r="E1029" s="2" t="s">
        <v>38</v>
      </c>
      <c r="F1029" s="2" t="s">
        <v>17</v>
      </c>
      <c r="G1029" s="5">
        <v>3</v>
      </c>
      <c r="H1029" s="1">
        <v>15000000</v>
      </c>
      <c r="I1029" s="2">
        <v>4</v>
      </c>
      <c r="J1029" s="6">
        <v>5.6712962962962958E-3</v>
      </c>
      <c r="K1029" s="2" t="s">
        <v>18</v>
      </c>
      <c r="L1029" s="2" t="s">
        <v>24</v>
      </c>
      <c r="M1029" s="2" t="s">
        <v>30</v>
      </c>
      <c r="N1029" s="2" t="s">
        <v>76</v>
      </c>
      <c r="O1029" s="2" t="s">
        <v>31</v>
      </c>
    </row>
    <row r="1030" spans="2:15" ht="21" customHeight="1" x14ac:dyDescent="0.25">
      <c r="B1030" s="21" t="s">
        <v>14</v>
      </c>
      <c r="C1030" s="22">
        <v>27</v>
      </c>
      <c r="D1030" s="23" t="s">
        <v>37</v>
      </c>
      <c r="E1030" s="21" t="s">
        <v>32</v>
      </c>
      <c r="F1030" s="21" t="s">
        <v>45</v>
      </c>
      <c r="G1030" s="24">
        <v>1</v>
      </c>
      <c r="H1030" s="25">
        <v>19000000</v>
      </c>
      <c r="I1030" s="21">
        <v>1</v>
      </c>
      <c r="J1030" s="26">
        <v>5.6712962962962958E-3</v>
      </c>
      <c r="K1030" s="21" t="s">
        <v>46</v>
      </c>
      <c r="L1030" s="21" t="s">
        <v>19</v>
      </c>
      <c r="M1030" s="21" t="s">
        <v>33</v>
      </c>
      <c r="N1030" s="21" t="s">
        <v>78</v>
      </c>
      <c r="O1030" s="21" t="s">
        <v>41</v>
      </c>
    </row>
    <row r="1031" spans="2:15" ht="21" customHeight="1" x14ac:dyDescent="0.25">
      <c r="B1031" s="2" t="s">
        <v>14</v>
      </c>
      <c r="C1031" s="3">
        <v>30</v>
      </c>
      <c r="D1031" s="4" t="s">
        <v>37</v>
      </c>
      <c r="E1031" s="2" t="s">
        <v>38</v>
      </c>
      <c r="F1031" s="2" t="s">
        <v>42</v>
      </c>
      <c r="G1031" s="5">
        <v>4</v>
      </c>
      <c r="H1031" s="1">
        <v>11000000</v>
      </c>
      <c r="I1031" s="2">
        <v>3</v>
      </c>
      <c r="J1031" s="6">
        <v>5.6712962962962958E-3</v>
      </c>
      <c r="K1031" s="2" t="s">
        <v>61</v>
      </c>
      <c r="L1031" s="2" t="s">
        <v>39</v>
      </c>
      <c r="M1031" s="2" t="s">
        <v>43</v>
      </c>
      <c r="N1031" s="2" t="s">
        <v>76</v>
      </c>
      <c r="O1031" s="2" t="s">
        <v>26</v>
      </c>
    </row>
    <row r="1032" spans="2:15" ht="21" customHeight="1" x14ac:dyDescent="0.25">
      <c r="B1032" s="21" t="s">
        <v>14</v>
      </c>
      <c r="C1032" s="22">
        <v>27</v>
      </c>
      <c r="D1032" s="23" t="s">
        <v>37</v>
      </c>
      <c r="E1032" s="21" t="s">
        <v>28</v>
      </c>
      <c r="F1032" s="21" t="s">
        <v>17</v>
      </c>
      <c r="G1032" s="24">
        <v>5</v>
      </c>
      <c r="H1032" s="25">
        <v>25000000</v>
      </c>
      <c r="I1032" s="21">
        <v>2</v>
      </c>
      <c r="J1032" s="26">
        <v>5.6712962962962958E-3</v>
      </c>
      <c r="K1032" s="21" t="s">
        <v>18</v>
      </c>
      <c r="L1032" s="21" t="s">
        <v>39</v>
      </c>
      <c r="M1032" s="21" t="s">
        <v>40</v>
      </c>
      <c r="N1032" s="21" t="s">
        <v>76</v>
      </c>
      <c r="O1032" s="21" t="s">
        <v>52</v>
      </c>
    </row>
    <row r="1033" spans="2:15" ht="21" customHeight="1" x14ac:dyDescent="0.25">
      <c r="B1033" s="2" t="s">
        <v>14</v>
      </c>
      <c r="C1033" s="3">
        <v>9</v>
      </c>
      <c r="D1033" s="4" t="s">
        <v>37</v>
      </c>
      <c r="E1033" s="2" t="s">
        <v>16</v>
      </c>
      <c r="F1033" s="2" t="s">
        <v>42</v>
      </c>
      <c r="G1033" s="5">
        <v>3</v>
      </c>
      <c r="H1033" s="1">
        <v>15000000</v>
      </c>
      <c r="I1033" s="2">
        <v>4</v>
      </c>
      <c r="J1033" s="6">
        <v>5.6712962962962958E-3</v>
      </c>
      <c r="K1033" s="2" t="s">
        <v>18</v>
      </c>
      <c r="L1033" s="2" t="s">
        <v>56</v>
      </c>
      <c r="M1033" s="2" t="s">
        <v>33</v>
      </c>
      <c r="N1033" s="2" t="s">
        <v>66</v>
      </c>
      <c r="O1033" s="2" t="s">
        <v>67</v>
      </c>
    </row>
    <row r="1034" spans="2:15" ht="21" customHeight="1" x14ac:dyDescent="0.25">
      <c r="B1034" s="21" t="s">
        <v>14</v>
      </c>
      <c r="C1034" s="22">
        <v>22</v>
      </c>
      <c r="D1034" s="23" t="s">
        <v>44</v>
      </c>
      <c r="E1034" s="21" t="s">
        <v>73</v>
      </c>
      <c r="F1034" s="21" t="s">
        <v>42</v>
      </c>
      <c r="G1034" s="24">
        <v>3</v>
      </c>
      <c r="H1034" s="25">
        <v>15000000</v>
      </c>
      <c r="I1034" s="21">
        <v>1</v>
      </c>
      <c r="J1034" s="26">
        <v>5.6712962962962958E-3</v>
      </c>
      <c r="K1034" s="21" t="s">
        <v>18</v>
      </c>
      <c r="L1034" s="21" t="s">
        <v>29</v>
      </c>
      <c r="M1034" s="21" t="s">
        <v>48</v>
      </c>
      <c r="N1034" s="21" t="s">
        <v>66</v>
      </c>
      <c r="O1034" s="21" t="s">
        <v>36</v>
      </c>
    </row>
    <row r="1035" spans="2:15" ht="21" customHeight="1" x14ac:dyDescent="0.25">
      <c r="B1035" s="2" t="s">
        <v>14</v>
      </c>
      <c r="C1035" s="3">
        <v>23</v>
      </c>
      <c r="D1035" s="4" t="s">
        <v>69</v>
      </c>
      <c r="E1035" s="2" t="s">
        <v>38</v>
      </c>
      <c r="F1035" s="2" t="s">
        <v>42</v>
      </c>
      <c r="G1035" s="5">
        <v>5</v>
      </c>
      <c r="H1035" s="1">
        <v>21000000</v>
      </c>
      <c r="I1035" s="2">
        <v>1</v>
      </c>
      <c r="J1035" s="6">
        <v>5.6712962962962958E-3</v>
      </c>
      <c r="K1035" s="2" t="s">
        <v>18</v>
      </c>
      <c r="L1035" s="2" t="s">
        <v>64</v>
      </c>
      <c r="M1035" s="2" t="s">
        <v>25</v>
      </c>
      <c r="N1035" s="2" t="s">
        <v>78</v>
      </c>
      <c r="O1035" s="2" t="s">
        <v>41</v>
      </c>
    </row>
    <row r="1036" spans="2:15" ht="21" customHeight="1" x14ac:dyDescent="0.25">
      <c r="B1036" s="21" t="s">
        <v>14</v>
      </c>
      <c r="C1036" s="22">
        <v>11</v>
      </c>
      <c r="D1036" s="23" t="s">
        <v>57</v>
      </c>
      <c r="E1036" s="21" t="s">
        <v>32</v>
      </c>
      <c r="F1036" s="21" t="s">
        <v>42</v>
      </c>
      <c r="G1036" s="24">
        <v>4</v>
      </c>
      <c r="H1036" s="25">
        <v>20000000</v>
      </c>
      <c r="I1036" s="21">
        <v>1</v>
      </c>
      <c r="J1036" s="26">
        <v>5.6712962962962958E-3</v>
      </c>
      <c r="K1036" s="21" t="s">
        <v>18</v>
      </c>
      <c r="L1036" s="21" t="s">
        <v>56</v>
      </c>
      <c r="M1036" s="21" t="s">
        <v>20</v>
      </c>
      <c r="N1036" s="21" t="s">
        <v>78</v>
      </c>
      <c r="O1036" s="21" t="s">
        <v>62</v>
      </c>
    </row>
    <row r="1037" spans="2:15" ht="21" customHeight="1" x14ac:dyDescent="0.25">
      <c r="B1037" s="2" t="s">
        <v>14</v>
      </c>
      <c r="C1037" s="3">
        <v>1</v>
      </c>
      <c r="D1037" s="4" t="s">
        <v>59</v>
      </c>
      <c r="E1037" s="2" t="s">
        <v>38</v>
      </c>
      <c r="F1037" s="2" t="s">
        <v>23</v>
      </c>
      <c r="G1037" s="5">
        <v>2</v>
      </c>
      <c r="H1037" s="1">
        <v>12000000</v>
      </c>
      <c r="I1037" s="2">
        <v>5</v>
      </c>
      <c r="J1037" s="6">
        <v>5.6712962962962958E-3</v>
      </c>
      <c r="K1037" s="2" t="s">
        <v>18</v>
      </c>
      <c r="L1037" s="2" t="s">
        <v>35</v>
      </c>
      <c r="M1037" s="2" t="s">
        <v>40</v>
      </c>
      <c r="N1037" s="2" t="s">
        <v>66</v>
      </c>
      <c r="O1037" s="2" t="s">
        <v>36</v>
      </c>
    </row>
    <row r="1038" spans="2:15" ht="21" customHeight="1" x14ac:dyDescent="0.25">
      <c r="B1038" s="21" t="s">
        <v>70</v>
      </c>
      <c r="C1038" s="22">
        <v>18</v>
      </c>
      <c r="D1038" s="23" t="s">
        <v>58</v>
      </c>
      <c r="E1038" s="21" t="s">
        <v>16</v>
      </c>
      <c r="F1038" s="21" t="s">
        <v>42</v>
      </c>
      <c r="G1038" s="24">
        <v>0</v>
      </c>
      <c r="H1038" s="25">
        <v>0</v>
      </c>
      <c r="I1038" s="21">
        <v>1</v>
      </c>
      <c r="J1038" s="26">
        <v>5.6712962962962958E-3</v>
      </c>
      <c r="K1038" s="21"/>
      <c r="L1038" s="21"/>
      <c r="M1038" s="21" t="s">
        <v>20</v>
      </c>
      <c r="N1038" s="21" t="s">
        <v>76</v>
      </c>
      <c r="O1038" s="21" t="s">
        <v>31</v>
      </c>
    </row>
    <row r="1039" spans="2:15" ht="21" customHeight="1" x14ac:dyDescent="0.25">
      <c r="B1039" s="2" t="s">
        <v>70</v>
      </c>
      <c r="C1039" s="3">
        <v>2</v>
      </c>
      <c r="D1039" s="4" t="s">
        <v>72</v>
      </c>
      <c r="E1039" s="2" t="s">
        <v>16</v>
      </c>
      <c r="F1039" s="2" t="s">
        <v>23</v>
      </c>
      <c r="G1039" s="5">
        <v>0</v>
      </c>
      <c r="H1039" s="1">
        <v>0</v>
      </c>
      <c r="I1039" s="2">
        <v>4</v>
      </c>
      <c r="J1039" s="6">
        <v>5.6712962962962958E-3</v>
      </c>
      <c r="K1039" s="2"/>
      <c r="L1039" s="2"/>
      <c r="M1039" s="2" t="s">
        <v>51</v>
      </c>
      <c r="N1039" s="2" t="s">
        <v>77</v>
      </c>
      <c r="O1039" s="2" t="s">
        <v>54</v>
      </c>
    </row>
    <row r="1040" spans="2:15" ht="21" customHeight="1" x14ac:dyDescent="0.25">
      <c r="B1040" s="21" t="s">
        <v>70</v>
      </c>
      <c r="C1040" s="22">
        <v>18</v>
      </c>
      <c r="D1040" s="23" t="s">
        <v>58</v>
      </c>
      <c r="E1040" s="21" t="s">
        <v>16</v>
      </c>
      <c r="F1040" s="21" t="s">
        <v>42</v>
      </c>
      <c r="G1040" s="24">
        <v>0</v>
      </c>
      <c r="H1040" s="25">
        <v>0</v>
      </c>
      <c r="I1040" s="21">
        <v>1</v>
      </c>
      <c r="J1040" s="26">
        <v>5.6712962962962958E-3</v>
      </c>
      <c r="K1040" s="21"/>
      <c r="L1040" s="21"/>
      <c r="M1040" s="21" t="s">
        <v>20</v>
      </c>
      <c r="N1040" s="21" t="s">
        <v>76</v>
      </c>
      <c r="O1040" s="21" t="s">
        <v>31</v>
      </c>
    </row>
    <row r="1041" spans="2:15" ht="21" customHeight="1" x14ac:dyDescent="0.25">
      <c r="B1041" s="2" t="s">
        <v>70</v>
      </c>
      <c r="C1041" s="3">
        <v>2</v>
      </c>
      <c r="D1041" s="4" t="s">
        <v>72</v>
      </c>
      <c r="E1041" s="2" t="s">
        <v>16</v>
      </c>
      <c r="F1041" s="2" t="s">
        <v>23</v>
      </c>
      <c r="G1041" s="5">
        <v>0</v>
      </c>
      <c r="H1041" s="1">
        <v>0</v>
      </c>
      <c r="I1041" s="2">
        <v>4</v>
      </c>
      <c r="J1041" s="6">
        <v>5.6712962962962958E-3</v>
      </c>
      <c r="K1041" s="2"/>
      <c r="L1041" s="2"/>
      <c r="M1041" s="2" t="s">
        <v>51</v>
      </c>
      <c r="N1041" s="2" t="s">
        <v>77</v>
      </c>
      <c r="O1041" s="2" t="s">
        <v>54</v>
      </c>
    </row>
    <row r="1042" spans="2:15" ht="21" customHeight="1" x14ac:dyDescent="0.25">
      <c r="B1042" s="21" t="s">
        <v>14</v>
      </c>
      <c r="C1042" s="22">
        <v>13</v>
      </c>
      <c r="D1042" s="23" t="s">
        <v>55</v>
      </c>
      <c r="E1042" s="21" t="s">
        <v>16</v>
      </c>
      <c r="F1042" s="21" t="s">
        <v>42</v>
      </c>
      <c r="G1042" s="24">
        <v>4</v>
      </c>
      <c r="H1042" s="25">
        <v>15000000</v>
      </c>
      <c r="I1042" s="21">
        <v>5</v>
      </c>
      <c r="J1042" s="26">
        <v>5.6944444444444438E-3</v>
      </c>
      <c r="K1042" s="21" t="s">
        <v>18</v>
      </c>
      <c r="L1042" s="21" t="s">
        <v>35</v>
      </c>
      <c r="M1042" s="21" t="s">
        <v>48</v>
      </c>
      <c r="N1042" s="21" t="s">
        <v>76</v>
      </c>
      <c r="O1042" s="21" t="s">
        <v>52</v>
      </c>
    </row>
    <row r="1043" spans="2:15" ht="21" customHeight="1" x14ac:dyDescent="0.25">
      <c r="B1043" s="2" t="s">
        <v>14</v>
      </c>
      <c r="C1043" s="3">
        <v>11</v>
      </c>
      <c r="D1043" s="4" t="s">
        <v>57</v>
      </c>
      <c r="E1043" s="2" t="s">
        <v>28</v>
      </c>
      <c r="F1043" s="2" t="s">
        <v>17</v>
      </c>
      <c r="G1043" s="5">
        <v>2</v>
      </c>
      <c r="H1043" s="1">
        <v>38000000</v>
      </c>
      <c r="I1043" s="2">
        <v>2</v>
      </c>
      <c r="J1043" s="6">
        <v>5.6944444444444438E-3</v>
      </c>
      <c r="K1043" s="2" t="s">
        <v>46</v>
      </c>
      <c r="L1043" s="2" t="s">
        <v>19</v>
      </c>
      <c r="M1043" s="2" t="s">
        <v>25</v>
      </c>
      <c r="N1043" s="2" t="s">
        <v>78</v>
      </c>
      <c r="O1043" s="2" t="s">
        <v>62</v>
      </c>
    </row>
    <row r="1044" spans="2:15" ht="21" customHeight="1" x14ac:dyDescent="0.25">
      <c r="B1044" s="21" t="s">
        <v>14</v>
      </c>
      <c r="C1044" s="22">
        <v>12</v>
      </c>
      <c r="D1044" s="23" t="s">
        <v>59</v>
      </c>
      <c r="E1044" s="21" t="s">
        <v>16</v>
      </c>
      <c r="F1044" s="21" t="s">
        <v>42</v>
      </c>
      <c r="G1044" s="24">
        <v>1</v>
      </c>
      <c r="H1044" s="25">
        <v>7000000</v>
      </c>
      <c r="I1044" s="21">
        <v>1</v>
      </c>
      <c r="J1044" s="26">
        <v>5.6944444444444438E-3</v>
      </c>
      <c r="K1044" s="21" t="s">
        <v>18</v>
      </c>
      <c r="L1044" s="21" t="s">
        <v>39</v>
      </c>
      <c r="M1044" s="21" t="s">
        <v>20</v>
      </c>
      <c r="N1044" s="21" t="s">
        <v>77</v>
      </c>
      <c r="O1044" s="21" t="s">
        <v>65</v>
      </c>
    </row>
    <row r="1045" spans="2:15" ht="21" customHeight="1" x14ac:dyDescent="0.25">
      <c r="B1045" s="2" t="s">
        <v>14</v>
      </c>
      <c r="C1045" s="3">
        <v>27</v>
      </c>
      <c r="D1045" s="4" t="s">
        <v>22</v>
      </c>
      <c r="E1045" s="2" t="s">
        <v>32</v>
      </c>
      <c r="F1045" s="2" t="s">
        <v>68</v>
      </c>
      <c r="G1045" s="5">
        <v>5</v>
      </c>
      <c r="H1045" s="1">
        <v>25000000</v>
      </c>
      <c r="I1045" s="2">
        <v>4</v>
      </c>
      <c r="J1045" s="6">
        <v>5.6944444444444438E-3</v>
      </c>
      <c r="K1045" s="2" t="s">
        <v>18</v>
      </c>
      <c r="L1045" s="2" t="s">
        <v>56</v>
      </c>
      <c r="M1045" s="2" t="s">
        <v>51</v>
      </c>
      <c r="N1045" s="2" t="s">
        <v>78</v>
      </c>
      <c r="O1045" s="2" t="s">
        <v>63</v>
      </c>
    </row>
    <row r="1046" spans="2:15" ht="21" customHeight="1" x14ac:dyDescent="0.25">
      <c r="B1046" s="21" t="s">
        <v>14</v>
      </c>
      <c r="C1046" s="22">
        <v>30</v>
      </c>
      <c r="D1046" s="23" t="s">
        <v>27</v>
      </c>
      <c r="E1046" s="21" t="s">
        <v>32</v>
      </c>
      <c r="F1046" s="21" t="s">
        <v>42</v>
      </c>
      <c r="G1046" s="24">
        <v>1</v>
      </c>
      <c r="H1046" s="25">
        <v>19000000</v>
      </c>
      <c r="I1046" s="21">
        <v>5</v>
      </c>
      <c r="J1046" s="26">
        <v>5.6944444444444438E-3</v>
      </c>
      <c r="K1046" s="21" t="s">
        <v>46</v>
      </c>
      <c r="L1046" s="21" t="s">
        <v>56</v>
      </c>
      <c r="M1046" s="21" t="s">
        <v>40</v>
      </c>
      <c r="N1046" s="21" t="s">
        <v>78</v>
      </c>
      <c r="O1046" s="21" t="s">
        <v>63</v>
      </c>
    </row>
    <row r="1047" spans="2:15" ht="21" customHeight="1" x14ac:dyDescent="0.25">
      <c r="B1047" s="2" t="s">
        <v>14</v>
      </c>
      <c r="C1047" s="3">
        <v>19</v>
      </c>
      <c r="D1047" s="4" t="s">
        <v>27</v>
      </c>
      <c r="E1047" s="2" t="s">
        <v>32</v>
      </c>
      <c r="F1047" s="2" t="s">
        <v>68</v>
      </c>
      <c r="G1047" s="5">
        <v>5</v>
      </c>
      <c r="H1047" s="1">
        <v>20000000</v>
      </c>
      <c r="I1047" s="2">
        <v>5</v>
      </c>
      <c r="J1047" s="6">
        <v>5.6944444444444438E-3</v>
      </c>
      <c r="K1047" s="2" t="s">
        <v>18</v>
      </c>
      <c r="L1047" s="2" t="s">
        <v>39</v>
      </c>
      <c r="M1047" s="2" t="s">
        <v>33</v>
      </c>
      <c r="N1047" s="2" t="s">
        <v>78</v>
      </c>
      <c r="O1047" s="2" t="s">
        <v>53</v>
      </c>
    </row>
    <row r="1048" spans="2:15" ht="21" customHeight="1" x14ac:dyDescent="0.25">
      <c r="B1048" s="21" t="s">
        <v>14</v>
      </c>
      <c r="C1048" s="22">
        <v>12</v>
      </c>
      <c r="D1048" s="23" t="s">
        <v>27</v>
      </c>
      <c r="E1048" s="21" t="s">
        <v>16</v>
      </c>
      <c r="F1048" s="21" t="s">
        <v>42</v>
      </c>
      <c r="G1048" s="24">
        <v>3</v>
      </c>
      <c r="H1048" s="25">
        <v>11000000</v>
      </c>
      <c r="I1048" s="21">
        <v>5</v>
      </c>
      <c r="J1048" s="26">
        <v>5.6944444444444438E-3</v>
      </c>
      <c r="K1048" s="21" t="s">
        <v>18</v>
      </c>
      <c r="L1048" s="21" t="s">
        <v>64</v>
      </c>
      <c r="M1048" s="21" t="s">
        <v>25</v>
      </c>
      <c r="N1048" s="21" t="s">
        <v>66</v>
      </c>
      <c r="O1048" s="21" t="s">
        <v>67</v>
      </c>
    </row>
    <row r="1049" spans="2:15" ht="21" customHeight="1" x14ac:dyDescent="0.25">
      <c r="B1049" s="2" t="s">
        <v>14</v>
      </c>
      <c r="C1049" s="3">
        <v>21</v>
      </c>
      <c r="D1049" s="4" t="s">
        <v>37</v>
      </c>
      <c r="E1049" s="2" t="s">
        <v>16</v>
      </c>
      <c r="F1049" s="2" t="s">
        <v>23</v>
      </c>
      <c r="G1049" s="5">
        <v>2</v>
      </c>
      <c r="H1049" s="1">
        <v>12000000</v>
      </c>
      <c r="I1049" s="2">
        <v>1</v>
      </c>
      <c r="J1049" s="6">
        <v>5.6944444444444438E-3</v>
      </c>
      <c r="K1049" s="2" t="s">
        <v>18</v>
      </c>
      <c r="L1049" s="2" t="s">
        <v>47</v>
      </c>
      <c r="M1049" s="2" t="s">
        <v>20</v>
      </c>
      <c r="N1049" s="2" t="s">
        <v>76</v>
      </c>
      <c r="O1049" s="2" t="s">
        <v>71</v>
      </c>
    </row>
    <row r="1050" spans="2:15" ht="21" customHeight="1" x14ac:dyDescent="0.25">
      <c r="B1050" s="21" t="s">
        <v>14</v>
      </c>
      <c r="C1050" s="22">
        <v>17</v>
      </c>
      <c r="D1050" s="23" t="s">
        <v>44</v>
      </c>
      <c r="E1050" s="21" t="s">
        <v>38</v>
      </c>
      <c r="F1050" s="21" t="s">
        <v>42</v>
      </c>
      <c r="G1050" s="24">
        <v>2</v>
      </c>
      <c r="H1050" s="25">
        <v>12000000</v>
      </c>
      <c r="I1050" s="21">
        <v>4</v>
      </c>
      <c r="J1050" s="26">
        <v>5.6944444444444438E-3</v>
      </c>
      <c r="K1050" s="21" t="s">
        <v>18</v>
      </c>
      <c r="L1050" s="21" t="s">
        <v>64</v>
      </c>
      <c r="M1050" s="21" t="s">
        <v>20</v>
      </c>
      <c r="N1050" s="21" t="s">
        <v>66</v>
      </c>
      <c r="O1050" s="21" t="s">
        <v>36</v>
      </c>
    </row>
    <row r="1051" spans="2:15" ht="21" customHeight="1" x14ac:dyDescent="0.25">
      <c r="B1051" s="2" t="s">
        <v>14</v>
      </c>
      <c r="C1051" s="3">
        <v>15</v>
      </c>
      <c r="D1051" s="4" t="s">
        <v>69</v>
      </c>
      <c r="E1051" s="2" t="s">
        <v>28</v>
      </c>
      <c r="F1051" s="2" t="s">
        <v>68</v>
      </c>
      <c r="G1051" s="5">
        <v>4</v>
      </c>
      <c r="H1051" s="1">
        <v>20000000</v>
      </c>
      <c r="I1051" s="2">
        <v>2</v>
      </c>
      <c r="J1051" s="6">
        <v>5.6944444444444438E-3</v>
      </c>
      <c r="K1051" s="2" t="s">
        <v>61</v>
      </c>
      <c r="L1051" s="2" t="s">
        <v>29</v>
      </c>
      <c r="M1051" s="2" t="s">
        <v>43</v>
      </c>
      <c r="N1051" s="2" t="s">
        <v>76</v>
      </c>
      <c r="O1051" s="2" t="s">
        <v>52</v>
      </c>
    </row>
    <row r="1052" spans="2:15" ht="21" customHeight="1" x14ac:dyDescent="0.25">
      <c r="B1052" s="21" t="s">
        <v>14</v>
      </c>
      <c r="C1052" s="22">
        <v>1</v>
      </c>
      <c r="D1052" s="23" t="s">
        <v>69</v>
      </c>
      <c r="E1052" s="21" t="s">
        <v>38</v>
      </c>
      <c r="F1052" s="21" t="s">
        <v>42</v>
      </c>
      <c r="G1052" s="24">
        <v>3</v>
      </c>
      <c r="H1052" s="25">
        <v>12000000</v>
      </c>
      <c r="I1052" s="21">
        <v>4</v>
      </c>
      <c r="J1052" s="26">
        <v>5.6944444444444438E-3</v>
      </c>
      <c r="K1052" s="21" t="s">
        <v>18</v>
      </c>
      <c r="L1052" s="21" t="s">
        <v>19</v>
      </c>
      <c r="M1052" s="21" t="s">
        <v>43</v>
      </c>
      <c r="N1052" s="21" t="s">
        <v>77</v>
      </c>
      <c r="O1052" s="21" t="s">
        <v>54</v>
      </c>
    </row>
    <row r="1053" spans="2:15" ht="21" customHeight="1" x14ac:dyDescent="0.25">
      <c r="B1053" s="2" t="s">
        <v>14</v>
      </c>
      <c r="C1053" s="3">
        <v>13</v>
      </c>
      <c r="D1053" s="4" t="s">
        <v>55</v>
      </c>
      <c r="E1053" s="2" t="s">
        <v>16</v>
      </c>
      <c r="F1053" s="2" t="s">
        <v>42</v>
      </c>
      <c r="G1053" s="5">
        <v>4</v>
      </c>
      <c r="H1053" s="1">
        <v>15000000</v>
      </c>
      <c r="I1053" s="2">
        <v>5</v>
      </c>
      <c r="J1053" s="6">
        <v>5.6944444444444438E-3</v>
      </c>
      <c r="K1053" s="2" t="s">
        <v>18</v>
      </c>
      <c r="L1053" s="2" t="s">
        <v>35</v>
      </c>
      <c r="M1053" s="2" t="s">
        <v>48</v>
      </c>
      <c r="N1053" s="2" t="s">
        <v>76</v>
      </c>
      <c r="O1053" s="2" t="s">
        <v>52</v>
      </c>
    </row>
    <row r="1054" spans="2:15" ht="21" customHeight="1" x14ac:dyDescent="0.25">
      <c r="B1054" s="21" t="s">
        <v>14</v>
      </c>
      <c r="C1054" s="22">
        <v>11</v>
      </c>
      <c r="D1054" s="23" t="s">
        <v>57</v>
      </c>
      <c r="E1054" s="21" t="s">
        <v>28</v>
      </c>
      <c r="F1054" s="21" t="s">
        <v>17</v>
      </c>
      <c r="G1054" s="24">
        <v>2</v>
      </c>
      <c r="H1054" s="25">
        <v>38000000</v>
      </c>
      <c r="I1054" s="21">
        <v>2</v>
      </c>
      <c r="J1054" s="26">
        <v>5.6944444444444438E-3</v>
      </c>
      <c r="K1054" s="21" t="s">
        <v>46</v>
      </c>
      <c r="L1054" s="21" t="s">
        <v>19</v>
      </c>
      <c r="M1054" s="21" t="s">
        <v>25</v>
      </c>
      <c r="N1054" s="21" t="s">
        <v>78</v>
      </c>
      <c r="O1054" s="21" t="s">
        <v>62</v>
      </c>
    </row>
    <row r="1055" spans="2:15" ht="21" customHeight="1" x14ac:dyDescent="0.25">
      <c r="B1055" s="2" t="s">
        <v>14</v>
      </c>
      <c r="C1055" s="3">
        <v>12</v>
      </c>
      <c r="D1055" s="4" t="s">
        <v>59</v>
      </c>
      <c r="E1055" s="2" t="s">
        <v>16</v>
      </c>
      <c r="F1055" s="2" t="s">
        <v>42</v>
      </c>
      <c r="G1055" s="5">
        <v>1</v>
      </c>
      <c r="H1055" s="1">
        <v>7000000</v>
      </c>
      <c r="I1055" s="2">
        <v>1</v>
      </c>
      <c r="J1055" s="6">
        <v>5.6944444444444438E-3</v>
      </c>
      <c r="K1055" s="2" t="s">
        <v>18</v>
      </c>
      <c r="L1055" s="2" t="s">
        <v>39</v>
      </c>
      <c r="M1055" s="2" t="s">
        <v>20</v>
      </c>
      <c r="N1055" s="2" t="s">
        <v>77</v>
      </c>
      <c r="O1055" s="2" t="s">
        <v>65</v>
      </c>
    </row>
    <row r="1056" spans="2:15" ht="21" customHeight="1" x14ac:dyDescent="0.25">
      <c r="B1056" s="21" t="s">
        <v>14</v>
      </c>
      <c r="C1056" s="22">
        <v>27</v>
      </c>
      <c r="D1056" s="23" t="s">
        <v>22</v>
      </c>
      <c r="E1056" s="21" t="s">
        <v>32</v>
      </c>
      <c r="F1056" s="21" t="s">
        <v>68</v>
      </c>
      <c r="G1056" s="24">
        <v>5</v>
      </c>
      <c r="H1056" s="25">
        <v>25000000</v>
      </c>
      <c r="I1056" s="21">
        <v>4</v>
      </c>
      <c r="J1056" s="26">
        <v>5.6944444444444438E-3</v>
      </c>
      <c r="K1056" s="21" t="s">
        <v>18</v>
      </c>
      <c r="L1056" s="21" t="s">
        <v>56</v>
      </c>
      <c r="M1056" s="21" t="s">
        <v>51</v>
      </c>
      <c r="N1056" s="21" t="s">
        <v>78</v>
      </c>
      <c r="O1056" s="21" t="s">
        <v>63</v>
      </c>
    </row>
    <row r="1057" spans="2:15" ht="21" customHeight="1" x14ac:dyDescent="0.25">
      <c r="B1057" s="2" t="s">
        <v>70</v>
      </c>
      <c r="C1057" s="3">
        <v>12</v>
      </c>
      <c r="D1057" s="4" t="s">
        <v>58</v>
      </c>
      <c r="E1057" s="2" t="s">
        <v>49</v>
      </c>
      <c r="F1057" s="2" t="s">
        <v>23</v>
      </c>
      <c r="G1057" s="5">
        <v>0</v>
      </c>
      <c r="H1057" s="1">
        <v>0</v>
      </c>
      <c r="I1057" s="2">
        <v>3</v>
      </c>
      <c r="J1057" s="6">
        <v>5.6944444444444438E-3</v>
      </c>
      <c r="K1057" s="2"/>
      <c r="L1057" s="2"/>
      <c r="M1057" s="2" t="s">
        <v>51</v>
      </c>
      <c r="N1057" s="2" t="s">
        <v>77</v>
      </c>
      <c r="O1057" s="2" t="s">
        <v>54</v>
      </c>
    </row>
    <row r="1058" spans="2:15" ht="21" customHeight="1" x14ac:dyDescent="0.25">
      <c r="B1058" s="21" t="s">
        <v>70</v>
      </c>
      <c r="C1058" s="22">
        <v>25</v>
      </c>
      <c r="D1058" s="23" t="s">
        <v>44</v>
      </c>
      <c r="E1058" s="21" t="s">
        <v>16</v>
      </c>
      <c r="F1058" s="21" t="s">
        <v>42</v>
      </c>
      <c r="G1058" s="24">
        <v>0</v>
      </c>
      <c r="H1058" s="25">
        <v>0</v>
      </c>
      <c r="I1058" s="21">
        <v>1</v>
      </c>
      <c r="J1058" s="26">
        <v>5.6944444444444438E-3</v>
      </c>
      <c r="K1058" s="21"/>
      <c r="L1058" s="21"/>
      <c r="M1058" s="21" t="s">
        <v>48</v>
      </c>
      <c r="N1058" s="21" t="s">
        <v>66</v>
      </c>
      <c r="O1058" s="21" t="s">
        <v>67</v>
      </c>
    </row>
    <row r="1059" spans="2:15" ht="21" customHeight="1" x14ac:dyDescent="0.25">
      <c r="B1059" s="2" t="s">
        <v>70</v>
      </c>
      <c r="C1059" s="3">
        <v>12</v>
      </c>
      <c r="D1059" s="4" t="s">
        <v>58</v>
      </c>
      <c r="E1059" s="2" t="s">
        <v>49</v>
      </c>
      <c r="F1059" s="2" t="s">
        <v>23</v>
      </c>
      <c r="G1059" s="5">
        <v>0</v>
      </c>
      <c r="H1059" s="1">
        <v>0</v>
      </c>
      <c r="I1059" s="2">
        <v>3</v>
      </c>
      <c r="J1059" s="6">
        <v>5.6944444444444438E-3</v>
      </c>
      <c r="K1059" s="2"/>
      <c r="L1059" s="2"/>
      <c r="M1059" s="2" t="s">
        <v>51</v>
      </c>
      <c r="N1059" s="2" t="s">
        <v>77</v>
      </c>
      <c r="O1059" s="2" t="s">
        <v>54</v>
      </c>
    </row>
    <row r="1060" spans="2:15" ht="21" customHeight="1" x14ac:dyDescent="0.25">
      <c r="B1060" s="21" t="s">
        <v>14</v>
      </c>
      <c r="C1060" s="22">
        <v>12</v>
      </c>
      <c r="D1060" s="23" t="s">
        <v>22</v>
      </c>
      <c r="E1060" s="21" t="s">
        <v>16</v>
      </c>
      <c r="F1060" s="21" t="s">
        <v>42</v>
      </c>
      <c r="G1060" s="24">
        <v>3</v>
      </c>
      <c r="H1060" s="25">
        <v>15000000</v>
      </c>
      <c r="I1060" s="21">
        <v>1</v>
      </c>
      <c r="J1060" s="26">
        <v>5.7870370370370376E-3</v>
      </c>
      <c r="K1060" s="21" t="s">
        <v>18</v>
      </c>
      <c r="L1060" s="21" t="s">
        <v>35</v>
      </c>
      <c r="M1060" s="21" t="s">
        <v>40</v>
      </c>
      <c r="N1060" s="21" t="s">
        <v>76</v>
      </c>
      <c r="O1060" s="21" t="s">
        <v>26</v>
      </c>
    </row>
    <row r="1061" spans="2:15" ht="21" customHeight="1" x14ac:dyDescent="0.25">
      <c r="B1061" s="2" t="s">
        <v>14</v>
      </c>
      <c r="C1061" s="3">
        <v>30</v>
      </c>
      <c r="D1061" s="4" t="s">
        <v>27</v>
      </c>
      <c r="E1061" s="2" t="s">
        <v>28</v>
      </c>
      <c r="F1061" s="2" t="s">
        <v>42</v>
      </c>
      <c r="G1061" s="5">
        <v>2</v>
      </c>
      <c r="H1061" s="1">
        <v>12000000</v>
      </c>
      <c r="I1061" s="2">
        <v>2</v>
      </c>
      <c r="J1061" s="6">
        <v>5.7870370370370376E-3</v>
      </c>
      <c r="K1061" s="2" t="s">
        <v>18</v>
      </c>
      <c r="L1061" s="2" t="s">
        <v>64</v>
      </c>
      <c r="M1061" s="2" t="s">
        <v>30</v>
      </c>
      <c r="N1061" s="2" t="s">
        <v>77</v>
      </c>
      <c r="O1061" s="2" t="s">
        <v>54</v>
      </c>
    </row>
    <row r="1062" spans="2:15" ht="21" customHeight="1" x14ac:dyDescent="0.25">
      <c r="B1062" s="21" t="s">
        <v>14</v>
      </c>
      <c r="C1062" s="22">
        <v>6</v>
      </c>
      <c r="D1062" s="23" t="s">
        <v>27</v>
      </c>
      <c r="E1062" s="21" t="s">
        <v>32</v>
      </c>
      <c r="F1062" s="21" t="s">
        <v>42</v>
      </c>
      <c r="G1062" s="24">
        <v>5</v>
      </c>
      <c r="H1062" s="25">
        <v>20000000</v>
      </c>
      <c r="I1062" s="21">
        <v>2</v>
      </c>
      <c r="J1062" s="26">
        <v>5.7870370370370376E-3</v>
      </c>
      <c r="K1062" s="21" t="s">
        <v>18</v>
      </c>
      <c r="L1062" s="21" t="s">
        <v>39</v>
      </c>
      <c r="M1062" s="21" t="s">
        <v>43</v>
      </c>
      <c r="N1062" s="21" t="s">
        <v>78</v>
      </c>
      <c r="O1062" s="21" t="s">
        <v>53</v>
      </c>
    </row>
    <row r="1063" spans="2:15" ht="21" customHeight="1" x14ac:dyDescent="0.25">
      <c r="B1063" s="2" t="s">
        <v>14</v>
      </c>
      <c r="C1063" s="3">
        <v>21</v>
      </c>
      <c r="D1063" s="4" t="s">
        <v>37</v>
      </c>
      <c r="E1063" s="2" t="s">
        <v>28</v>
      </c>
      <c r="F1063" s="2" t="s">
        <v>23</v>
      </c>
      <c r="G1063" s="5">
        <v>1</v>
      </c>
      <c r="H1063" s="1">
        <v>7000000</v>
      </c>
      <c r="I1063" s="2">
        <v>2</v>
      </c>
      <c r="J1063" s="6">
        <v>5.7870370370370376E-3</v>
      </c>
      <c r="K1063" s="2" t="s">
        <v>18</v>
      </c>
      <c r="L1063" s="2" t="s">
        <v>19</v>
      </c>
      <c r="M1063" s="2" t="s">
        <v>30</v>
      </c>
      <c r="N1063" s="2" t="s">
        <v>76</v>
      </c>
      <c r="O1063" s="2" t="s">
        <v>75</v>
      </c>
    </row>
    <row r="1064" spans="2:15" ht="21" customHeight="1" x14ac:dyDescent="0.25">
      <c r="B1064" s="21" t="s">
        <v>14</v>
      </c>
      <c r="C1064" s="22">
        <v>22</v>
      </c>
      <c r="D1064" s="23" t="s">
        <v>37</v>
      </c>
      <c r="E1064" s="21" t="s">
        <v>49</v>
      </c>
      <c r="F1064" s="21" t="s">
        <v>23</v>
      </c>
      <c r="G1064" s="24">
        <v>3</v>
      </c>
      <c r="H1064" s="25">
        <v>15000000</v>
      </c>
      <c r="I1064" s="21">
        <v>5</v>
      </c>
      <c r="J1064" s="26">
        <v>5.7870370370370376E-3</v>
      </c>
      <c r="K1064" s="21" t="s">
        <v>18</v>
      </c>
      <c r="L1064" s="21" t="s">
        <v>39</v>
      </c>
      <c r="M1064" s="21" t="s">
        <v>48</v>
      </c>
      <c r="N1064" s="21" t="s">
        <v>78</v>
      </c>
      <c r="O1064" s="21" t="s">
        <v>66</v>
      </c>
    </row>
    <row r="1065" spans="2:15" ht="21" customHeight="1" x14ac:dyDescent="0.25">
      <c r="B1065" s="2" t="s">
        <v>14</v>
      </c>
      <c r="C1065" s="3">
        <v>12</v>
      </c>
      <c r="D1065" s="4" t="s">
        <v>37</v>
      </c>
      <c r="E1065" s="2" t="s">
        <v>28</v>
      </c>
      <c r="F1065" s="2" t="s">
        <v>42</v>
      </c>
      <c r="G1065" s="5">
        <v>4</v>
      </c>
      <c r="H1065" s="1">
        <v>15000000</v>
      </c>
      <c r="I1065" s="2">
        <v>4</v>
      </c>
      <c r="J1065" s="6">
        <v>5.7870370370370376E-3</v>
      </c>
      <c r="K1065" s="2" t="s">
        <v>18</v>
      </c>
      <c r="L1065" s="2" t="s">
        <v>56</v>
      </c>
      <c r="M1065" s="2" t="s">
        <v>33</v>
      </c>
      <c r="N1065" s="2" t="s">
        <v>76</v>
      </c>
      <c r="O1065" s="2" t="s">
        <v>52</v>
      </c>
    </row>
    <row r="1066" spans="2:15" ht="21" customHeight="1" x14ac:dyDescent="0.25">
      <c r="B1066" s="21" t="s">
        <v>14</v>
      </c>
      <c r="C1066" s="22">
        <v>23</v>
      </c>
      <c r="D1066" s="23" t="s">
        <v>44</v>
      </c>
      <c r="E1066" s="21" t="s">
        <v>28</v>
      </c>
      <c r="F1066" s="21" t="s">
        <v>23</v>
      </c>
      <c r="G1066" s="24">
        <v>2</v>
      </c>
      <c r="H1066" s="25">
        <v>12000000</v>
      </c>
      <c r="I1066" s="21">
        <v>1</v>
      </c>
      <c r="J1066" s="26">
        <v>5.7870370370370376E-3</v>
      </c>
      <c r="K1066" s="21" t="s">
        <v>18</v>
      </c>
      <c r="L1066" s="21" t="s">
        <v>35</v>
      </c>
      <c r="M1066" s="21" t="s">
        <v>25</v>
      </c>
      <c r="N1066" s="21" t="s">
        <v>78</v>
      </c>
      <c r="O1066" s="21" t="s">
        <v>41</v>
      </c>
    </row>
    <row r="1067" spans="2:15" ht="21" customHeight="1" x14ac:dyDescent="0.25">
      <c r="B1067" s="2" t="s">
        <v>14</v>
      </c>
      <c r="C1067" s="3">
        <v>29</v>
      </c>
      <c r="D1067" s="4" t="s">
        <v>44</v>
      </c>
      <c r="E1067" s="2" t="s">
        <v>38</v>
      </c>
      <c r="F1067" s="2" t="s">
        <v>17</v>
      </c>
      <c r="G1067" s="5">
        <v>2</v>
      </c>
      <c r="H1067" s="1">
        <v>12000000</v>
      </c>
      <c r="I1067" s="2">
        <v>2</v>
      </c>
      <c r="J1067" s="6">
        <v>5.7870370370370376E-3</v>
      </c>
      <c r="K1067" s="2" t="s">
        <v>18</v>
      </c>
      <c r="L1067" s="2" t="s">
        <v>39</v>
      </c>
      <c r="M1067" s="2" t="s">
        <v>48</v>
      </c>
      <c r="N1067" s="2" t="s">
        <v>78</v>
      </c>
      <c r="O1067" s="2" t="s">
        <v>53</v>
      </c>
    </row>
    <row r="1068" spans="2:15" ht="21" customHeight="1" x14ac:dyDescent="0.25">
      <c r="B1068" s="21" t="s">
        <v>14</v>
      </c>
      <c r="C1068" s="22">
        <v>21</v>
      </c>
      <c r="D1068" s="23" t="s">
        <v>69</v>
      </c>
      <c r="E1068" s="21" t="s">
        <v>16</v>
      </c>
      <c r="F1068" s="21" t="s">
        <v>42</v>
      </c>
      <c r="G1068" s="24">
        <v>1</v>
      </c>
      <c r="H1068" s="25">
        <v>19000000</v>
      </c>
      <c r="I1068" s="21">
        <v>2</v>
      </c>
      <c r="J1068" s="26">
        <v>5.7870370370370376E-3</v>
      </c>
      <c r="K1068" s="21" t="s">
        <v>46</v>
      </c>
      <c r="L1068" s="21" t="s">
        <v>56</v>
      </c>
      <c r="M1068" s="21" t="s">
        <v>30</v>
      </c>
      <c r="N1068" s="21" t="s">
        <v>78</v>
      </c>
      <c r="O1068" s="21" t="s">
        <v>66</v>
      </c>
    </row>
    <row r="1069" spans="2:15" ht="21" customHeight="1" x14ac:dyDescent="0.25">
      <c r="B1069" s="2" t="s">
        <v>14</v>
      </c>
      <c r="C1069" s="3">
        <v>24</v>
      </c>
      <c r="D1069" s="4" t="s">
        <v>69</v>
      </c>
      <c r="E1069" s="2" t="s">
        <v>16</v>
      </c>
      <c r="F1069" s="2" t="s">
        <v>23</v>
      </c>
      <c r="G1069" s="5">
        <v>3</v>
      </c>
      <c r="H1069" s="1">
        <v>15000000</v>
      </c>
      <c r="I1069" s="2">
        <v>1</v>
      </c>
      <c r="J1069" s="6">
        <v>5.7870370370370376E-3</v>
      </c>
      <c r="K1069" s="2" t="s">
        <v>18</v>
      </c>
      <c r="L1069" s="2" t="s">
        <v>24</v>
      </c>
      <c r="M1069" s="2" t="s">
        <v>33</v>
      </c>
      <c r="N1069" s="2" t="s">
        <v>76</v>
      </c>
      <c r="O1069" s="2" t="s">
        <v>26</v>
      </c>
    </row>
    <row r="1070" spans="2:15" ht="21" customHeight="1" x14ac:dyDescent="0.25">
      <c r="B1070" s="21" t="s">
        <v>70</v>
      </c>
      <c r="C1070" s="22">
        <v>20</v>
      </c>
      <c r="D1070" s="23" t="s">
        <v>27</v>
      </c>
      <c r="E1070" s="21" t="s">
        <v>16</v>
      </c>
      <c r="F1070" s="21" t="s">
        <v>42</v>
      </c>
      <c r="G1070" s="24">
        <v>0</v>
      </c>
      <c r="H1070" s="25">
        <v>0</v>
      </c>
      <c r="I1070" s="21">
        <v>1</v>
      </c>
      <c r="J1070" s="26">
        <v>5.7870370370370376E-3</v>
      </c>
      <c r="K1070" s="21"/>
      <c r="L1070" s="21"/>
      <c r="M1070" s="21" t="s">
        <v>48</v>
      </c>
      <c r="N1070" s="21" t="s">
        <v>76</v>
      </c>
      <c r="O1070" s="21" t="s">
        <v>52</v>
      </c>
    </row>
    <row r="1071" spans="2:15" ht="21" customHeight="1" x14ac:dyDescent="0.25">
      <c r="B1071" s="2" t="s">
        <v>70</v>
      </c>
      <c r="C1071" s="3">
        <v>8</v>
      </c>
      <c r="D1071" s="4" t="s">
        <v>37</v>
      </c>
      <c r="E1071" s="2" t="s">
        <v>38</v>
      </c>
      <c r="F1071" s="2" t="s">
        <v>42</v>
      </c>
      <c r="G1071" s="5">
        <v>0</v>
      </c>
      <c r="H1071" s="1">
        <v>0</v>
      </c>
      <c r="I1071" s="2">
        <v>5</v>
      </c>
      <c r="J1071" s="6">
        <v>5.7870370370370376E-3</v>
      </c>
      <c r="K1071" s="2"/>
      <c r="L1071" s="2"/>
      <c r="M1071" s="2" t="s">
        <v>20</v>
      </c>
      <c r="N1071" s="2" t="s">
        <v>77</v>
      </c>
      <c r="O1071" s="2" t="s">
        <v>54</v>
      </c>
    </row>
    <row r="1072" spans="2:15" ht="21" customHeight="1" x14ac:dyDescent="0.25">
      <c r="B1072" s="21" t="s">
        <v>70</v>
      </c>
      <c r="C1072" s="22">
        <v>31</v>
      </c>
      <c r="D1072" s="23" t="s">
        <v>69</v>
      </c>
      <c r="E1072" s="21" t="s">
        <v>16</v>
      </c>
      <c r="F1072" s="21" t="s">
        <v>42</v>
      </c>
      <c r="G1072" s="24">
        <v>0</v>
      </c>
      <c r="H1072" s="25">
        <v>0</v>
      </c>
      <c r="I1072" s="21">
        <v>1</v>
      </c>
      <c r="J1072" s="26">
        <v>5.7870370370370376E-3</v>
      </c>
      <c r="K1072" s="21"/>
      <c r="L1072" s="21"/>
      <c r="M1072" s="21" t="s">
        <v>51</v>
      </c>
      <c r="N1072" s="21" t="s">
        <v>66</v>
      </c>
      <c r="O1072" s="21" t="s">
        <v>36</v>
      </c>
    </row>
    <row r="1073" spans="2:15" ht="21" customHeight="1" x14ac:dyDescent="0.25">
      <c r="B1073" s="2" t="s">
        <v>14</v>
      </c>
      <c r="C1073" s="3">
        <v>30</v>
      </c>
      <c r="D1073" s="4" t="s">
        <v>22</v>
      </c>
      <c r="E1073" s="2" t="s">
        <v>28</v>
      </c>
      <c r="F1073" s="2" t="s">
        <v>17</v>
      </c>
      <c r="G1073" s="5">
        <v>2</v>
      </c>
      <c r="H1073" s="1">
        <v>38000000</v>
      </c>
      <c r="I1073" s="2">
        <v>2</v>
      </c>
      <c r="J1073" s="6">
        <v>6.0185185185185177E-3</v>
      </c>
      <c r="K1073" s="2" t="s">
        <v>46</v>
      </c>
      <c r="L1073" s="2" t="s">
        <v>56</v>
      </c>
      <c r="M1073" s="2" t="s">
        <v>20</v>
      </c>
      <c r="N1073" s="2" t="s">
        <v>76</v>
      </c>
      <c r="O1073" s="2" t="s">
        <v>31</v>
      </c>
    </row>
    <row r="1074" spans="2:15" ht="21" customHeight="1" x14ac:dyDescent="0.25">
      <c r="B1074" s="21" t="s">
        <v>14</v>
      </c>
      <c r="C1074" s="22">
        <v>28</v>
      </c>
      <c r="D1074" s="23" t="s">
        <v>27</v>
      </c>
      <c r="E1074" s="21" t="s">
        <v>16</v>
      </c>
      <c r="F1074" s="21" t="s">
        <v>42</v>
      </c>
      <c r="G1074" s="24">
        <v>2</v>
      </c>
      <c r="H1074" s="25">
        <v>12000000</v>
      </c>
      <c r="I1074" s="21">
        <v>2</v>
      </c>
      <c r="J1074" s="26">
        <v>6.0185185185185177E-3</v>
      </c>
      <c r="K1074" s="21" t="s">
        <v>18</v>
      </c>
      <c r="L1074" s="21" t="s">
        <v>29</v>
      </c>
      <c r="M1074" s="21" t="s">
        <v>30</v>
      </c>
      <c r="N1074" s="21" t="s">
        <v>66</v>
      </c>
      <c r="O1074" s="21" t="s">
        <v>67</v>
      </c>
    </row>
    <row r="1075" spans="2:15" ht="21" customHeight="1" x14ac:dyDescent="0.25">
      <c r="B1075" s="2" t="s">
        <v>14</v>
      </c>
      <c r="C1075" s="3">
        <v>28</v>
      </c>
      <c r="D1075" s="4" t="s">
        <v>27</v>
      </c>
      <c r="E1075" s="2" t="s">
        <v>38</v>
      </c>
      <c r="F1075" s="2" t="s">
        <v>23</v>
      </c>
      <c r="G1075" s="5">
        <v>3</v>
      </c>
      <c r="H1075" s="1">
        <v>15000000</v>
      </c>
      <c r="I1075" s="2">
        <v>2</v>
      </c>
      <c r="J1075" s="6">
        <v>6.0185185185185177E-3</v>
      </c>
      <c r="K1075" s="2" t="s">
        <v>18</v>
      </c>
      <c r="L1075" s="2" t="s">
        <v>19</v>
      </c>
      <c r="M1075" s="2" t="s">
        <v>30</v>
      </c>
      <c r="N1075" s="2" t="s">
        <v>66</v>
      </c>
      <c r="O1075" s="2" t="s">
        <v>67</v>
      </c>
    </row>
    <row r="1076" spans="2:15" ht="21" customHeight="1" x14ac:dyDescent="0.25">
      <c r="B1076" s="21" t="s">
        <v>14</v>
      </c>
      <c r="C1076" s="22">
        <v>30</v>
      </c>
      <c r="D1076" s="23" t="s">
        <v>27</v>
      </c>
      <c r="E1076" s="21" t="s">
        <v>73</v>
      </c>
      <c r="F1076" s="21" t="s">
        <v>23</v>
      </c>
      <c r="G1076" s="24">
        <v>3</v>
      </c>
      <c r="H1076" s="25">
        <v>15000000</v>
      </c>
      <c r="I1076" s="21">
        <v>4</v>
      </c>
      <c r="J1076" s="26">
        <v>6.0185185185185177E-3</v>
      </c>
      <c r="K1076" s="21" t="s">
        <v>18</v>
      </c>
      <c r="L1076" s="21" t="s">
        <v>56</v>
      </c>
      <c r="M1076" s="21" t="s">
        <v>33</v>
      </c>
      <c r="N1076" s="21" t="s">
        <v>76</v>
      </c>
      <c r="O1076" s="21" t="s">
        <v>26</v>
      </c>
    </row>
    <row r="1077" spans="2:15" ht="21" customHeight="1" x14ac:dyDescent="0.25">
      <c r="B1077" s="2" t="s">
        <v>14</v>
      </c>
      <c r="C1077" s="3">
        <v>30</v>
      </c>
      <c r="D1077" s="4" t="s">
        <v>27</v>
      </c>
      <c r="E1077" s="2" t="s">
        <v>32</v>
      </c>
      <c r="F1077" s="2" t="s">
        <v>17</v>
      </c>
      <c r="G1077" s="5">
        <v>2</v>
      </c>
      <c r="H1077" s="1">
        <v>12000000</v>
      </c>
      <c r="I1077" s="2">
        <v>2</v>
      </c>
      <c r="J1077" s="6">
        <v>6.0185185185185177E-3</v>
      </c>
      <c r="K1077" s="2" t="s">
        <v>18</v>
      </c>
      <c r="L1077" s="2" t="s">
        <v>56</v>
      </c>
      <c r="M1077" s="2" t="s">
        <v>43</v>
      </c>
      <c r="N1077" s="2" t="s">
        <v>76</v>
      </c>
      <c r="O1077" s="2" t="s">
        <v>26</v>
      </c>
    </row>
    <row r="1078" spans="2:15" ht="21" customHeight="1" x14ac:dyDescent="0.25">
      <c r="B1078" s="21" t="s">
        <v>14</v>
      </c>
      <c r="C1078" s="22">
        <v>6</v>
      </c>
      <c r="D1078" s="23" t="s">
        <v>27</v>
      </c>
      <c r="E1078" s="21" t="s">
        <v>73</v>
      </c>
      <c r="F1078" s="21" t="s">
        <v>23</v>
      </c>
      <c r="G1078" s="24">
        <v>3</v>
      </c>
      <c r="H1078" s="25">
        <v>15000000</v>
      </c>
      <c r="I1078" s="21">
        <v>4</v>
      </c>
      <c r="J1078" s="26">
        <v>6.0185185185185177E-3</v>
      </c>
      <c r="K1078" s="21" t="s">
        <v>18</v>
      </c>
      <c r="L1078" s="21" t="s">
        <v>39</v>
      </c>
      <c r="M1078" s="21" t="s">
        <v>48</v>
      </c>
      <c r="N1078" s="21" t="s">
        <v>76</v>
      </c>
      <c r="O1078" s="21" t="s">
        <v>26</v>
      </c>
    </row>
    <row r="1079" spans="2:15" ht="21" customHeight="1" x14ac:dyDescent="0.25">
      <c r="B1079" s="2" t="s">
        <v>14</v>
      </c>
      <c r="C1079" s="3">
        <v>27</v>
      </c>
      <c r="D1079" s="4" t="s">
        <v>37</v>
      </c>
      <c r="E1079" s="2" t="s">
        <v>16</v>
      </c>
      <c r="F1079" s="2" t="s">
        <v>23</v>
      </c>
      <c r="G1079" s="5">
        <v>4</v>
      </c>
      <c r="H1079" s="1">
        <v>20000000</v>
      </c>
      <c r="I1079" s="2">
        <v>5</v>
      </c>
      <c r="J1079" s="6">
        <v>6.0185185185185177E-3</v>
      </c>
      <c r="K1079" s="2" t="s">
        <v>61</v>
      </c>
      <c r="L1079" s="2" t="s">
        <v>56</v>
      </c>
      <c r="M1079" s="2" t="s">
        <v>51</v>
      </c>
      <c r="N1079" s="2" t="s">
        <v>76</v>
      </c>
      <c r="O1079" s="2" t="s">
        <v>52</v>
      </c>
    </row>
    <row r="1080" spans="2:15" ht="21" customHeight="1" x14ac:dyDescent="0.25">
      <c r="B1080" s="21" t="s">
        <v>14</v>
      </c>
      <c r="C1080" s="22">
        <v>11</v>
      </c>
      <c r="D1080" s="23" t="s">
        <v>37</v>
      </c>
      <c r="E1080" s="21" t="s">
        <v>49</v>
      </c>
      <c r="F1080" s="21" t="s">
        <v>17</v>
      </c>
      <c r="G1080" s="24">
        <v>1</v>
      </c>
      <c r="H1080" s="25">
        <v>7000000</v>
      </c>
      <c r="I1080" s="21">
        <v>1</v>
      </c>
      <c r="J1080" s="26">
        <v>6.0185185185185177E-3</v>
      </c>
      <c r="K1080" s="21" t="s">
        <v>18</v>
      </c>
      <c r="L1080" s="21" t="s">
        <v>19</v>
      </c>
      <c r="M1080" s="21" t="s">
        <v>30</v>
      </c>
      <c r="N1080" s="21" t="s">
        <v>77</v>
      </c>
      <c r="O1080" s="21" t="s">
        <v>54</v>
      </c>
    </row>
    <row r="1081" spans="2:15" ht="21" customHeight="1" x14ac:dyDescent="0.25">
      <c r="B1081" s="2" t="s">
        <v>14</v>
      </c>
      <c r="C1081" s="3">
        <v>29</v>
      </c>
      <c r="D1081" s="4" t="s">
        <v>37</v>
      </c>
      <c r="E1081" s="2" t="s">
        <v>38</v>
      </c>
      <c r="F1081" s="2" t="s">
        <v>42</v>
      </c>
      <c r="G1081" s="5">
        <v>2</v>
      </c>
      <c r="H1081" s="1">
        <v>12000000</v>
      </c>
      <c r="I1081" s="2">
        <v>2</v>
      </c>
      <c r="J1081" s="6">
        <v>6.0185185185185177E-3</v>
      </c>
      <c r="K1081" s="2" t="s">
        <v>18</v>
      </c>
      <c r="L1081" s="2" t="s">
        <v>35</v>
      </c>
      <c r="M1081" s="2" t="s">
        <v>30</v>
      </c>
      <c r="N1081" s="2" t="s">
        <v>78</v>
      </c>
      <c r="O1081" s="2" t="s">
        <v>41</v>
      </c>
    </row>
    <row r="1082" spans="2:15" ht="21" customHeight="1" x14ac:dyDescent="0.25">
      <c r="B1082" s="21" t="s">
        <v>14</v>
      </c>
      <c r="C1082" s="22">
        <v>7</v>
      </c>
      <c r="D1082" s="23" t="s">
        <v>37</v>
      </c>
      <c r="E1082" s="21" t="s">
        <v>38</v>
      </c>
      <c r="F1082" s="21" t="s">
        <v>17</v>
      </c>
      <c r="G1082" s="24">
        <v>2</v>
      </c>
      <c r="H1082" s="25">
        <v>12000000</v>
      </c>
      <c r="I1082" s="21">
        <v>7</v>
      </c>
      <c r="J1082" s="26">
        <v>6.0185185185185177E-3</v>
      </c>
      <c r="K1082" s="21" t="s">
        <v>18</v>
      </c>
      <c r="L1082" s="21" t="s">
        <v>19</v>
      </c>
      <c r="M1082" s="21" t="s">
        <v>20</v>
      </c>
      <c r="N1082" s="21" t="s">
        <v>77</v>
      </c>
      <c r="O1082" s="21" t="s">
        <v>65</v>
      </c>
    </row>
    <row r="1083" spans="2:15" ht="21" customHeight="1" x14ac:dyDescent="0.25">
      <c r="B1083" s="2" t="s">
        <v>14</v>
      </c>
      <c r="C1083" s="3">
        <v>8</v>
      </c>
      <c r="D1083" s="4" t="s">
        <v>37</v>
      </c>
      <c r="E1083" s="2" t="s">
        <v>16</v>
      </c>
      <c r="F1083" s="2" t="s">
        <v>42</v>
      </c>
      <c r="G1083" s="5">
        <v>3</v>
      </c>
      <c r="H1083" s="1">
        <v>15000000</v>
      </c>
      <c r="I1083" s="2">
        <v>2</v>
      </c>
      <c r="J1083" s="6">
        <v>6.0185185185185177E-3</v>
      </c>
      <c r="K1083" s="2" t="s">
        <v>18</v>
      </c>
      <c r="L1083" s="2" t="s">
        <v>24</v>
      </c>
      <c r="M1083" s="2" t="s">
        <v>43</v>
      </c>
      <c r="N1083" s="2" t="s">
        <v>76</v>
      </c>
      <c r="O1083" s="2" t="s">
        <v>71</v>
      </c>
    </row>
    <row r="1084" spans="2:15" ht="21" customHeight="1" x14ac:dyDescent="0.25">
      <c r="B1084" s="21" t="s">
        <v>14</v>
      </c>
      <c r="C1084" s="22">
        <v>11</v>
      </c>
      <c r="D1084" s="23" t="s">
        <v>37</v>
      </c>
      <c r="E1084" s="21" t="s">
        <v>28</v>
      </c>
      <c r="F1084" s="21" t="s">
        <v>68</v>
      </c>
      <c r="G1084" s="24">
        <v>4</v>
      </c>
      <c r="H1084" s="25">
        <v>20000000</v>
      </c>
      <c r="I1084" s="21">
        <v>5</v>
      </c>
      <c r="J1084" s="26">
        <v>6.0185185185185177E-3</v>
      </c>
      <c r="K1084" s="21" t="s">
        <v>18</v>
      </c>
      <c r="L1084" s="21" t="s">
        <v>39</v>
      </c>
      <c r="M1084" s="21" t="s">
        <v>51</v>
      </c>
      <c r="N1084" s="21" t="s">
        <v>77</v>
      </c>
      <c r="O1084" s="21" t="s">
        <v>54</v>
      </c>
    </row>
    <row r="1085" spans="2:15" ht="21" customHeight="1" x14ac:dyDescent="0.25">
      <c r="B1085" s="2" t="s">
        <v>14</v>
      </c>
      <c r="C1085" s="3">
        <v>22</v>
      </c>
      <c r="D1085" s="4" t="s">
        <v>44</v>
      </c>
      <c r="E1085" s="2" t="s">
        <v>28</v>
      </c>
      <c r="F1085" s="2" t="s">
        <v>17</v>
      </c>
      <c r="G1085" s="5">
        <v>1</v>
      </c>
      <c r="H1085" s="1">
        <v>19000000</v>
      </c>
      <c r="I1085" s="2">
        <v>1</v>
      </c>
      <c r="J1085" s="6">
        <v>6.0185185185185177E-3</v>
      </c>
      <c r="K1085" s="2" t="s">
        <v>46</v>
      </c>
      <c r="L1085" s="2" t="s">
        <v>29</v>
      </c>
      <c r="M1085" s="2" t="s">
        <v>40</v>
      </c>
      <c r="N1085" s="2" t="s">
        <v>76</v>
      </c>
      <c r="O1085" s="2" t="s">
        <v>26</v>
      </c>
    </row>
    <row r="1086" spans="2:15" ht="21" customHeight="1" x14ac:dyDescent="0.25">
      <c r="B1086" s="21" t="s">
        <v>14</v>
      </c>
      <c r="C1086" s="22">
        <v>6</v>
      </c>
      <c r="D1086" s="23" t="s">
        <v>44</v>
      </c>
      <c r="E1086" s="21" t="s">
        <v>16</v>
      </c>
      <c r="F1086" s="21" t="s">
        <v>42</v>
      </c>
      <c r="G1086" s="24">
        <v>4</v>
      </c>
      <c r="H1086" s="25">
        <v>20000000</v>
      </c>
      <c r="I1086" s="21">
        <v>1</v>
      </c>
      <c r="J1086" s="26">
        <v>6.0185185185185177E-3</v>
      </c>
      <c r="K1086" s="21" t="s">
        <v>61</v>
      </c>
      <c r="L1086" s="21" t="s">
        <v>64</v>
      </c>
      <c r="M1086" s="21" t="s">
        <v>30</v>
      </c>
      <c r="N1086" s="21" t="s">
        <v>78</v>
      </c>
      <c r="O1086" s="21" t="s">
        <v>66</v>
      </c>
    </row>
    <row r="1087" spans="2:15" ht="21" customHeight="1" x14ac:dyDescent="0.25">
      <c r="B1087" s="2" t="s">
        <v>14</v>
      </c>
      <c r="C1087" s="3">
        <v>1</v>
      </c>
      <c r="D1087" s="4" t="s">
        <v>44</v>
      </c>
      <c r="E1087" s="2" t="s">
        <v>32</v>
      </c>
      <c r="F1087" s="2" t="s">
        <v>17</v>
      </c>
      <c r="G1087" s="5">
        <v>2</v>
      </c>
      <c r="H1087" s="1">
        <v>12000000</v>
      </c>
      <c r="I1087" s="2">
        <v>1</v>
      </c>
      <c r="J1087" s="6">
        <v>6.0185185185185177E-3</v>
      </c>
      <c r="K1087" s="2" t="s">
        <v>18</v>
      </c>
      <c r="L1087" s="2" t="s">
        <v>29</v>
      </c>
      <c r="M1087" s="2" t="s">
        <v>30</v>
      </c>
      <c r="N1087" s="2" t="s">
        <v>78</v>
      </c>
      <c r="O1087" s="2" t="s">
        <v>53</v>
      </c>
    </row>
    <row r="1088" spans="2:15" ht="21" customHeight="1" x14ac:dyDescent="0.25">
      <c r="B1088" s="21" t="s">
        <v>14</v>
      </c>
      <c r="C1088" s="22">
        <v>14</v>
      </c>
      <c r="D1088" s="23" t="s">
        <v>44</v>
      </c>
      <c r="E1088" s="21" t="s">
        <v>38</v>
      </c>
      <c r="F1088" s="21" t="s">
        <v>42</v>
      </c>
      <c r="G1088" s="24">
        <v>5</v>
      </c>
      <c r="H1088" s="25">
        <v>25000000</v>
      </c>
      <c r="I1088" s="21">
        <v>1</v>
      </c>
      <c r="J1088" s="26">
        <v>6.0185185185185177E-3</v>
      </c>
      <c r="K1088" s="21" t="s">
        <v>18</v>
      </c>
      <c r="L1088" s="21" t="s">
        <v>50</v>
      </c>
      <c r="M1088" s="21" t="s">
        <v>30</v>
      </c>
      <c r="N1088" s="21" t="s">
        <v>76</v>
      </c>
      <c r="O1088" s="21" t="s">
        <v>31</v>
      </c>
    </row>
    <row r="1089" spans="2:15" ht="21" customHeight="1" x14ac:dyDescent="0.25">
      <c r="B1089" s="2" t="s">
        <v>14</v>
      </c>
      <c r="C1089" s="3">
        <v>10</v>
      </c>
      <c r="D1089" s="4" t="s">
        <v>44</v>
      </c>
      <c r="E1089" s="2" t="s">
        <v>16</v>
      </c>
      <c r="F1089" s="2" t="s">
        <v>23</v>
      </c>
      <c r="G1089" s="5">
        <v>1</v>
      </c>
      <c r="H1089" s="1">
        <v>7000000</v>
      </c>
      <c r="I1089" s="2">
        <v>2</v>
      </c>
      <c r="J1089" s="6">
        <v>6.0185185185185177E-3</v>
      </c>
      <c r="K1089" s="2" t="s">
        <v>18</v>
      </c>
      <c r="L1089" s="2" t="s">
        <v>64</v>
      </c>
      <c r="M1089" s="2" t="s">
        <v>48</v>
      </c>
      <c r="N1089" s="2" t="s">
        <v>78</v>
      </c>
      <c r="O1089" s="2" t="s">
        <v>66</v>
      </c>
    </row>
    <row r="1090" spans="2:15" ht="21" customHeight="1" x14ac:dyDescent="0.25">
      <c r="B1090" s="21" t="s">
        <v>14</v>
      </c>
      <c r="C1090" s="22">
        <v>13</v>
      </c>
      <c r="D1090" s="23" t="s">
        <v>69</v>
      </c>
      <c r="E1090" s="21" t="s">
        <v>32</v>
      </c>
      <c r="F1090" s="21" t="s">
        <v>42</v>
      </c>
      <c r="G1090" s="24">
        <v>1</v>
      </c>
      <c r="H1090" s="25">
        <v>19000000</v>
      </c>
      <c r="I1090" s="21">
        <v>2</v>
      </c>
      <c r="J1090" s="26">
        <v>6.0185185185185177E-3</v>
      </c>
      <c r="K1090" s="21" t="s">
        <v>46</v>
      </c>
      <c r="L1090" s="21" t="s">
        <v>19</v>
      </c>
      <c r="M1090" s="21" t="s">
        <v>51</v>
      </c>
      <c r="N1090" s="21" t="s">
        <v>78</v>
      </c>
      <c r="O1090" s="21" t="s">
        <v>41</v>
      </c>
    </row>
    <row r="1091" spans="2:15" ht="21" customHeight="1" x14ac:dyDescent="0.25">
      <c r="B1091" s="2" t="s">
        <v>14</v>
      </c>
      <c r="C1091" s="3">
        <v>16</v>
      </c>
      <c r="D1091" s="4" t="s">
        <v>69</v>
      </c>
      <c r="E1091" s="2" t="s">
        <v>16</v>
      </c>
      <c r="F1091" s="2" t="s">
        <v>17</v>
      </c>
      <c r="G1091" s="5">
        <v>5</v>
      </c>
      <c r="H1091" s="1">
        <v>20000000</v>
      </c>
      <c r="I1091" s="2">
        <v>4</v>
      </c>
      <c r="J1091" s="6">
        <v>6.0185185185185177E-3</v>
      </c>
      <c r="K1091" s="2" t="s">
        <v>18</v>
      </c>
      <c r="L1091" s="2" t="s">
        <v>56</v>
      </c>
      <c r="M1091" s="2" t="s">
        <v>33</v>
      </c>
      <c r="N1091" s="2" t="s">
        <v>76</v>
      </c>
      <c r="O1091" s="2" t="s">
        <v>52</v>
      </c>
    </row>
    <row r="1092" spans="2:15" ht="21" customHeight="1" x14ac:dyDescent="0.25">
      <c r="B1092" s="21" t="s">
        <v>14</v>
      </c>
      <c r="C1092" s="22">
        <v>17</v>
      </c>
      <c r="D1092" s="23" t="s">
        <v>69</v>
      </c>
      <c r="E1092" s="21" t="s">
        <v>32</v>
      </c>
      <c r="F1092" s="21" t="s">
        <v>42</v>
      </c>
      <c r="G1092" s="24">
        <v>5</v>
      </c>
      <c r="H1092" s="25">
        <v>21000000</v>
      </c>
      <c r="I1092" s="21">
        <v>6</v>
      </c>
      <c r="J1092" s="26">
        <v>6.0185185185185177E-3</v>
      </c>
      <c r="K1092" s="21" t="s">
        <v>18</v>
      </c>
      <c r="L1092" s="21" t="s">
        <v>29</v>
      </c>
      <c r="M1092" s="21" t="s">
        <v>33</v>
      </c>
      <c r="N1092" s="21" t="s">
        <v>66</v>
      </c>
      <c r="O1092" s="21" t="s">
        <v>36</v>
      </c>
    </row>
    <row r="1093" spans="2:15" ht="21" customHeight="1" x14ac:dyDescent="0.25">
      <c r="B1093" s="2" t="s">
        <v>14</v>
      </c>
      <c r="C1093" s="3">
        <v>30</v>
      </c>
      <c r="D1093" s="4" t="s">
        <v>22</v>
      </c>
      <c r="E1093" s="2" t="s">
        <v>28</v>
      </c>
      <c r="F1093" s="2" t="s">
        <v>17</v>
      </c>
      <c r="G1093" s="5">
        <v>2</v>
      </c>
      <c r="H1093" s="1">
        <v>38000000</v>
      </c>
      <c r="I1093" s="2">
        <v>2</v>
      </c>
      <c r="J1093" s="6">
        <v>6.0185185185185177E-3</v>
      </c>
      <c r="K1093" s="2" t="s">
        <v>46</v>
      </c>
      <c r="L1093" s="2" t="s">
        <v>56</v>
      </c>
      <c r="M1093" s="2" t="s">
        <v>20</v>
      </c>
      <c r="N1093" s="2" t="s">
        <v>76</v>
      </c>
      <c r="O1093" s="2" t="s">
        <v>31</v>
      </c>
    </row>
    <row r="1094" spans="2:15" ht="21" customHeight="1" x14ac:dyDescent="0.25">
      <c r="B1094" s="21" t="s">
        <v>70</v>
      </c>
      <c r="C1094" s="22">
        <v>5</v>
      </c>
      <c r="D1094" s="23" t="s">
        <v>55</v>
      </c>
      <c r="E1094" s="21" t="s">
        <v>16</v>
      </c>
      <c r="F1094" s="21" t="s">
        <v>45</v>
      </c>
      <c r="G1094" s="24">
        <v>0</v>
      </c>
      <c r="H1094" s="25">
        <v>0</v>
      </c>
      <c r="I1094" s="21">
        <v>4</v>
      </c>
      <c r="J1094" s="26">
        <v>6.0185185185185177E-3</v>
      </c>
      <c r="K1094" s="21"/>
      <c r="L1094" s="21"/>
      <c r="M1094" s="21" t="s">
        <v>48</v>
      </c>
      <c r="N1094" s="21" t="s">
        <v>76</v>
      </c>
      <c r="O1094" s="21" t="s">
        <v>26</v>
      </c>
    </row>
    <row r="1095" spans="2:15" ht="21" customHeight="1" x14ac:dyDescent="0.25">
      <c r="B1095" s="2" t="s">
        <v>70</v>
      </c>
      <c r="C1095" s="3">
        <v>10</v>
      </c>
      <c r="D1095" s="4" t="s">
        <v>72</v>
      </c>
      <c r="E1095" s="2" t="s">
        <v>38</v>
      </c>
      <c r="F1095" s="2" t="s">
        <v>23</v>
      </c>
      <c r="G1095" s="5">
        <v>0</v>
      </c>
      <c r="H1095" s="1">
        <v>0</v>
      </c>
      <c r="I1095" s="2">
        <v>3</v>
      </c>
      <c r="J1095" s="6">
        <v>6.0185185185185177E-3</v>
      </c>
      <c r="K1095" s="2"/>
      <c r="L1095" s="2"/>
      <c r="M1095" s="2" t="s">
        <v>51</v>
      </c>
      <c r="N1095" s="2" t="s">
        <v>66</v>
      </c>
      <c r="O1095" s="2" t="s">
        <v>36</v>
      </c>
    </row>
    <row r="1096" spans="2:15" ht="21" customHeight="1" x14ac:dyDescent="0.25">
      <c r="B1096" s="21" t="s">
        <v>70</v>
      </c>
      <c r="C1096" s="22">
        <v>12</v>
      </c>
      <c r="D1096" s="23" t="s">
        <v>22</v>
      </c>
      <c r="E1096" s="21" t="s">
        <v>38</v>
      </c>
      <c r="F1096" s="21" t="s">
        <v>45</v>
      </c>
      <c r="G1096" s="24">
        <v>0</v>
      </c>
      <c r="H1096" s="25">
        <v>0</v>
      </c>
      <c r="I1096" s="21">
        <v>1</v>
      </c>
      <c r="J1096" s="26">
        <v>6.0185185185185177E-3</v>
      </c>
      <c r="K1096" s="21"/>
      <c r="L1096" s="21"/>
      <c r="M1096" s="21" t="s">
        <v>30</v>
      </c>
      <c r="N1096" s="21" t="s">
        <v>78</v>
      </c>
      <c r="O1096" s="21" t="s">
        <v>66</v>
      </c>
    </row>
    <row r="1097" spans="2:15" ht="21" customHeight="1" x14ac:dyDescent="0.25">
      <c r="B1097" s="2" t="s">
        <v>70</v>
      </c>
      <c r="C1097" s="3">
        <v>30</v>
      </c>
      <c r="D1097" s="4" t="s">
        <v>27</v>
      </c>
      <c r="E1097" s="2" t="s">
        <v>38</v>
      </c>
      <c r="F1097" s="2" t="s">
        <v>23</v>
      </c>
      <c r="G1097" s="5">
        <v>0</v>
      </c>
      <c r="H1097" s="1">
        <v>0</v>
      </c>
      <c r="I1097" s="2">
        <v>2</v>
      </c>
      <c r="J1097" s="6">
        <v>6.0185185185185177E-3</v>
      </c>
      <c r="K1097" s="2"/>
      <c r="L1097" s="2"/>
      <c r="M1097" s="2" t="s">
        <v>51</v>
      </c>
      <c r="N1097" s="2" t="s">
        <v>78</v>
      </c>
      <c r="O1097" s="2" t="s">
        <v>41</v>
      </c>
    </row>
    <row r="1098" spans="2:15" ht="21" customHeight="1" x14ac:dyDescent="0.25">
      <c r="B1098" s="21" t="s">
        <v>70</v>
      </c>
      <c r="C1098" s="22">
        <v>30</v>
      </c>
      <c r="D1098" s="23" t="s">
        <v>69</v>
      </c>
      <c r="E1098" s="21" t="s">
        <v>16</v>
      </c>
      <c r="F1098" s="21" t="s">
        <v>42</v>
      </c>
      <c r="G1098" s="24">
        <v>0</v>
      </c>
      <c r="H1098" s="25">
        <v>0</v>
      </c>
      <c r="I1098" s="21">
        <v>5</v>
      </c>
      <c r="J1098" s="26">
        <v>6.0185185185185177E-3</v>
      </c>
      <c r="K1098" s="21"/>
      <c r="L1098" s="21"/>
      <c r="M1098" s="21" t="s">
        <v>30</v>
      </c>
      <c r="N1098" s="21" t="s">
        <v>77</v>
      </c>
      <c r="O1098" s="21" t="s">
        <v>54</v>
      </c>
    </row>
    <row r="1099" spans="2:15" ht="21" customHeight="1" x14ac:dyDescent="0.25">
      <c r="B1099" s="2" t="s">
        <v>70</v>
      </c>
      <c r="C1099" s="3">
        <v>30</v>
      </c>
      <c r="D1099" s="4" t="s">
        <v>69</v>
      </c>
      <c r="E1099" s="2" t="s">
        <v>49</v>
      </c>
      <c r="F1099" s="2" t="s">
        <v>17</v>
      </c>
      <c r="G1099" s="5">
        <v>0</v>
      </c>
      <c r="H1099" s="1">
        <v>0</v>
      </c>
      <c r="I1099" s="2">
        <v>3</v>
      </c>
      <c r="J1099" s="6">
        <v>6.0185185185185177E-3</v>
      </c>
      <c r="K1099" s="2"/>
      <c r="L1099" s="2"/>
      <c r="M1099" s="2" t="s">
        <v>40</v>
      </c>
      <c r="N1099" s="2" t="s">
        <v>66</v>
      </c>
      <c r="O1099" s="2" t="s">
        <v>67</v>
      </c>
    </row>
    <row r="1100" spans="2:15" ht="21" customHeight="1" x14ac:dyDescent="0.25">
      <c r="B1100" s="21" t="s">
        <v>70</v>
      </c>
      <c r="C1100" s="22">
        <v>5</v>
      </c>
      <c r="D1100" s="23" t="s">
        <v>55</v>
      </c>
      <c r="E1100" s="21" t="s">
        <v>16</v>
      </c>
      <c r="F1100" s="21" t="s">
        <v>45</v>
      </c>
      <c r="G1100" s="24">
        <v>0</v>
      </c>
      <c r="H1100" s="25">
        <v>0</v>
      </c>
      <c r="I1100" s="21">
        <v>4</v>
      </c>
      <c r="J1100" s="26">
        <v>6.0185185185185177E-3</v>
      </c>
      <c r="K1100" s="21"/>
      <c r="L1100" s="21"/>
      <c r="M1100" s="21" t="s">
        <v>48</v>
      </c>
      <c r="N1100" s="21" t="s">
        <v>76</v>
      </c>
      <c r="O1100" s="21" t="s">
        <v>26</v>
      </c>
    </row>
    <row r="1101" spans="2:15" ht="21" customHeight="1" x14ac:dyDescent="0.25">
      <c r="B1101" s="2" t="s">
        <v>70</v>
      </c>
      <c r="C1101" s="3">
        <v>10</v>
      </c>
      <c r="D1101" s="4" t="s">
        <v>72</v>
      </c>
      <c r="E1101" s="2" t="s">
        <v>38</v>
      </c>
      <c r="F1101" s="2" t="s">
        <v>23</v>
      </c>
      <c r="G1101" s="5">
        <v>0</v>
      </c>
      <c r="H1101" s="1">
        <v>0</v>
      </c>
      <c r="I1101" s="2">
        <v>3</v>
      </c>
      <c r="J1101" s="6">
        <v>6.0185185185185177E-3</v>
      </c>
      <c r="K1101" s="2"/>
      <c r="L1101" s="2"/>
      <c r="M1101" s="2" t="s">
        <v>51</v>
      </c>
      <c r="N1101" s="2" t="s">
        <v>66</v>
      </c>
      <c r="O1101" s="2" t="s">
        <v>36</v>
      </c>
    </row>
    <row r="1102" spans="2:15" ht="21" customHeight="1" x14ac:dyDescent="0.25">
      <c r="B1102" s="21" t="s">
        <v>14</v>
      </c>
      <c r="C1102" s="22">
        <v>26</v>
      </c>
      <c r="D1102" s="23" t="s">
        <v>22</v>
      </c>
      <c r="E1102" s="21" t="s">
        <v>28</v>
      </c>
      <c r="F1102" s="21" t="s">
        <v>42</v>
      </c>
      <c r="G1102" s="24">
        <v>3</v>
      </c>
      <c r="H1102" s="25">
        <v>15000000</v>
      </c>
      <c r="I1102" s="21">
        <v>2</v>
      </c>
      <c r="J1102" s="26">
        <v>6.2499999999999995E-3</v>
      </c>
      <c r="K1102" s="21" t="s">
        <v>18</v>
      </c>
      <c r="L1102" s="21" t="s">
        <v>35</v>
      </c>
      <c r="M1102" s="21" t="s">
        <v>20</v>
      </c>
      <c r="N1102" s="21" t="s">
        <v>78</v>
      </c>
      <c r="O1102" s="21" t="s">
        <v>63</v>
      </c>
    </row>
    <row r="1103" spans="2:15" ht="21" customHeight="1" x14ac:dyDescent="0.25">
      <c r="B1103" s="2" t="s">
        <v>14</v>
      </c>
      <c r="C1103" s="3">
        <v>27</v>
      </c>
      <c r="D1103" s="4" t="s">
        <v>27</v>
      </c>
      <c r="E1103" s="2" t="s">
        <v>32</v>
      </c>
      <c r="F1103" s="2" t="s">
        <v>23</v>
      </c>
      <c r="G1103" s="5">
        <v>3</v>
      </c>
      <c r="H1103" s="1">
        <v>15000000</v>
      </c>
      <c r="I1103" s="2">
        <v>4</v>
      </c>
      <c r="J1103" s="6">
        <v>6.2499999999999995E-3</v>
      </c>
      <c r="K1103" s="2" t="s">
        <v>18</v>
      </c>
      <c r="L1103" s="2" t="s">
        <v>56</v>
      </c>
      <c r="M1103" s="2" t="s">
        <v>40</v>
      </c>
      <c r="N1103" s="2" t="s">
        <v>76</v>
      </c>
      <c r="O1103" s="2" t="s">
        <v>31</v>
      </c>
    </row>
    <row r="1104" spans="2:15" ht="21" customHeight="1" x14ac:dyDescent="0.25">
      <c r="B1104" s="21" t="s">
        <v>14</v>
      </c>
      <c r="C1104" s="22">
        <v>30</v>
      </c>
      <c r="D1104" s="23" t="s">
        <v>27</v>
      </c>
      <c r="E1104" s="21" t="s">
        <v>73</v>
      </c>
      <c r="F1104" s="21" t="s">
        <v>45</v>
      </c>
      <c r="G1104" s="24">
        <v>3</v>
      </c>
      <c r="H1104" s="25">
        <v>15000000</v>
      </c>
      <c r="I1104" s="21">
        <v>2</v>
      </c>
      <c r="J1104" s="26">
        <v>6.2499999999999995E-3</v>
      </c>
      <c r="K1104" s="21" t="s">
        <v>18</v>
      </c>
      <c r="L1104" s="21" t="s">
        <v>19</v>
      </c>
      <c r="M1104" s="21" t="s">
        <v>43</v>
      </c>
      <c r="N1104" s="21" t="s">
        <v>77</v>
      </c>
      <c r="O1104" s="21" t="s">
        <v>65</v>
      </c>
    </row>
    <row r="1105" spans="2:15" ht="21" customHeight="1" x14ac:dyDescent="0.25">
      <c r="B1105" s="2" t="s">
        <v>14</v>
      </c>
      <c r="C1105" s="3">
        <v>5</v>
      </c>
      <c r="D1105" s="4" t="s">
        <v>37</v>
      </c>
      <c r="E1105" s="2" t="s">
        <v>32</v>
      </c>
      <c r="F1105" s="2" t="s">
        <v>42</v>
      </c>
      <c r="G1105" s="5">
        <v>1</v>
      </c>
      <c r="H1105" s="1">
        <v>7000000</v>
      </c>
      <c r="I1105" s="2">
        <v>4</v>
      </c>
      <c r="J1105" s="6">
        <v>6.2499999999999995E-3</v>
      </c>
      <c r="K1105" s="2" t="s">
        <v>18</v>
      </c>
      <c r="L1105" s="2" t="s">
        <v>29</v>
      </c>
      <c r="M1105" s="2" t="s">
        <v>30</v>
      </c>
      <c r="N1105" s="2" t="s">
        <v>78</v>
      </c>
      <c r="O1105" s="2" t="s">
        <v>66</v>
      </c>
    </row>
    <row r="1106" spans="2:15" ht="21" customHeight="1" x14ac:dyDescent="0.25">
      <c r="B1106" s="21" t="s">
        <v>14</v>
      </c>
      <c r="C1106" s="22">
        <v>28</v>
      </c>
      <c r="D1106" s="23" t="s">
        <v>37</v>
      </c>
      <c r="E1106" s="21" t="s">
        <v>16</v>
      </c>
      <c r="F1106" s="21" t="s">
        <v>42</v>
      </c>
      <c r="G1106" s="24">
        <v>5</v>
      </c>
      <c r="H1106" s="25">
        <v>20000000</v>
      </c>
      <c r="I1106" s="21">
        <v>2</v>
      </c>
      <c r="J1106" s="26">
        <v>6.2499999999999995E-3</v>
      </c>
      <c r="K1106" s="21" t="s">
        <v>18</v>
      </c>
      <c r="L1106" s="21" t="s">
        <v>56</v>
      </c>
      <c r="M1106" s="21" t="s">
        <v>25</v>
      </c>
      <c r="N1106" s="21" t="s">
        <v>76</v>
      </c>
      <c r="O1106" s="21" t="s">
        <v>52</v>
      </c>
    </row>
    <row r="1107" spans="2:15" ht="21" customHeight="1" x14ac:dyDescent="0.25">
      <c r="B1107" s="2" t="s">
        <v>14</v>
      </c>
      <c r="C1107" s="3">
        <v>7</v>
      </c>
      <c r="D1107" s="4" t="s">
        <v>37</v>
      </c>
      <c r="E1107" s="2" t="s">
        <v>16</v>
      </c>
      <c r="F1107" s="2" t="s">
        <v>42</v>
      </c>
      <c r="G1107" s="5">
        <v>2</v>
      </c>
      <c r="H1107" s="1">
        <v>12000000</v>
      </c>
      <c r="I1107" s="2">
        <v>2</v>
      </c>
      <c r="J1107" s="6">
        <v>6.2499999999999995E-3</v>
      </c>
      <c r="K1107" s="2" t="s">
        <v>18</v>
      </c>
      <c r="L1107" s="2" t="s">
        <v>19</v>
      </c>
      <c r="M1107" s="2" t="s">
        <v>48</v>
      </c>
      <c r="N1107" s="2" t="s">
        <v>78</v>
      </c>
      <c r="O1107" s="2" t="s">
        <v>63</v>
      </c>
    </row>
    <row r="1108" spans="2:15" ht="21" customHeight="1" x14ac:dyDescent="0.25">
      <c r="B1108" s="21" t="s">
        <v>14</v>
      </c>
      <c r="C1108" s="22">
        <v>20</v>
      </c>
      <c r="D1108" s="23" t="s">
        <v>44</v>
      </c>
      <c r="E1108" s="21" t="s">
        <v>16</v>
      </c>
      <c r="F1108" s="21" t="s">
        <v>42</v>
      </c>
      <c r="G1108" s="24">
        <v>4</v>
      </c>
      <c r="H1108" s="25">
        <v>20000000</v>
      </c>
      <c r="I1108" s="21">
        <v>2</v>
      </c>
      <c r="J1108" s="26">
        <v>6.2499999999999995E-3</v>
      </c>
      <c r="K1108" s="21" t="s">
        <v>61</v>
      </c>
      <c r="L1108" s="21" t="s">
        <v>39</v>
      </c>
      <c r="M1108" s="21" t="s">
        <v>51</v>
      </c>
      <c r="N1108" s="21" t="s">
        <v>76</v>
      </c>
      <c r="O1108" s="21" t="s">
        <v>31</v>
      </c>
    </row>
    <row r="1109" spans="2:15" ht="21" customHeight="1" x14ac:dyDescent="0.25">
      <c r="B1109" s="2" t="s">
        <v>14</v>
      </c>
      <c r="C1109" s="3">
        <v>15</v>
      </c>
      <c r="D1109" s="4" t="s">
        <v>44</v>
      </c>
      <c r="E1109" s="2" t="s">
        <v>73</v>
      </c>
      <c r="F1109" s="2" t="s">
        <v>23</v>
      </c>
      <c r="G1109" s="5">
        <v>2</v>
      </c>
      <c r="H1109" s="1">
        <v>12000000</v>
      </c>
      <c r="I1109" s="2">
        <v>3</v>
      </c>
      <c r="J1109" s="6">
        <v>6.2499999999999995E-3</v>
      </c>
      <c r="K1109" s="2" t="s">
        <v>18</v>
      </c>
      <c r="L1109" s="2" t="s">
        <v>64</v>
      </c>
      <c r="M1109" s="2" t="s">
        <v>33</v>
      </c>
      <c r="N1109" s="2" t="s">
        <v>78</v>
      </c>
      <c r="O1109" s="2" t="s">
        <v>66</v>
      </c>
    </row>
    <row r="1110" spans="2:15" ht="21" customHeight="1" x14ac:dyDescent="0.25">
      <c r="B1110" s="21" t="s">
        <v>14</v>
      </c>
      <c r="C1110" s="22">
        <v>18</v>
      </c>
      <c r="D1110" s="23" t="s">
        <v>44</v>
      </c>
      <c r="E1110" s="21" t="s">
        <v>16</v>
      </c>
      <c r="F1110" s="21" t="s">
        <v>23</v>
      </c>
      <c r="G1110" s="24">
        <v>2</v>
      </c>
      <c r="H1110" s="25">
        <v>12000000</v>
      </c>
      <c r="I1110" s="21">
        <v>1</v>
      </c>
      <c r="J1110" s="26">
        <v>6.2499999999999995E-3</v>
      </c>
      <c r="K1110" s="21" t="s">
        <v>18</v>
      </c>
      <c r="L1110" s="21" t="s">
        <v>56</v>
      </c>
      <c r="M1110" s="21" t="s">
        <v>40</v>
      </c>
      <c r="N1110" s="21" t="s">
        <v>76</v>
      </c>
      <c r="O1110" s="21" t="s">
        <v>52</v>
      </c>
    </row>
    <row r="1111" spans="2:15" ht="21" customHeight="1" x14ac:dyDescent="0.25">
      <c r="B1111" s="2" t="s">
        <v>14</v>
      </c>
      <c r="C1111" s="3">
        <v>3</v>
      </c>
      <c r="D1111" s="4" t="s">
        <v>44</v>
      </c>
      <c r="E1111" s="2" t="s">
        <v>38</v>
      </c>
      <c r="F1111" s="2" t="s">
        <v>17</v>
      </c>
      <c r="G1111" s="5">
        <v>4</v>
      </c>
      <c r="H1111" s="1">
        <v>20000000</v>
      </c>
      <c r="I1111" s="2">
        <v>1</v>
      </c>
      <c r="J1111" s="6">
        <v>6.2499999999999995E-3</v>
      </c>
      <c r="K1111" s="2" t="s">
        <v>18</v>
      </c>
      <c r="L1111" s="2" t="s">
        <v>39</v>
      </c>
      <c r="M1111" s="2" t="s">
        <v>43</v>
      </c>
      <c r="N1111" s="2" t="s">
        <v>78</v>
      </c>
      <c r="O1111" s="2" t="s">
        <v>53</v>
      </c>
    </row>
    <row r="1112" spans="2:15" ht="21" customHeight="1" x14ac:dyDescent="0.25">
      <c r="B1112" s="21" t="s">
        <v>70</v>
      </c>
      <c r="C1112" s="22">
        <v>11</v>
      </c>
      <c r="D1112" s="23" t="s">
        <v>58</v>
      </c>
      <c r="E1112" s="21" t="s">
        <v>16</v>
      </c>
      <c r="F1112" s="21" t="s">
        <v>17</v>
      </c>
      <c r="G1112" s="24">
        <v>0</v>
      </c>
      <c r="H1112" s="25">
        <v>0</v>
      </c>
      <c r="I1112" s="21">
        <v>1</v>
      </c>
      <c r="J1112" s="26">
        <v>6.2499999999999995E-3</v>
      </c>
      <c r="K1112" s="21"/>
      <c r="L1112" s="21"/>
      <c r="M1112" s="21" t="s">
        <v>30</v>
      </c>
      <c r="N1112" s="21" t="s">
        <v>76</v>
      </c>
      <c r="O1112" s="21" t="s">
        <v>52</v>
      </c>
    </row>
    <row r="1113" spans="2:15" ht="21" customHeight="1" x14ac:dyDescent="0.25">
      <c r="B1113" s="2" t="s">
        <v>70</v>
      </c>
      <c r="C1113" s="3">
        <v>30</v>
      </c>
      <c r="D1113" s="4" t="s">
        <v>69</v>
      </c>
      <c r="E1113" s="2" t="s">
        <v>38</v>
      </c>
      <c r="F1113" s="2" t="s">
        <v>17</v>
      </c>
      <c r="G1113" s="5">
        <v>0</v>
      </c>
      <c r="H1113" s="1">
        <v>0</v>
      </c>
      <c r="I1113" s="2">
        <v>3</v>
      </c>
      <c r="J1113" s="6">
        <v>6.2499999999999995E-3</v>
      </c>
      <c r="K1113" s="2"/>
      <c r="L1113" s="2"/>
      <c r="M1113" s="2" t="s">
        <v>30</v>
      </c>
      <c r="N1113" s="2" t="s">
        <v>66</v>
      </c>
      <c r="O1113" s="2" t="s">
        <v>67</v>
      </c>
    </row>
    <row r="1114" spans="2:15" ht="21" customHeight="1" x14ac:dyDescent="0.25">
      <c r="B1114" s="21" t="s">
        <v>70</v>
      </c>
      <c r="C1114" s="22">
        <v>27</v>
      </c>
      <c r="D1114" s="23" t="s">
        <v>69</v>
      </c>
      <c r="E1114" s="21" t="s">
        <v>49</v>
      </c>
      <c r="F1114" s="21" t="s">
        <v>42</v>
      </c>
      <c r="G1114" s="24">
        <v>0</v>
      </c>
      <c r="H1114" s="25">
        <v>0</v>
      </c>
      <c r="I1114" s="21">
        <v>1</v>
      </c>
      <c r="J1114" s="26">
        <v>6.2499999999999995E-3</v>
      </c>
      <c r="K1114" s="21"/>
      <c r="L1114" s="21"/>
      <c r="M1114" s="21" t="s">
        <v>48</v>
      </c>
      <c r="N1114" s="21" t="s">
        <v>77</v>
      </c>
      <c r="O1114" s="21" t="s">
        <v>34</v>
      </c>
    </row>
    <row r="1115" spans="2:15" ht="21" customHeight="1" x14ac:dyDescent="0.25">
      <c r="B1115" s="2" t="s">
        <v>70</v>
      </c>
      <c r="C1115" s="3">
        <v>11</v>
      </c>
      <c r="D1115" s="4" t="s">
        <v>58</v>
      </c>
      <c r="E1115" s="2" t="s">
        <v>16</v>
      </c>
      <c r="F1115" s="2" t="s">
        <v>17</v>
      </c>
      <c r="G1115" s="5">
        <v>0</v>
      </c>
      <c r="H1115" s="1">
        <v>0</v>
      </c>
      <c r="I1115" s="2">
        <v>1</v>
      </c>
      <c r="J1115" s="6">
        <v>6.2499999999999995E-3</v>
      </c>
      <c r="K1115" s="2"/>
      <c r="L1115" s="2"/>
      <c r="M1115" s="2" t="s">
        <v>30</v>
      </c>
      <c r="N1115" s="2" t="s">
        <v>76</v>
      </c>
      <c r="O1115" s="2" t="s">
        <v>52</v>
      </c>
    </row>
    <row r="1116" spans="2:15" ht="21" customHeight="1" x14ac:dyDescent="0.25">
      <c r="B1116" s="21" t="s">
        <v>14</v>
      </c>
      <c r="C1116" s="22">
        <v>31</v>
      </c>
      <c r="D1116" s="23" t="s">
        <v>59</v>
      </c>
      <c r="E1116" s="21" t="s">
        <v>49</v>
      </c>
      <c r="F1116" s="21" t="s">
        <v>42</v>
      </c>
      <c r="G1116" s="24">
        <v>2</v>
      </c>
      <c r="H1116" s="25">
        <v>12000000</v>
      </c>
      <c r="I1116" s="21">
        <v>4</v>
      </c>
      <c r="J1116" s="26">
        <v>6.3888888888888884E-3</v>
      </c>
      <c r="K1116" s="21" t="s">
        <v>18</v>
      </c>
      <c r="L1116" s="21" t="s">
        <v>56</v>
      </c>
      <c r="M1116" s="21" t="s">
        <v>30</v>
      </c>
      <c r="N1116" s="21" t="s">
        <v>76</v>
      </c>
      <c r="O1116" s="21" t="s">
        <v>26</v>
      </c>
    </row>
    <row r="1117" spans="2:15" ht="21" customHeight="1" x14ac:dyDescent="0.25">
      <c r="B1117" s="2" t="s">
        <v>14</v>
      </c>
      <c r="C1117" s="3">
        <v>7</v>
      </c>
      <c r="D1117" s="4" t="s">
        <v>27</v>
      </c>
      <c r="E1117" s="2" t="s">
        <v>16</v>
      </c>
      <c r="F1117" s="2" t="s">
        <v>45</v>
      </c>
      <c r="G1117" s="5">
        <v>4</v>
      </c>
      <c r="H1117" s="1">
        <v>11000000</v>
      </c>
      <c r="I1117" s="2">
        <v>5</v>
      </c>
      <c r="J1117" s="6">
        <v>6.3888888888888884E-3</v>
      </c>
      <c r="K1117" s="2" t="s">
        <v>61</v>
      </c>
      <c r="L1117" s="2" t="s">
        <v>39</v>
      </c>
      <c r="M1117" s="2" t="s">
        <v>33</v>
      </c>
      <c r="N1117" s="2" t="s">
        <v>76</v>
      </c>
      <c r="O1117" s="2" t="s">
        <v>52</v>
      </c>
    </row>
    <row r="1118" spans="2:15" ht="21" customHeight="1" x14ac:dyDescent="0.25">
      <c r="B1118" s="21" t="s">
        <v>14</v>
      </c>
      <c r="C1118" s="22">
        <v>21</v>
      </c>
      <c r="D1118" s="23" t="s">
        <v>37</v>
      </c>
      <c r="E1118" s="21" t="s">
        <v>16</v>
      </c>
      <c r="F1118" s="21" t="s">
        <v>68</v>
      </c>
      <c r="G1118" s="24">
        <v>4</v>
      </c>
      <c r="H1118" s="25">
        <v>20000000</v>
      </c>
      <c r="I1118" s="21">
        <v>2</v>
      </c>
      <c r="J1118" s="26">
        <v>6.3888888888888884E-3</v>
      </c>
      <c r="K1118" s="21" t="s">
        <v>18</v>
      </c>
      <c r="L1118" s="21" t="s">
        <v>35</v>
      </c>
      <c r="M1118" s="21" t="s">
        <v>30</v>
      </c>
      <c r="N1118" s="21" t="s">
        <v>76</v>
      </c>
      <c r="O1118" s="21" t="s">
        <v>52</v>
      </c>
    </row>
    <row r="1119" spans="2:15" ht="21" customHeight="1" x14ac:dyDescent="0.25">
      <c r="B1119" s="2" t="s">
        <v>14</v>
      </c>
      <c r="C1119" s="3">
        <v>8</v>
      </c>
      <c r="D1119" s="4" t="s">
        <v>37</v>
      </c>
      <c r="E1119" s="2" t="s">
        <v>16</v>
      </c>
      <c r="F1119" s="2" t="s">
        <v>68</v>
      </c>
      <c r="G1119" s="5">
        <v>3</v>
      </c>
      <c r="H1119" s="1">
        <v>15000000</v>
      </c>
      <c r="I1119" s="2">
        <v>1</v>
      </c>
      <c r="J1119" s="6">
        <v>6.3888888888888884E-3</v>
      </c>
      <c r="K1119" s="2" t="s">
        <v>18</v>
      </c>
      <c r="L1119" s="2" t="s">
        <v>64</v>
      </c>
      <c r="M1119" s="2" t="s">
        <v>40</v>
      </c>
      <c r="N1119" s="2" t="s">
        <v>78</v>
      </c>
      <c r="O1119" s="2" t="s">
        <v>53</v>
      </c>
    </row>
    <row r="1120" spans="2:15" ht="21" customHeight="1" x14ac:dyDescent="0.25">
      <c r="B1120" s="21" t="s">
        <v>14</v>
      </c>
      <c r="C1120" s="22">
        <v>8</v>
      </c>
      <c r="D1120" s="23" t="s">
        <v>37</v>
      </c>
      <c r="E1120" s="21" t="s">
        <v>38</v>
      </c>
      <c r="F1120" s="21" t="s">
        <v>42</v>
      </c>
      <c r="G1120" s="24">
        <v>2</v>
      </c>
      <c r="H1120" s="25">
        <v>12000000</v>
      </c>
      <c r="I1120" s="21">
        <v>4</v>
      </c>
      <c r="J1120" s="26">
        <v>6.3888888888888884E-3</v>
      </c>
      <c r="K1120" s="21" t="s">
        <v>18</v>
      </c>
      <c r="L1120" s="21" t="s">
        <v>39</v>
      </c>
      <c r="M1120" s="21" t="s">
        <v>25</v>
      </c>
      <c r="N1120" s="21" t="s">
        <v>77</v>
      </c>
      <c r="O1120" s="21" t="s">
        <v>54</v>
      </c>
    </row>
    <row r="1121" spans="2:15" ht="21" customHeight="1" x14ac:dyDescent="0.25">
      <c r="B1121" s="2" t="s">
        <v>14</v>
      </c>
      <c r="C1121" s="3">
        <v>22</v>
      </c>
      <c r="D1121" s="4" t="s">
        <v>44</v>
      </c>
      <c r="E1121" s="2" t="s">
        <v>28</v>
      </c>
      <c r="F1121" s="2" t="s">
        <v>17</v>
      </c>
      <c r="G1121" s="5">
        <v>1</v>
      </c>
      <c r="H1121" s="1">
        <v>7000000</v>
      </c>
      <c r="I1121" s="2">
        <v>1</v>
      </c>
      <c r="J1121" s="6">
        <v>6.3888888888888884E-3</v>
      </c>
      <c r="K1121" s="2" t="s">
        <v>18</v>
      </c>
      <c r="L1121" s="2" t="s">
        <v>29</v>
      </c>
      <c r="M1121" s="2" t="s">
        <v>51</v>
      </c>
      <c r="N1121" s="2" t="s">
        <v>66</v>
      </c>
      <c r="O1121" s="2" t="s">
        <v>67</v>
      </c>
    </row>
    <row r="1122" spans="2:15" ht="21" customHeight="1" x14ac:dyDescent="0.25">
      <c r="B1122" s="21" t="s">
        <v>14</v>
      </c>
      <c r="C1122" s="22">
        <v>25</v>
      </c>
      <c r="D1122" s="23" t="s">
        <v>44</v>
      </c>
      <c r="E1122" s="21" t="s">
        <v>16</v>
      </c>
      <c r="F1122" s="21" t="s">
        <v>42</v>
      </c>
      <c r="G1122" s="24">
        <v>3</v>
      </c>
      <c r="H1122" s="25">
        <v>15000000</v>
      </c>
      <c r="I1122" s="21">
        <v>3</v>
      </c>
      <c r="J1122" s="26">
        <v>6.3888888888888884E-3</v>
      </c>
      <c r="K1122" s="21" t="s">
        <v>18</v>
      </c>
      <c r="L1122" s="21" t="s">
        <v>19</v>
      </c>
      <c r="M1122" s="21" t="s">
        <v>30</v>
      </c>
      <c r="N1122" s="21" t="s">
        <v>78</v>
      </c>
      <c r="O1122" s="21" t="s">
        <v>41</v>
      </c>
    </row>
    <row r="1123" spans="2:15" ht="21" customHeight="1" x14ac:dyDescent="0.25">
      <c r="B1123" s="2" t="s">
        <v>14</v>
      </c>
      <c r="C1123" s="3">
        <v>7</v>
      </c>
      <c r="D1123" s="4" t="s">
        <v>44</v>
      </c>
      <c r="E1123" s="2" t="s">
        <v>16</v>
      </c>
      <c r="F1123" s="2" t="s">
        <v>42</v>
      </c>
      <c r="G1123" s="5">
        <v>5</v>
      </c>
      <c r="H1123" s="1">
        <v>25000000</v>
      </c>
      <c r="I1123" s="2">
        <v>3</v>
      </c>
      <c r="J1123" s="6">
        <v>6.3888888888888884E-3</v>
      </c>
      <c r="K1123" s="2" t="s">
        <v>18</v>
      </c>
      <c r="L1123" s="2" t="s">
        <v>24</v>
      </c>
      <c r="M1123" s="2" t="s">
        <v>20</v>
      </c>
      <c r="N1123" s="2" t="s">
        <v>78</v>
      </c>
      <c r="O1123" s="2" t="s">
        <v>62</v>
      </c>
    </row>
    <row r="1124" spans="2:15" ht="21" customHeight="1" x14ac:dyDescent="0.25">
      <c r="B1124" s="21" t="s">
        <v>14</v>
      </c>
      <c r="C1124" s="22">
        <v>1</v>
      </c>
      <c r="D1124" s="23" t="s">
        <v>69</v>
      </c>
      <c r="E1124" s="21" t="s">
        <v>28</v>
      </c>
      <c r="F1124" s="21" t="s">
        <v>45</v>
      </c>
      <c r="G1124" s="24">
        <v>5</v>
      </c>
      <c r="H1124" s="25">
        <v>25000000</v>
      </c>
      <c r="I1124" s="21">
        <v>3</v>
      </c>
      <c r="J1124" s="26">
        <v>6.3888888888888884E-3</v>
      </c>
      <c r="K1124" s="21" t="s">
        <v>18</v>
      </c>
      <c r="L1124" s="21" t="s">
        <v>39</v>
      </c>
      <c r="M1124" s="21" t="s">
        <v>30</v>
      </c>
      <c r="N1124" s="21" t="s">
        <v>77</v>
      </c>
      <c r="O1124" s="21" t="s">
        <v>65</v>
      </c>
    </row>
    <row r="1125" spans="2:15" ht="21" customHeight="1" x14ac:dyDescent="0.25">
      <c r="B1125" s="2" t="s">
        <v>14</v>
      </c>
      <c r="C1125" s="3">
        <v>17</v>
      </c>
      <c r="D1125" s="4" t="s">
        <v>69</v>
      </c>
      <c r="E1125" s="2" t="s">
        <v>16</v>
      </c>
      <c r="F1125" s="2" t="s">
        <v>42</v>
      </c>
      <c r="G1125" s="5">
        <v>2</v>
      </c>
      <c r="H1125" s="1">
        <v>12000000</v>
      </c>
      <c r="I1125" s="2">
        <v>2</v>
      </c>
      <c r="J1125" s="6">
        <v>6.3888888888888884E-3</v>
      </c>
      <c r="K1125" s="2" t="s">
        <v>18</v>
      </c>
      <c r="L1125" s="2" t="s">
        <v>56</v>
      </c>
      <c r="M1125" s="2" t="s">
        <v>43</v>
      </c>
      <c r="N1125" s="2" t="s">
        <v>76</v>
      </c>
      <c r="O1125" s="2" t="s">
        <v>52</v>
      </c>
    </row>
    <row r="1126" spans="2:15" ht="21" customHeight="1" x14ac:dyDescent="0.25">
      <c r="B1126" s="21" t="s">
        <v>14</v>
      </c>
      <c r="C1126" s="22">
        <v>31</v>
      </c>
      <c r="D1126" s="23" t="s">
        <v>59</v>
      </c>
      <c r="E1126" s="21" t="s">
        <v>49</v>
      </c>
      <c r="F1126" s="21" t="s">
        <v>42</v>
      </c>
      <c r="G1126" s="24">
        <v>2</v>
      </c>
      <c r="H1126" s="25">
        <v>12000000</v>
      </c>
      <c r="I1126" s="21">
        <v>4</v>
      </c>
      <c r="J1126" s="26">
        <v>6.3888888888888884E-3</v>
      </c>
      <c r="K1126" s="21" t="s">
        <v>18</v>
      </c>
      <c r="L1126" s="21" t="s">
        <v>56</v>
      </c>
      <c r="M1126" s="21" t="s">
        <v>30</v>
      </c>
      <c r="N1126" s="21" t="s">
        <v>76</v>
      </c>
      <c r="O1126" s="21" t="s">
        <v>26</v>
      </c>
    </row>
    <row r="1127" spans="2:15" ht="21" customHeight="1" x14ac:dyDescent="0.25">
      <c r="B1127" s="2" t="s">
        <v>70</v>
      </c>
      <c r="C1127" s="3">
        <v>12</v>
      </c>
      <c r="D1127" s="4" t="s">
        <v>22</v>
      </c>
      <c r="E1127" s="2" t="s">
        <v>38</v>
      </c>
      <c r="F1127" s="2" t="s">
        <v>23</v>
      </c>
      <c r="G1127" s="5">
        <v>0</v>
      </c>
      <c r="H1127" s="1">
        <v>0</v>
      </c>
      <c r="I1127" s="2">
        <v>3</v>
      </c>
      <c r="J1127" s="6">
        <v>6.3888888888888884E-3</v>
      </c>
      <c r="K1127" s="2"/>
      <c r="L1127" s="2"/>
      <c r="M1127" s="2" t="s">
        <v>48</v>
      </c>
      <c r="N1127" s="2" t="s">
        <v>66</v>
      </c>
      <c r="O1127" s="2" t="s">
        <v>67</v>
      </c>
    </row>
    <row r="1128" spans="2:15" ht="21" customHeight="1" x14ac:dyDescent="0.25">
      <c r="B1128" s="21" t="s">
        <v>70</v>
      </c>
      <c r="C1128" s="22">
        <v>17</v>
      </c>
      <c r="D1128" s="23" t="s">
        <v>44</v>
      </c>
      <c r="E1128" s="21" t="s">
        <v>28</v>
      </c>
      <c r="F1128" s="21" t="s">
        <v>23</v>
      </c>
      <c r="G1128" s="24">
        <v>0</v>
      </c>
      <c r="H1128" s="25">
        <v>0</v>
      </c>
      <c r="I1128" s="21">
        <v>1</v>
      </c>
      <c r="J1128" s="26">
        <v>6.3888888888888884E-3</v>
      </c>
      <c r="K1128" s="21"/>
      <c r="L1128" s="21"/>
      <c r="M1128" s="21" t="s">
        <v>48</v>
      </c>
      <c r="N1128" s="21" t="s">
        <v>77</v>
      </c>
      <c r="O1128" s="21" t="s">
        <v>54</v>
      </c>
    </row>
    <row r="1129" spans="2:15" ht="21" customHeight="1" x14ac:dyDescent="0.25">
      <c r="B1129" s="2" t="s">
        <v>70</v>
      </c>
      <c r="C1129" s="3">
        <v>14</v>
      </c>
      <c r="D1129" s="4" t="s">
        <v>69</v>
      </c>
      <c r="E1129" s="2" t="s">
        <v>28</v>
      </c>
      <c r="F1129" s="2" t="s">
        <v>42</v>
      </c>
      <c r="G1129" s="5">
        <v>0</v>
      </c>
      <c r="H1129" s="1">
        <v>0</v>
      </c>
      <c r="I1129" s="2">
        <v>4</v>
      </c>
      <c r="J1129" s="6">
        <v>6.3888888888888884E-3</v>
      </c>
      <c r="K1129" s="2"/>
      <c r="L1129" s="2"/>
      <c r="M1129" s="2" t="s">
        <v>51</v>
      </c>
      <c r="N1129" s="2" t="s">
        <v>76</v>
      </c>
      <c r="O1129" s="2" t="s">
        <v>31</v>
      </c>
    </row>
    <row r="1130" spans="2:15" ht="21" customHeight="1" x14ac:dyDescent="0.25">
      <c r="B1130" s="21" t="s">
        <v>14</v>
      </c>
      <c r="C1130" s="22">
        <v>11</v>
      </c>
      <c r="D1130" s="23" t="s">
        <v>55</v>
      </c>
      <c r="E1130" s="21" t="s">
        <v>32</v>
      </c>
      <c r="F1130" s="21" t="s">
        <v>23</v>
      </c>
      <c r="G1130" s="24">
        <v>2</v>
      </c>
      <c r="H1130" s="25">
        <v>38000000</v>
      </c>
      <c r="I1130" s="21">
        <v>1</v>
      </c>
      <c r="J1130" s="26">
        <v>6.4236111111111117E-3</v>
      </c>
      <c r="K1130" s="21" t="s">
        <v>46</v>
      </c>
      <c r="L1130" s="21" t="s">
        <v>29</v>
      </c>
      <c r="M1130" s="21" t="s">
        <v>51</v>
      </c>
      <c r="N1130" s="21" t="s">
        <v>66</v>
      </c>
      <c r="O1130" s="21" t="s">
        <v>67</v>
      </c>
    </row>
    <row r="1131" spans="2:15" ht="21" customHeight="1" x14ac:dyDescent="0.25">
      <c r="B1131" s="2" t="s">
        <v>14</v>
      </c>
      <c r="C1131" s="3">
        <v>11</v>
      </c>
      <c r="D1131" s="4" t="s">
        <v>57</v>
      </c>
      <c r="E1131" s="2" t="s">
        <v>16</v>
      </c>
      <c r="F1131" s="2" t="s">
        <v>42</v>
      </c>
      <c r="G1131" s="5">
        <v>5</v>
      </c>
      <c r="H1131" s="1">
        <v>25000000</v>
      </c>
      <c r="I1131" s="2">
        <v>1</v>
      </c>
      <c r="J1131" s="6">
        <v>6.4236111111111117E-3</v>
      </c>
      <c r="K1131" s="2" t="s">
        <v>18</v>
      </c>
      <c r="L1131" s="2" t="s">
        <v>29</v>
      </c>
      <c r="M1131" s="2" t="s">
        <v>51</v>
      </c>
      <c r="N1131" s="2" t="s">
        <v>78</v>
      </c>
      <c r="O1131" s="2" t="s">
        <v>41</v>
      </c>
    </row>
    <row r="1132" spans="2:15" ht="21" customHeight="1" x14ac:dyDescent="0.25">
      <c r="B1132" s="21" t="s">
        <v>14</v>
      </c>
      <c r="C1132" s="22">
        <v>1</v>
      </c>
      <c r="D1132" s="23" t="s">
        <v>60</v>
      </c>
      <c r="E1132" s="21" t="s">
        <v>49</v>
      </c>
      <c r="F1132" s="21" t="s">
        <v>23</v>
      </c>
      <c r="G1132" s="24">
        <v>2</v>
      </c>
      <c r="H1132" s="25">
        <v>12000000</v>
      </c>
      <c r="I1132" s="21">
        <v>1</v>
      </c>
      <c r="J1132" s="26">
        <v>6.4236111111111117E-3</v>
      </c>
      <c r="K1132" s="21" t="s">
        <v>18</v>
      </c>
      <c r="L1132" s="21" t="s">
        <v>29</v>
      </c>
      <c r="M1132" s="21" t="s">
        <v>43</v>
      </c>
      <c r="N1132" s="21" t="s">
        <v>76</v>
      </c>
      <c r="O1132" s="21" t="s">
        <v>52</v>
      </c>
    </row>
    <row r="1133" spans="2:15" ht="21" customHeight="1" x14ac:dyDescent="0.25">
      <c r="B1133" s="2" t="s">
        <v>14</v>
      </c>
      <c r="C1133" s="3">
        <v>29</v>
      </c>
      <c r="D1133" s="4" t="s">
        <v>22</v>
      </c>
      <c r="E1133" s="2" t="s">
        <v>28</v>
      </c>
      <c r="F1133" s="2" t="s">
        <v>17</v>
      </c>
      <c r="G1133" s="5">
        <v>5</v>
      </c>
      <c r="H1133" s="1">
        <v>21000000</v>
      </c>
      <c r="I1133" s="2">
        <v>5</v>
      </c>
      <c r="J1133" s="6">
        <v>6.4236111111111117E-3</v>
      </c>
      <c r="K1133" s="2" t="s">
        <v>18</v>
      </c>
      <c r="L1133" s="2" t="s">
        <v>19</v>
      </c>
      <c r="M1133" s="2" t="s">
        <v>30</v>
      </c>
      <c r="N1133" s="2" t="s">
        <v>77</v>
      </c>
      <c r="O1133" s="2" t="s">
        <v>54</v>
      </c>
    </row>
    <row r="1134" spans="2:15" ht="21" customHeight="1" x14ac:dyDescent="0.25">
      <c r="B1134" s="21" t="s">
        <v>14</v>
      </c>
      <c r="C1134" s="22">
        <v>30</v>
      </c>
      <c r="D1134" s="23" t="s">
        <v>27</v>
      </c>
      <c r="E1134" s="21" t="s">
        <v>32</v>
      </c>
      <c r="F1134" s="21" t="s">
        <v>23</v>
      </c>
      <c r="G1134" s="24">
        <v>2</v>
      </c>
      <c r="H1134" s="25">
        <v>12000000</v>
      </c>
      <c r="I1134" s="21">
        <v>4</v>
      </c>
      <c r="J1134" s="26">
        <v>6.4236111111111117E-3</v>
      </c>
      <c r="K1134" s="21" t="s">
        <v>18</v>
      </c>
      <c r="L1134" s="21" t="s">
        <v>19</v>
      </c>
      <c r="M1134" s="21" t="s">
        <v>33</v>
      </c>
      <c r="N1134" s="21" t="s">
        <v>78</v>
      </c>
      <c r="O1134" s="21" t="s">
        <v>66</v>
      </c>
    </row>
    <row r="1135" spans="2:15" ht="21" customHeight="1" x14ac:dyDescent="0.25">
      <c r="B1135" s="2" t="s">
        <v>14</v>
      </c>
      <c r="C1135" s="3">
        <v>25</v>
      </c>
      <c r="D1135" s="4" t="s">
        <v>37</v>
      </c>
      <c r="E1135" s="2" t="s">
        <v>16</v>
      </c>
      <c r="F1135" s="2" t="s">
        <v>17</v>
      </c>
      <c r="G1135" s="5">
        <v>1</v>
      </c>
      <c r="H1135" s="1">
        <v>19000000</v>
      </c>
      <c r="I1135" s="2">
        <v>3</v>
      </c>
      <c r="J1135" s="6">
        <v>6.4236111111111117E-3</v>
      </c>
      <c r="K1135" s="2" t="s">
        <v>46</v>
      </c>
      <c r="L1135" s="2" t="s">
        <v>24</v>
      </c>
      <c r="M1135" s="2" t="s">
        <v>30</v>
      </c>
      <c r="N1135" s="2" t="s">
        <v>76</v>
      </c>
      <c r="O1135" s="2" t="s">
        <v>26</v>
      </c>
    </row>
    <row r="1136" spans="2:15" ht="21" customHeight="1" x14ac:dyDescent="0.25">
      <c r="B1136" s="21" t="s">
        <v>14</v>
      </c>
      <c r="C1136" s="22">
        <v>10</v>
      </c>
      <c r="D1136" s="23" t="s">
        <v>37</v>
      </c>
      <c r="E1136" s="21" t="s">
        <v>16</v>
      </c>
      <c r="F1136" s="21" t="s">
        <v>17</v>
      </c>
      <c r="G1136" s="24">
        <v>4</v>
      </c>
      <c r="H1136" s="25">
        <v>11000000</v>
      </c>
      <c r="I1136" s="21">
        <v>5</v>
      </c>
      <c r="J1136" s="26">
        <v>6.4236111111111117E-3</v>
      </c>
      <c r="K1136" s="21" t="s">
        <v>61</v>
      </c>
      <c r="L1136" s="21" t="s">
        <v>29</v>
      </c>
      <c r="M1136" s="21" t="s">
        <v>48</v>
      </c>
      <c r="N1136" s="21" t="s">
        <v>76</v>
      </c>
      <c r="O1136" s="21" t="s">
        <v>26</v>
      </c>
    </row>
    <row r="1137" spans="2:15" ht="21" customHeight="1" x14ac:dyDescent="0.25">
      <c r="B1137" s="2" t="s">
        <v>14</v>
      </c>
      <c r="C1137" s="3">
        <v>28</v>
      </c>
      <c r="D1137" s="4" t="s">
        <v>37</v>
      </c>
      <c r="E1137" s="2" t="s">
        <v>49</v>
      </c>
      <c r="F1137" s="2" t="s">
        <v>42</v>
      </c>
      <c r="G1137" s="5">
        <v>1</v>
      </c>
      <c r="H1137" s="1">
        <v>7000000</v>
      </c>
      <c r="I1137" s="2">
        <v>1</v>
      </c>
      <c r="J1137" s="6">
        <v>6.4236111111111117E-3</v>
      </c>
      <c r="K1137" s="2" t="s">
        <v>18</v>
      </c>
      <c r="L1137" s="2" t="s">
        <v>56</v>
      </c>
      <c r="M1137" s="2" t="s">
        <v>40</v>
      </c>
      <c r="N1137" s="2" t="s">
        <v>78</v>
      </c>
      <c r="O1137" s="2" t="s">
        <v>66</v>
      </c>
    </row>
    <row r="1138" spans="2:15" ht="21" customHeight="1" x14ac:dyDescent="0.25">
      <c r="B1138" s="21" t="s">
        <v>14</v>
      </c>
      <c r="C1138" s="22">
        <v>13</v>
      </c>
      <c r="D1138" s="23" t="s">
        <v>44</v>
      </c>
      <c r="E1138" s="21" t="s">
        <v>38</v>
      </c>
      <c r="F1138" s="21" t="s">
        <v>23</v>
      </c>
      <c r="G1138" s="24">
        <v>4</v>
      </c>
      <c r="H1138" s="25">
        <v>20000000</v>
      </c>
      <c r="I1138" s="21">
        <v>5</v>
      </c>
      <c r="J1138" s="26">
        <v>6.4236111111111117E-3</v>
      </c>
      <c r="K1138" s="21" t="s">
        <v>18</v>
      </c>
      <c r="L1138" s="21" t="s">
        <v>24</v>
      </c>
      <c r="M1138" s="21" t="s">
        <v>30</v>
      </c>
      <c r="N1138" s="21" t="s">
        <v>76</v>
      </c>
      <c r="O1138" s="21" t="s">
        <v>31</v>
      </c>
    </row>
    <row r="1139" spans="2:15" ht="21" customHeight="1" x14ac:dyDescent="0.25">
      <c r="B1139" s="2" t="s">
        <v>14</v>
      </c>
      <c r="C1139" s="3">
        <v>3</v>
      </c>
      <c r="D1139" s="4" t="s">
        <v>44</v>
      </c>
      <c r="E1139" s="2" t="s">
        <v>16</v>
      </c>
      <c r="F1139" s="2" t="s">
        <v>42</v>
      </c>
      <c r="G1139" s="5">
        <v>3</v>
      </c>
      <c r="H1139" s="1">
        <v>15000000</v>
      </c>
      <c r="I1139" s="2">
        <v>2</v>
      </c>
      <c r="J1139" s="6">
        <v>6.4236111111111117E-3</v>
      </c>
      <c r="K1139" s="2" t="s">
        <v>18</v>
      </c>
      <c r="L1139" s="2" t="s">
        <v>56</v>
      </c>
      <c r="M1139" s="2" t="s">
        <v>25</v>
      </c>
      <c r="N1139" s="2" t="s">
        <v>77</v>
      </c>
      <c r="O1139" s="2" t="s">
        <v>54</v>
      </c>
    </row>
    <row r="1140" spans="2:15" ht="21" customHeight="1" x14ac:dyDescent="0.25">
      <c r="B1140" s="21" t="s">
        <v>14</v>
      </c>
      <c r="C1140" s="22">
        <v>11</v>
      </c>
      <c r="D1140" s="23" t="s">
        <v>55</v>
      </c>
      <c r="E1140" s="21" t="s">
        <v>32</v>
      </c>
      <c r="F1140" s="21" t="s">
        <v>23</v>
      </c>
      <c r="G1140" s="24">
        <v>2</v>
      </c>
      <c r="H1140" s="25">
        <v>38000000</v>
      </c>
      <c r="I1140" s="21">
        <v>1</v>
      </c>
      <c r="J1140" s="26">
        <v>6.4236111111111117E-3</v>
      </c>
      <c r="K1140" s="21" t="s">
        <v>46</v>
      </c>
      <c r="L1140" s="21" t="s">
        <v>29</v>
      </c>
      <c r="M1140" s="21" t="s">
        <v>51</v>
      </c>
      <c r="N1140" s="21" t="s">
        <v>66</v>
      </c>
      <c r="O1140" s="21" t="s">
        <v>67</v>
      </c>
    </row>
    <row r="1141" spans="2:15" ht="21" customHeight="1" x14ac:dyDescent="0.25">
      <c r="B1141" s="2" t="s">
        <v>14</v>
      </c>
      <c r="C1141" s="3">
        <v>11</v>
      </c>
      <c r="D1141" s="4" t="s">
        <v>57</v>
      </c>
      <c r="E1141" s="2" t="s">
        <v>16</v>
      </c>
      <c r="F1141" s="2" t="s">
        <v>42</v>
      </c>
      <c r="G1141" s="5">
        <v>5</v>
      </c>
      <c r="H1141" s="1">
        <v>25000000</v>
      </c>
      <c r="I1141" s="2">
        <v>1</v>
      </c>
      <c r="J1141" s="6">
        <v>6.4236111111111117E-3</v>
      </c>
      <c r="K1141" s="2" t="s">
        <v>18</v>
      </c>
      <c r="L1141" s="2" t="s">
        <v>29</v>
      </c>
      <c r="M1141" s="2" t="s">
        <v>51</v>
      </c>
      <c r="N1141" s="2" t="s">
        <v>78</v>
      </c>
      <c r="O1141" s="2" t="s">
        <v>41</v>
      </c>
    </row>
    <row r="1142" spans="2:15" ht="21" customHeight="1" x14ac:dyDescent="0.25">
      <c r="B1142" s="21" t="s">
        <v>14</v>
      </c>
      <c r="C1142" s="22">
        <v>1</v>
      </c>
      <c r="D1142" s="23" t="s">
        <v>60</v>
      </c>
      <c r="E1142" s="21" t="s">
        <v>49</v>
      </c>
      <c r="F1142" s="21" t="s">
        <v>23</v>
      </c>
      <c r="G1142" s="24">
        <v>2</v>
      </c>
      <c r="H1142" s="25">
        <v>12000000</v>
      </c>
      <c r="I1142" s="21">
        <v>1</v>
      </c>
      <c r="J1142" s="26">
        <v>6.4236111111111117E-3</v>
      </c>
      <c r="K1142" s="21" t="s">
        <v>18</v>
      </c>
      <c r="L1142" s="21" t="s">
        <v>29</v>
      </c>
      <c r="M1142" s="21" t="s">
        <v>43</v>
      </c>
      <c r="N1142" s="21" t="s">
        <v>76</v>
      </c>
      <c r="O1142" s="21" t="s">
        <v>52</v>
      </c>
    </row>
    <row r="1143" spans="2:15" ht="21" customHeight="1" x14ac:dyDescent="0.25">
      <c r="B1143" s="2" t="s">
        <v>14</v>
      </c>
      <c r="C1143" s="3">
        <v>29</v>
      </c>
      <c r="D1143" s="4" t="s">
        <v>22</v>
      </c>
      <c r="E1143" s="2" t="s">
        <v>28</v>
      </c>
      <c r="F1143" s="2" t="s">
        <v>17</v>
      </c>
      <c r="G1143" s="5">
        <v>5</v>
      </c>
      <c r="H1143" s="1">
        <v>21000000</v>
      </c>
      <c r="I1143" s="2">
        <v>5</v>
      </c>
      <c r="J1143" s="6">
        <v>6.4236111111111117E-3</v>
      </c>
      <c r="K1143" s="2" t="s">
        <v>18</v>
      </c>
      <c r="L1143" s="2" t="s">
        <v>19</v>
      </c>
      <c r="M1143" s="2" t="s">
        <v>30</v>
      </c>
      <c r="N1143" s="2" t="s">
        <v>77</v>
      </c>
      <c r="O1143" s="2" t="s">
        <v>54</v>
      </c>
    </row>
    <row r="1144" spans="2:15" ht="21" customHeight="1" x14ac:dyDescent="0.25">
      <c r="B1144" s="21" t="s">
        <v>70</v>
      </c>
      <c r="C1144" s="22">
        <v>13</v>
      </c>
      <c r="D1144" s="23" t="s">
        <v>55</v>
      </c>
      <c r="E1144" s="21" t="s">
        <v>16</v>
      </c>
      <c r="F1144" s="21" t="s">
        <v>45</v>
      </c>
      <c r="G1144" s="24">
        <v>0</v>
      </c>
      <c r="H1144" s="25">
        <v>0</v>
      </c>
      <c r="I1144" s="21">
        <v>2</v>
      </c>
      <c r="J1144" s="26">
        <v>6.4236111111111117E-3</v>
      </c>
      <c r="K1144" s="21"/>
      <c r="L1144" s="21"/>
      <c r="M1144" s="21" t="s">
        <v>43</v>
      </c>
      <c r="N1144" s="21" t="s">
        <v>66</v>
      </c>
      <c r="O1144" s="21" t="s">
        <v>67</v>
      </c>
    </row>
    <row r="1145" spans="2:15" ht="21" customHeight="1" x14ac:dyDescent="0.25">
      <c r="B1145" s="2" t="s">
        <v>70</v>
      </c>
      <c r="C1145" s="3">
        <v>29</v>
      </c>
      <c r="D1145" s="4" t="s">
        <v>27</v>
      </c>
      <c r="E1145" s="2" t="s">
        <v>28</v>
      </c>
      <c r="F1145" s="2" t="s">
        <v>23</v>
      </c>
      <c r="G1145" s="5">
        <v>0</v>
      </c>
      <c r="H1145" s="1">
        <v>0</v>
      </c>
      <c r="I1145" s="2">
        <v>2</v>
      </c>
      <c r="J1145" s="6">
        <v>6.4236111111111117E-3</v>
      </c>
      <c r="K1145" s="2"/>
      <c r="L1145" s="2"/>
      <c r="M1145" s="2" t="s">
        <v>43</v>
      </c>
      <c r="N1145" s="2" t="s">
        <v>76</v>
      </c>
      <c r="O1145" s="2" t="s">
        <v>26</v>
      </c>
    </row>
    <row r="1146" spans="2:15" ht="21" customHeight="1" x14ac:dyDescent="0.25">
      <c r="B1146" s="21" t="s">
        <v>70</v>
      </c>
      <c r="C1146" s="22">
        <v>30</v>
      </c>
      <c r="D1146" s="23" t="s">
        <v>69</v>
      </c>
      <c r="E1146" s="21" t="s">
        <v>28</v>
      </c>
      <c r="F1146" s="21" t="s">
        <v>42</v>
      </c>
      <c r="G1146" s="24">
        <v>0</v>
      </c>
      <c r="H1146" s="25">
        <v>0</v>
      </c>
      <c r="I1146" s="21">
        <v>4</v>
      </c>
      <c r="J1146" s="26">
        <v>6.4236111111111117E-3</v>
      </c>
      <c r="K1146" s="21"/>
      <c r="L1146" s="21"/>
      <c r="M1146" s="21" t="s">
        <v>30</v>
      </c>
      <c r="N1146" s="21" t="s">
        <v>77</v>
      </c>
      <c r="O1146" s="21" t="s">
        <v>65</v>
      </c>
    </row>
    <row r="1147" spans="2:15" ht="21" customHeight="1" x14ac:dyDescent="0.25">
      <c r="B1147" s="2" t="s">
        <v>70</v>
      </c>
      <c r="C1147" s="3">
        <v>13</v>
      </c>
      <c r="D1147" s="4" t="s">
        <v>55</v>
      </c>
      <c r="E1147" s="2" t="s">
        <v>16</v>
      </c>
      <c r="F1147" s="2" t="s">
        <v>45</v>
      </c>
      <c r="G1147" s="5">
        <v>0</v>
      </c>
      <c r="H1147" s="1">
        <v>0</v>
      </c>
      <c r="I1147" s="2">
        <v>2</v>
      </c>
      <c r="J1147" s="6">
        <v>6.4236111111111117E-3</v>
      </c>
      <c r="K1147" s="2"/>
      <c r="L1147" s="2"/>
      <c r="M1147" s="2" t="s">
        <v>43</v>
      </c>
      <c r="N1147" s="2" t="s">
        <v>66</v>
      </c>
      <c r="O1147" s="2" t="s">
        <v>67</v>
      </c>
    </row>
    <row r="1148" spans="2:15" ht="21" customHeight="1" x14ac:dyDescent="0.25">
      <c r="B1148" s="21" t="s">
        <v>14</v>
      </c>
      <c r="C1148" s="22">
        <v>12</v>
      </c>
      <c r="D1148" s="23" t="s">
        <v>55</v>
      </c>
      <c r="E1148" s="21" t="s">
        <v>32</v>
      </c>
      <c r="F1148" s="21" t="s">
        <v>42</v>
      </c>
      <c r="G1148" s="24">
        <v>2</v>
      </c>
      <c r="H1148" s="25">
        <v>12000000</v>
      </c>
      <c r="I1148" s="21">
        <v>3</v>
      </c>
      <c r="J1148" s="26">
        <v>6.6666666666666671E-3</v>
      </c>
      <c r="K1148" s="21" t="s">
        <v>18</v>
      </c>
      <c r="L1148" s="21" t="s">
        <v>19</v>
      </c>
      <c r="M1148" s="21" t="s">
        <v>30</v>
      </c>
      <c r="N1148" s="21" t="s">
        <v>77</v>
      </c>
      <c r="O1148" s="21" t="s">
        <v>54</v>
      </c>
    </row>
    <row r="1149" spans="2:15" ht="21" customHeight="1" x14ac:dyDescent="0.25">
      <c r="B1149" s="2" t="s">
        <v>14</v>
      </c>
      <c r="C1149" s="3">
        <v>1</v>
      </c>
      <c r="D1149" s="4" t="s">
        <v>72</v>
      </c>
      <c r="E1149" s="2" t="s">
        <v>28</v>
      </c>
      <c r="F1149" s="2" t="s">
        <v>42</v>
      </c>
      <c r="G1149" s="5">
        <v>5</v>
      </c>
      <c r="H1149" s="1">
        <v>25000000</v>
      </c>
      <c r="I1149" s="2">
        <v>1</v>
      </c>
      <c r="J1149" s="6">
        <v>6.6666666666666671E-3</v>
      </c>
      <c r="K1149" s="2" t="s">
        <v>18</v>
      </c>
      <c r="L1149" s="2" t="s">
        <v>29</v>
      </c>
      <c r="M1149" s="2" t="s">
        <v>43</v>
      </c>
      <c r="N1149" s="2" t="s">
        <v>76</v>
      </c>
      <c r="O1149" s="2" t="s">
        <v>31</v>
      </c>
    </row>
    <row r="1150" spans="2:15" ht="21" customHeight="1" x14ac:dyDescent="0.25">
      <c r="B1150" s="21" t="s">
        <v>14</v>
      </c>
      <c r="C1150" s="22">
        <v>11</v>
      </c>
      <c r="D1150" s="23" t="s">
        <v>27</v>
      </c>
      <c r="E1150" s="21" t="s">
        <v>49</v>
      </c>
      <c r="F1150" s="21" t="s">
        <v>68</v>
      </c>
      <c r="G1150" s="24">
        <v>1</v>
      </c>
      <c r="H1150" s="25">
        <v>7000000</v>
      </c>
      <c r="I1150" s="21">
        <v>2</v>
      </c>
      <c r="J1150" s="26">
        <v>6.6666666666666671E-3</v>
      </c>
      <c r="K1150" s="21" t="s">
        <v>18</v>
      </c>
      <c r="L1150" s="21" t="s">
        <v>56</v>
      </c>
      <c r="M1150" s="21" t="s">
        <v>51</v>
      </c>
      <c r="N1150" s="21" t="s">
        <v>66</v>
      </c>
      <c r="O1150" s="21" t="s">
        <v>67</v>
      </c>
    </row>
    <row r="1151" spans="2:15" ht="21" customHeight="1" x14ac:dyDescent="0.25">
      <c r="B1151" s="2" t="s">
        <v>14</v>
      </c>
      <c r="C1151" s="3">
        <v>12</v>
      </c>
      <c r="D1151" s="4" t="s">
        <v>37</v>
      </c>
      <c r="E1151" s="2" t="s">
        <v>16</v>
      </c>
      <c r="F1151" s="2" t="s">
        <v>42</v>
      </c>
      <c r="G1151" s="5">
        <v>2</v>
      </c>
      <c r="H1151" s="1">
        <v>38000000</v>
      </c>
      <c r="I1151" s="2">
        <v>3</v>
      </c>
      <c r="J1151" s="6">
        <v>6.6666666666666671E-3</v>
      </c>
      <c r="K1151" s="2" t="s">
        <v>46</v>
      </c>
      <c r="L1151" s="2" t="s">
        <v>56</v>
      </c>
      <c r="M1151" s="2" t="s">
        <v>48</v>
      </c>
      <c r="N1151" s="2" t="s">
        <v>76</v>
      </c>
      <c r="O1151" s="2" t="s">
        <v>52</v>
      </c>
    </row>
    <row r="1152" spans="2:15" ht="21" customHeight="1" x14ac:dyDescent="0.25">
      <c r="B1152" s="21" t="s">
        <v>14</v>
      </c>
      <c r="C1152" s="22">
        <v>28</v>
      </c>
      <c r="D1152" s="23" t="s">
        <v>37</v>
      </c>
      <c r="E1152" s="21" t="s">
        <v>49</v>
      </c>
      <c r="F1152" s="21" t="s">
        <v>17</v>
      </c>
      <c r="G1152" s="24">
        <v>3</v>
      </c>
      <c r="H1152" s="25">
        <v>15000000</v>
      </c>
      <c r="I1152" s="21">
        <v>1</v>
      </c>
      <c r="J1152" s="26">
        <v>6.6666666666666671E-3</v>
      </c>
      <c r="K1152" s="21" t="s">
        <v>18</v>
      </c>
      <c r="L1152" s="21" t="s">
        <v>24</v>
      </c>
      <c r="M1152" s="21" t="s">
        <v>33</v>
      </c>
      <c r="N1152" s="21" t="s">
        <v>78</v>
      </c>
      <c r="O1152" s="21" t="s">
        <v>41</v>
      </c>
    </row>
    <row r="1153" spans="2:15" ht="21" customHeight="1" x14ac:dyDescent="0.25">
      <c r="B1153" s="2" t="s">
        <v>14</v>
      </c>
      <c r="C1153" s="3">
        <v>8</v>
      </c>
      <c r="D1153" s="4" t="s">
        <v>37</v>
      </c>
      <c r="E1153" s="2" t="s">
        <v>32</v>
      </c>
      <c r="F1153" s="2" t="s">
        <v>45</v>
      </c>
      <c r="G1153" s="5">
        <v>2</v>
      </c>
      <c r="H1153" s="1">
        <v>12000000</v>
      </c>
      <c r="I1153" s="2">
        <v>4</v>
      </c>
      <c r="J1153" s="6">
        <v>6.6666666666666671E-3</v>
      </c>
      <c r="K1153" s="2" t="s">
        <v>18</v>
      </c>
      <c r="L1153" s="2" t="s">
        <v>29</v>
      </c>
      <c r="M1153" s="2" t="s">
        <v>51</v>
      </c>
      <c r="N1153" s="2" t="s">
        <v>76</v>
      </c>
      <c r="O1153" s="2" t="s">
        <v>31</v>
      </c>
    </row>
    <row r="1154" spans="2:15" ht="21" customHeight="1" x14ac:dyDescent="0.25">
      <c r="B1154" s="21" t="s">
        <v>14</v>
      </c>
      <c r="C1154" s="22">
        <v>11</v>
      </c>
      <c r="D1154" s="23" t="s">
        <v>44</v>
      </c>
      <c r="E1154" s="21" t="s">
        <v>28</v>
      </c>
      <c r="F1154" s="21" t="s">
        <v>17</v>
      </c>
      <c r="G1154" s="24">
        <v>2</v>
      </c>
      <c r="H1154" s="25">
        <v>12000000</v>
      </c>
      <c r="I1154" s="21">
        <v>1</v>
      </c>
      <c r="J1154" s="26">
        <v>6.6666666666666671E-3</v>
      </c>
      <c r="K1154" s="21" t="s">
        <v>18</v>
      </c>
      <c r="L1154" s="21" t="s">
        <v>39</v>
      </c>
      <c r="M1154" s="21" t="s">
        <v>43</v>
      </c>
      <c r="N1154" s="21" t="s">
        <v>76</v>
      </c>
      <c r="O1154" s="21" t="s">
        <v>26</v>
      </c>
    </row>
    <row r="1155" spans="2:15" ht="21" customHeight="1" x14ac:dyDescent="0.25">
      <c r="B1155" s="2" t="s">
        <v>14</v>
      </c>
      <c r="C1155" s="3">
        <v>22</v>
      </c>
      <c r="D1155" s="4" t="s">
        <v>44</v>
      </c>
      <c r="E1155" s="2" t="s">
        <v>32</v>
      </c>
      <c r="F1155" s="2" t="s">
        <v>17</v>
      </c>
      <c r="G1155" s="5">
        <v>4</v>
      </c>
      <c r="H1155" s="1">
        <v>20000000</v>
      </c>
      <c r="I1155" s="2">
        <v>4</v>
      </c>
      <c r="J1155" s="6">
        <v>6.6666666666666671E-3</v>
      </c>
      <c r="K1155" s="2" t="s">
        <v>18</v>
      </c>
      <c r="L1155" s="2" t="s">
        <v>19</v>
      </c>
      <c r="M1155" s="2" t="s">
        <v>40</v>
      </c>
      <c r="N1155" s="2" t="s">
        <v>78</v>
      </c>
      <c r="O1155" s="2" t="s">
        <v>41</v>
      </c>
    </row>
    <row r="1156" spans="2:15" ht="21" customHeight="1" x14ac:dyDescent="0.25">
      <c r="B1156" s="21" t="s">
        <v>14</v>
      </c>
      <c r="C1156" s="22">
        <v>12</v>
      </c>
      <c r="D1156" s="23" t="s">
        <v>55</v>
      </c>
      <c r="E1156" s="21" t="s">
        <v>32</v>
      </c>
      <c r="F1156" s="21" t="s">
        <v>42</v>
      </c>
      <c r="G1156" s="24">
        <v>2</v>
      </c>
      <c r="H1156" s="25">
        <v>12000000</v>
      </c>
      <c r="I1156" s="21">
        <v>3</v>
      </c>
      <c r="J1156" s="26">
        <v>6.6666666666666671E-3</v>
      </c>
      <c r="K1156" s="21" t="s">
        <v>18</v>
      </c>
      <c r="L1156" s="21" t="s">
        <v>19</v>
      </c>
      <c r="M1156" s="21" t="s">
        <v>30</v>
      </c>
      <c r="N1156" s="21" t="s">
        <v>77</v>
      </c>
      <c r="O1156" s="21" t="s">
        <v>54</v>
      </c>
    </row>
    <row r="1157" spans="2:15" ht="21" customHeight="1" x14ac:dyDescent="0.25">
      <c r="B1157" s="2" t="s">
        <v>14</v>
      </c>
      <c r="C1157" s="3">
        <v>1</v>
      </c>
      <c r="D1157" s="4" t="s">
        <v>72</v>
      </c>
      <c r="E1157" s="2" t="s">
        <v>28</v>
      </c>
      <c r="F1157" s="2" t="s">
        <v>42</v>
      </c>
      <c r="G1157" s="5">
        <v>5</v>
      </c>
      <c r="H1157" s="1">
        <v>25000000</v>
      </c>
      <c r="I1157" s="2">
        <v>1</v>
      </c>
      <c r="J1157" s="6">
        <v>6.6666666666666671E-3</v>
      </c>
      <c r="K1157" s="2" t="s">
        <v>18</v>
      </c>
      <c r="L1157" s="2" t="s">
        <v>29</v>
      </c>
      <c r="M1157" s="2" t="s">
        <v>43</v>
      </c>
      <c r="N1157" s="2" t="s">
        <v>76</v>
      </c>
      <c r="O1157" s="2" t="s">
        <v>31</v>
      </c>
    </row>
    <row r="1158" spans="2:15" ht="21" customHeight="1" x14ac:dyDescent="0.25">
      <c r="B1158" s="21" t="s">
        <v>70</v>
      </c>
      <c r="C1158" s="22">
        <v>27</v>
      </c>
      <c r="D1158" s="23" t="s">
        <v>27</v>
      </c>
      <c r="E1158" s="21" t="s">
        <v>16</v>
      </c>
      <c r="F1158" s="21" t="s">
        <v>17</v>
      </c>
      <c r="G1158" s="24">
        <v>0</v>
      </c>
      <c r="H1158" s="25">
        <v>0</v>
      </c>
      <c r="I1158" s="21">
        <v>1</v>
      </c>
      <c r="J1158" s="26">
        <v>6.6666666666666671E-3</v>
      </c>
      <c r="K1158" s="21"/>
      <c r="L1158" s="21"/>
      <c r="M1158" s="21" t="s">
        <v>33</v>
      </c>
      <c r="N1158" s="21" t="s">
        <v>77</v>
      </c>
      <c r="O1158" s="21" t="s">
        <v>65</v>
      </c>
    </row>
    <row r="1159" spans="2:15" ht="21" customHeight="1" x14ac:dyDescent="0.25">
      <c r="B1159" s="2" t="s">
        <v>70</v>
      </c>
      <c r="C1159" s="3">
        <v>3</v>
      </c>
      <c r="D1159" s="4" t="s">
        <v>37</v>
      </c>
      <c r="E1159" s="2" t="s">
        <v>16</v>
      </c>
      <c r="F1159" s="2" t="s">
        <v>42</v>
      </c>
      <c r="G1159" s="5">
        <v>0</v>
      </c>
      <c r="H1159" s="1">
        <v>0</v>
      </c>
      <c r="I1159" s="2">
        <v>1</v>
      </c>
      <c r="J1159" s="6">
        <v>6.6666666666666671E-3</v>
      </c>
      <c r="K1159" s="2"/>
      <c r="L1159" s="2"/>
      <c r="M1159" s="2" t="s">
        <v>30</v>
      </c>
      <c r="N1159" s="2" t="s">
        <v>78</v>
      </c>
      <c r="O1159" s="2" t="s">
        <v>62</v>
      </c>
    </row>
    <row r="1160" spans="2:15" ht="21" customHeight="1" x14ac:dyDescent="0.25">
      <c r="B1160" s="21" t="s">
        <v>70</v>
      </c>
      <c r="C1160" s="22">
        <v>11</v>
      </c>
      <c r="D1160" s="23" t="s">
        <v>44</v>
      </c>
      <c r="E1160" s="21" t="s">
        <v>16</v>
      </c>
      <c r="F1160" s="21" t="s">
        <v>17</v>
      </c>
      <c r="G1160" s="24">
        <v>0</v>
      </c>
      <c r="H1160" s="25">
        <v>0</v>
      </c>
      <c r="I1160" s="21">
        <v>3</v>
      </c>
      <c r="J1160" s="26">
        <v>6.6666666666666671E-3</v>
      </c>
      <c r="K1160" s="21"/>
      <c r="L1160" s="21"/>
      <c r="M1160" s="21" t="s">
        <v>40</v>
      </c>
      <c r="N1160" s="21" t="s">
        <v>78</v>
      </c>
      <c r="O1160" s="21" t="s">
        <v>41</v>
      </c>
    </row>
    <row r="1161" spans="2:15" ht="21" customHeight="1" x14ac:dyDescent="0.25">
      <c r="B1161" s="2" t="s">
        <v>70</v>
      </c>
      <c r="C1161" s="3">
        <v>10</v>
      </c>
      <c r="D1161" s="4" t="s">
        <v>44</v>
      </c>
      <c r="E1161" s="2" t="s">
        <v>32</v>
      </c>
      <c r="F1161" s="2" t="s">
        <v>23</v>
      </c>
      <c r="G1161" s="5">
        <v>0</v>
      </c>
      <c r="H1161" s="1">
        <v>0</v>
      </c>
      <c r="I1161" s="2">
        <v>5</v>
      </c>
      <c r="J1161" s="6">
        <v>6.6666666666666671E-3</v>
      </c>
      <c r="K1161" s="2"/>
      <c r="L1161" s="2"/>
      <c r="M1161" s="2" t="s">
        <v>51</v>
      </c>
      <c r="N1161" s="2" t="s">
        <v>78</v>
      </c>
      <c r="O1161" s="2" t="s">
        <v>63</v>
      </c>
    </row>
    <row r="1162" spans="2:15" ht="21" customHeight="1" x14ac:dyDescent="0.25">
      <c r="B1162" s="21" t="s">
        <v>14</v>
      </c>
      <c r="C1162" s="22">
        <v>12</v>
      </c>
      <c r="D1162" s="23" t="s">
        <v>60</v>
      </c>
      <c r="E1162" s="21" t="s">
        <v>28</v>
      </c>
      <c r="F1162" s="21" t="s">
        <v>42</v>
      </c>
      <c r="G1162" s="24">
        <v>3</v>
      </c>
      <c r="H1162" s="25">
        <v>15000000</v>
      </c>
      <c r="I1162" s="21">
        <v>3</v>
      </c>
      <c r="J1162" s="26">
        <v>7.0601851851851841E-3</v>
      </c>
      <c r="K1162" s="21" t="s">
        <v>18</v>
      </c>
      <c r="L1162" s="21" t="s">
        <v>64</v>
      </c>
      <c r="M1162" s="21" t="s">
        <v>48</v>
      </c>
      <c r="N1162" s="21" t="s">
        <v>77</v>
      </c>
      <c r="O1162" s="21" t="s">
        <v>65</v>
      </c>
    </row>
    <row r="1163" spans="2:15" ht="21" customHeight="1" x14ac:dyDescent="0.25">
      <c r="B1163" s="2" t="s">
        <v>14</v>
      </c>
      <c r="C1163" s="3">
        <v>13</v>
      </c>
      <c r="D1163" s="4" t="s">
        <v>22</v>
      </c>
      <c r="E1163" s="2" t="s">
        <v>16</v>
      </c>
      <c r="F1163" s="2" t="s">
        <v>42</v>
      </c>
      <c r="G1163" s="5">
        <v>3</v>
      </c>
      <c r="H1163" s="1">
        <v>15000000</v>
      </c>
      <c r="I1163" s="2">
        <v>1</v>
      </c>
      <c r="J1163" s="6">
        <v>7.0601851851851841E-3</v>
      </c>
      <c r="K1163" s="2" t="s">
        <v>18</v>
      </c>
      <c r="L1163" s="2" t="s">
        <v>47</v>
      </c>
      <c r="M1163" s="2" t="s">
        <v>33</v>
      </c>
      <c r="N1163" s="2" t="s">
        <v>76</v>
      </c>
      <c r="O1163" s="2" t="s">
        <v>31</v>
      </c>
    </row>
    <row r="1164" spans="2:15" ht="21" customHeight="1" x14ac:dyDescent="0.25">
      <c r="B1164" s="21" t="s">
        <v>14</v>
      </c>
      <c r="C1164" s="22">
        <v>11</v>
      </c>
      <c r="D1164" s="23" t="s">
        <v>22</v>
      </c>
      <c r="E1164" s="21" t="s">
        <v>49</v>
      </c>
      <c r="F1164" s="21" t="s">
        <v>17</v>
      </c>
      <c r="G1164" s="24">
        <v>1</v>
      </c>
      <c r="H1164" s="25">
        <v>7000000</v>
      </c>
      <c r="I1164" s="21">
        <v>3</v>
      </c>
      <c r="J1164" s="26">
        <v>7.0601851851851841E-3</v>
      </c>
      <c r="K1164" s="21" t="s">
        <v>18</v>
      </c>
      <c r="L1164" s="21" t="s">
        <v>56</v>
      </c>
      <c r="M1164" s="21" t="s">
        <v>20</v>
      </c>
      <c r="N1164" s="21" t="s">
        <v>78</v>
      </c>
      <c r="O1164" s="21" t="s">
        <v>41</v>
      </c>
    </row>
    <row r="1165" spans="2:15" ht="21" customHeight="1" x14ac:dyDescent="0.25">
      <c r="B1165" s="2" t="s">
        <v>14</v>
      </c>
      <c r="C1165" s="3">
        <v>7</v>
      </c>
      <c r="D1165" s="4" t="s">
        <v>27</v>
      </c>
      <c r="E1165" s="2" t="s">
        <v>32</v>
      </c>
      <c r="F1165" s="2" t="s">
        <v>42</v>
      </c>
      <c r="G1165" s="5">
        <v>2</v>
      </c>
      <c r="H1165" s="1">
        <v>12000000</v>
      </c>
      <c r="I1165" s="2">
        <v>4</v>
      </c>
      <c r="J1165" s="6">
        <v>7.0601851851851841E-3</v>
      </c>
      <c r="K1165" s="2" t="s">
        <v>18</v>
      </c>
      <c r="L1165" s="2" t="s">
        <v>39</v>
      </c>
      <c r="M1165" s="2" t="s">
        <v>40</v>
      </c>
      <c r="N1165" s="2" t="s">
        <v>78</v>
      </c>
      <c r="O1165" s="2" t="s">
        <v>62</v>
      </c>
    </row>
    <row r="1166" spans="2:15" ht="21" customHeight="1" x14ac:dyDescent="0.25">
      <c r="B1166" s="21" t="s">
        <v>14</v>
      </c>
      <c r="C1166" s="22">
        <v>9</v>
      </c>
      <c r="D1166" s="23" t="s">
        <v>27</v>
      </c>
      <c r="E1166" s="21" t="s">
        <v>28</v>
      </c>
      <c r="F1166" s="21" t="s">
        <v>23</v>
      </c>
      <c r="G1166" s="24">
        <v>3</v>
      </c>
      <c r="H1166" s="25">
        <v>15000000</v>
      </c>
      <c r="I1166" s="21">
        <v>4</v>
      </c>
      <c r="J1166" s="26">
        <v>7.0601851851851841E-3</v>
      </c>
      <c r="K1166" s="21" t="s">
        <v>18</v>
      </c>
      <c r="L1166" s="21" t="s">
        <v>19</v>
      </c>
      <c r="M1166" s="21" t="s">
        <v>33</v>
      </c>
      <c r="N1166" s="21" t="s">
        <v>77</v>
      </c>
      <c r="O1166" s="21" t="s">
        <v>54</v>
      </c>
    </row>
    <row r="1167" spans="2:15" ht="21" customHeight="1" x14ac:dyDescent="0.25">
      <c r="B1167" s="2" t="s">
        <v>14</v>
      </c>
      <c r="C1167" s="3">
        <v>24</v>
      </c>
      <c r="D1167" s="4" t="s">
        <v>27</v>
      </c>
      <c r="E1167" s="2" t="s">
        <v>28</v>
      </c>
      <c r="F1167" s="2" t="s">
        <v>45</v>
      </c>
      <c r="G1167" s="5">
        <v>2</v>
      </c>
      <c r="H1167" s="1">
        <v>12000000</v>
      </c>
      <c r="I1167" s="2">
        <v>2</v>
      </c>
      <c r="J1167" s="6">
        <v>7.0601851851851841E-3</v>
      </c>
      <c r="K1167" s="2" t="s">
        <v>18</v>
      </c>
      <c r="L1167" s="2" t="s">
        <v>39</v>
      </c>
      <c r="M1167" s="2" t="s">
        <v>51</v>
      </c>
      <c r="N1167" s="2" t="s">
        <v>76</v>
      </c>
      <c r="O1167" s="2" t="s">
        <v>52</v>
      </c>
    </row>
    <row r="1168" spans="2:15" ht="21" customHeight="1" x14ac:dyDescent="0.25">
      <c r="B1168" s="21" t="s">
        <v>14</v>
      </c>
      <c r="C1168" s="22">
        <v>28</v>
      </c>
      <c r="D1168" s="23" t="s">
        <v>37</v>
      </c>
      <c r="E1168" s="21" t="s">
        <v>38</v>
      </c>
      <c r="F1168" s="21" t="s">
        <v>42</v>
      </c>
      <c r="G1168" s="24">
        <v>4</v>
      </c>
      <c r="H1168" s="25">
        <v>20000000</v>
      </c>
      <c r="I1168" s="21">
        <v>1</v>
      </c>
      <c r="J1168" s="26">
        <v>7.0601851851851841E-3</v>
      </c>
      <c r="K1168" s="21" t="s">
        <v>18</v>
      </c>
      <c r="L1168" s="21" t="s">
        <v>19</v>
      </c>
      <c r="M1168" s="21" t="s">
        <v>30</v>
      </c>
      <c r="N1168" s="21" t="s">
        <v>78</v>
      </c>
      <c r="O1168" s="21" t="s">
        <v>62</v>
      </c>
    </row>
    <row r="1169" spans="2:15" ht="21" customHeight="1" x14ac:dyDescent="0.25">
      <c r="B1169" s="2" t="s">
        <v>14</v>
      </c>
      <c r="C1169" s="3">
        <v>25</v>
      </c>
      <c r="D1169" s="4" t="s">
        <v>37</v>
      </c>
      <c r="E1169" s="2" t="s">
        <v>28</v>
      </c>
      <c r="F1169" s="2" t="s">
        <v>68</v>
      </c>
      <c r="G1169" s="5">
        <v>5</v>
      </c>
      <c r="H1169" s="1">
        <v>20000000</v>
      </c>
      <c r="I1169" s="2">
        <v>5</v>
      </c>
      <c r="J1169" s="6">
        <v>7.0601851851851841E-3</v>
      </c>
      <c r="K1169" s="2" t="s">
        <v>18</v>
      </c>
      <c r="L1169" s="2" t="s">
        <v>35</v>
      </c>
      <c r="M1169" s="2" t="s">
        <v>43</v>
      </c>
      <c r="N1169" s="2" t="s">
        <v>76</v>
      </c>
      <c r="O1169" s="2" t="s">
        <v>31</v>
      </c>
    </row>
    <row r="1170" spans="2:15" ht="21" customHeight="1" x14ac:dyDescent="0.25">
      <c r="B1170" s="21" t="s">
        <v>14</v>
      </c>
      <c r="C1170" s="22">
        <v>29</v>
      </c>
      <c r="D1170" s="23" t="s">
        <v>37</v>
      </c>
      <c r="E1170" s="21" t="s">
        <v>28</v>
      </c>
      <c r="F1170" s="21" t="s">
        <v>23</v>
      </c>
      <c r="G1170" s="24">
        <v>2</v>
      </c>
      <c r="H1170" s="25">
        <v>12000000</v>
      </c>
      <c r="I1170" s="21">
        <v>2</v>
      </c>
      <c r="J1170" s="26">
        <v>7.0601851851851841E-3</v>
      </c>
      <c r="K1170" s="21" t="s">
        <v>18</v>
      </c>
      <c r="L1170" s="21" t="s">
        <v>47</v>
      </c>
      <c r="M1170" s="21" t="s">
        <v>51</v>
      </c>
      <c r="N1170" s="21" t="s">
        <v>76</v>
      </c>
      <c r="O1170" s="21" t="s">
        <v>26</v>
      </c>
    </row>
    <row r="1171" spans="2:15" ht="21" customHeight="1" x14ac:dyDescent="0.25">
      <c r="B1171" s="2" t="s">
        <v>14</v>
      </c>
      <c r="C1171" s="3">
        <v>25</v>
      </c>
      <c r="D1171" s="4" t="s">
        <v>69</v>
      </c>
      <c r="E1171" s="2" t="s">
        <v>16</v>
      </c>
      <c r="F1171" s="2" t="s">
        <v>23</v>
      </c>
      <c r="G1171" s="5">
        <v>4</v>
      </c>
      <c r="H1171" s="1">
        <v>20000000</v>
      </c>
      <c r="I1171" s="2">
        <v>1</v>
      </c>
      <c r="J1171" s="6">
        <v>7.0601851851851841E-3</v>
      </c>
      <c r="K1171" s="2" t="s">
        <v>61</v>
      </c>
      <c r="L1171" s="2" t="s">
        <v>50</v>
      </c>
      <c r="M1171" s="2" t="s">
        <v>43</v>
      </c>
      <c r="N1171" s="2" t="s">
        <v>66</v>
      </c>
      <c r="O1171" s="2" t="s">
        <v>67</v>
      </c>
    </row>
    <row r="1172" spans="2:15" ht="21" customHeight="1" x14ac:dyDescent="0.25">
      <c r="B1172" s="21" t="s">
        <v>14</v>
      </c>
      <c r="C1172" s="22">
        <v>12</v>
      </c>
      <c r="D1172" s="23" t="s">
        <v>60</v>
      </c>
      <c r="E1172" s="21" t="s">
        <v>28</v>
      </c>
      <c r="F1172" s="21" t="s">
        <v>42</v>
      </c>
      <c r="G1172" s="24">
        <v>3</v>
      </c>
      <c r="H1172" s="25">
        <v>15000000</v>
      </c>
      <c r="I1172" s="21">
        <v>3</v>
      </c>
      <c r="J1172" s="26">
        <v>7.0601851851851841E-3</v>
      </c>
      <c r="K1172" s="21" t="s">
        <v>18</v>
      </c>
      <c r="L1172" s="21" t="s">
        <v>64</v>
      </c>
      <c r="M1172" s="21" t="s">
        <v>48</v>
      </c>
      <c r="N1172" s="21" t="s">
        <v>77</v>
      </c>
      <c r="O1172" s="21" t="s">
        <v>65</v>
      </c>
    </row>
    <row r="1173" spans="2:15" ht="21" customHeight="1" x14ac:dyDescent="0.25">
      <c r="B1173" s="2" t="s">
        <v>14</v>
      </c>
      <c r="C1173" s="3">
        <v>13</v>
      </c>
      <c r="D1173" s="4" t="s">
        <v>22</v>
      </c>
      <c r="E1173" s="2" t="s">
        <v>16</v>
      </c>
      <c r="F1173" s="2" t="s">
        <v>42</v>
      </c>
      <c r="G1173" s="5">
        <v>3</v>
      </c>
      <c r="H1173" s="1">
        <v>15000000</v>
      </c>
      <c r="I1173" s="2">
        <v>1</v>
      </c>
      <c r="J1173" s="6">
        <v>7.0601851851851841E-3</v>
      </c>
      <c r="K1173" s="2" t="s">
        <v>18</v>
      </c>
      <c r="L1173" s="2" t="s">
        <v>47</v>
      </c>
      <c r="M1173" s="2" t="s">
        <v>33</v>
      </c>
      <c r="N1173" s="2" t="s">
        <v>76</v>
      </c>
      <c r="O1173" s="2" t="s">
        <v>31</v>
      </c>
    </row>
    <row r="1174" spans="2:15" ht="21" customHeight="1" x14ac:dyDescent="0.25">
      <c r="B1174" s="21" t="s">
        <v>70</v>
      </c>
      <c r="C1174" s="22">
        <v>21</v>
      </c>
      <c r="D1174" s="23" t="s">
        <v>27</v>
      </c>
      <c r="E1174" s="21" t="s">
        <v>16</v>
      </c>
      <c r="F1174" s="21" t="s">
        <v>42</v>
      </c>
      <c r="G1174" s="24">
        <v>0</v>
      </c>
      <c r="H1174" s="25">
        <v>0</v>
      </c>
      <c r="I1174" s="21">
        <v>2</v>
      </c>
      <c r="J1174" s="26">
        <v>7.0601851851851841E-3</v>
      </c>
      <c r="K1174" s="21"/>
      <c r="L1174" s="21"/>
      <c r="M1174" s="21" t="s">
        <v>33</v>
      </c>
      <c r="N1174" s="21" t="s">
        <v>78</v>
      </c>
      <c r="O1174" s="21" t="s">
        <v>66</v>
      </c>
    </row>
    <row r="1175" spans="2:15" ht="21" customHeight="1" x14ac:dyDescent="0.25">
      <c r="B1175" s="2" t="s">
        <v>70</v>
      </c>
      <c r="C1175" s="3">
        <v>25</v>
      </c>
      <c r="D1175" s="4" t="s">
        <v>44</v>
      </c>
      <c r="E1175" s="2" t="s">
        <v>28</v>
      </c>
      <c r="F1175" s="2" t="s">
        <v>42</v>
      </c>
      <c r="G1175" s="5">
        <v>0</v>
      </c>
      <c r="H1175" s="1">
        <v>0</v>
      </c>
      <c r="I1175" s="2">
        <v>2</v>
      </c>
      <c r="J1175" s="6">
        <v>7.0601851851851841E-3</v>
      </c>
      <c r="K1175" s="2"/>
      <c r="L1175" s="2"/>
      <c r="M1175" s="2" t="s">
        <v>25</v>
      </c>
      <c r="N1175" s="2" t="s">
        <v>76</v>
      </c>
      <c r="O1175" s="2" t="s">
        <v>52</v>
      </c>
    </row>
    <row r="1176" spans="2:15" ht="21" customHeight="1" x14ac:dyDescent="0.25">
      <c r="B1176" s="21" t="s">
        <v>70</v>
      </c>
      <c r="C1176" s="22">
        <v>11</v>
      </c>
      <c r="D1176" s="23" t="s">
        <v>44</v>
      </c>
      <c r="E1176" s="21" t="s">
        <v>32</v>
      </c>
      <c r="F1176" s="21" t="s">
        <v>68</v>
      </c>
      <c r="G1176" s="24">
        <v>0</v>
      </c>
      <c r="H1176" s="25">
        <v>0</v>
      </c>
      <c r="I1176" s="21">
        <v>2</v>
      </c>
      <c r="J1176" s="26">
        <v>7.0601851851851841E-3</v>
      </c>
      <c r="K1176" s="21"/>
      <c r="L1176" s="21"/>
      <c r="M1176" s="21" t="s">
        <v>48</v>
      </c>
      <c r="N1176" s="21" t="s">
        <v>78</v>
      </c>
      <c r="O1176" s="21" t="s">
        <v>41</v>
      </c>
    </row>
    <row r="1177" spans="2:15" ht="21" customHeight="1" x14ac:dyDescent="0.25">
      <c r="B1177" s="2" t="s">
        <v>14</v>
      </c>
      <c r="C1177" s="3">
        <v>1</v>
      </c>
      <c r="D1177" s="4" t="s">
        <v>15</v>
      </c>
      <c r="E1177" s="2" t="s">
        <v>28</v>
      </c>
      <c r="F1177" s="2" t="s">
        <v>23</v>
      </c>
      <c r="G1177" s="5">
        <v>5</v>
      </c>
      <c r="H1177" s="1">
        <v>25000000</v>
      </c>
      <c r="I1177" s="2">
        <v>1</v>
      </c>
      <c r="J1177" s="6">
        <v>7.8703703703703713E-3</v>
      </c>
      <c r="K1177" s="2" t="s">
        <v>18</v>
      </c>
      <c r="L1177" s="2" t="s">
        <v>19</v>
      </c>
      <c r="M1177" s="2" t="s">
        <v>43</v>
      </c>
      <c r="N1177" s="2" t="s">
        <v>66</v>
      </c>
      <c r="O1177" s="2" t="s">
        <v>36</v>
      </c>
    </row>
    <row r="1178" spans="2:15" ht="21" customHeight="1" x14ac:dyDescent="0.25">
      <c r="B1178" s="21" t="s">
        <v>14</v>
      </c>
      <c r="C1178" s="22">
        <v>11</v>
      </c>
      <c r="D1178" s="23" t="s">
        <v>15</v>
      </c>
      <c r="E1178" s="21" t="s">
        <v>49</v>
      </c>
      <c r="F1178" s="21" t="s">
        <v>23</v>
      </c>
      <c r="G1178" s="24">
        <v>3</v>
      </c>
      <c r="H1178" s="25">
        <v>15000000</v>
      </c>
      <c r="I1178" s="21">
        <v>2</v>
      </c>
      <c r="J1178" s="26">
        <v>7.8703703703703713E-3</v>
      </c>
      <c r="K1178" s="21" t="s">
        <v>18</v>
      </c>
      <c r="L1178" s="21" t="s">
        <v>35</v>
      </c>
      <c r="M1178" s="21" t="s">
        <v>48</v>
      </c>
      <c r="N1178" s="21" t="s">
        <v>77</v>
      </c>
      <c r="O1178" s="21" t="s">
        <v>65</v>
      </c>
    </row>
    <row r="1179" spans="2:15" ht="21" customHeight="1" x14ac:dyDescent="0.25">
      <c r="B1179" s="2" t="s">
        <v>14</v>
      </c>
      <c r="C1179" s="3">
        <v>4</v>
      </c>
      <c r="D1179" s="4" t="s">
        <v>59</v>
      </c>
      <c r="E1179" s="2" t="s">
        <v>28</v>
      </c>
      <c r="F1179" s="2" t="s">
        <v>42</v>
      </c>
      <c r="G1179" s="5">
        <v>4</v>
      </c>
      <c r="H1179" s="1">
        <v>20000000</v>
      </c>
      <c r="I1179" s="2">
        <v>1</v>
      </c>
      <c r="J1179" s="6">
        <v>7.8703703703703713E-3</v>
      </c>
      <c r="K1179" s="2" t="s">
        <v>61</v>
      </c>
      <c r="L1179" s="2" t="s">
        <v>56</v>
      </c>
      <c r="M1179" s="2" t="s">
        <v>30</v>
      </c>
      <c r="N1179" s="2" t="s">
        <v>76</v>
      </c>
      <c r="O1179" s="2" t="s">
        <v>71</v>
      </c>
    </row>
    <row r="1180" spans="2:15" ht="21" customHeight="1" x14ac:dyDescent="0.25">
      <c r="B1180" s="21" t="s">
        <v>14</v>
      </c>
      <c r="C1180" s="22">
        <v>30</v>
      </c>
      <c r="D1180" s="23" t="s">
        <v>27</v>
      </c>
      <c r="E1180" s="21" t="s">
        <v>28</v>
      </c>
      <c r="F1180" s="21" t="s">
        <v>42</v>
      </c>
      <c r="G1180" s="24">
        <v>2</v>
      </c>
      <c r="H1180" s="25">
        <v>10000000</v>
      </c>
      <c r="I1180" s="21">
        <v>1</v>
      </c>
      <c r="J1180" s="26">
        <v>7.8703703703703713E-3</v>
      </c>
      <c r="K1180" s="21" t="s">
        <v>18</v>
      </c>
      <c r="L1180" s="21" t="s">
        <v>56</v>
      </c>
      <c r="M1180" s="21" t="s">
        <v>20</v>
      </c>
      <c r="N1180" s="21" t="s">
        <v>78</v>
      </c>
      <c r="O1180" s="21" t="s">
        <v>21</v>
      </c>
    </row>
    <row r="1181" spans="2:15" ht="21" customHeight="1" x14ac:dyDescent="0.25">
      <c r="B1181" s="2" t="s">
        <v>14</v>
      </c>
      <c r="C1181" s="3">
        <v>14</v>
      </c>
      <c r="D1181" s="4" t="s">
        <v>37</v>
      </c>
      <c r="E1181" s="2" t="s">
        <v>16</v>
      </c>
      <c r="F1181" s="2" t="s">
        <v>23</v>
      </c>
      <c r="G1181" s="5">
        <v>1</v>
      </c>
      <c r="H1181" s="1">
        <v>19000000</v>
      </c>
      <c r="I1181" s="2">
        <v>2</v>
      </c>
      <c r="J1181" s="6">
        <v>7.8703703703703713E-3</v>
      </c>
      <c r="K1181" s="2" t="s">
        <v>46</v>
      </c>
      <c r="L1181" s="2" t="s">
        <v>29</v>
      </c>
      <c r="M1181" s="2" t="s">
        <v>48</v>
      </c>
      <c r="N1181" s="2" t="s">
        <v>66</v>
      </c>
      <c r="O1181" s="2" t="s">
        <v>36</v>
      </c>
    </row>
    <row r="1182" spans="2:15" ht="21" customHeight="1" x14ac:dyDescent="0.25">
      <c r="B1182" s="21" t="s">
        <v>14</v>
      </c>
      <c r="C1182" s="22">
        <v>19</v>
      </c>
      <c r="D1182" s="23" t="s">
        <v>37</v>
      </c>
      <c r="E1182" s="21" t="s">
        <v>28</v>
      </c>
      <c r="F1182" s="21" t="s">
        <v>23</v>
      </c>
      <c r="G1182" s="24">
        <v>1</v>
      </c>
      <c r="H1182" s="25">
        <v>7000000</v>
      </c>
      <c r="I1182" s="21">
        <v>4</v>
      </c>
      <c r="J1182" s="26">
        <v>7.8703703703703713E-3</v>
      </c>
      <c r="K1182" s="21" t="s">
        <v>18</v>
      </c>
      <c r="L1182" s="21" t="s">
        <v>24</v>
      </c>
      <c r="M1182" s="21" t="s">
        <v>33</v>
      </c>
      <c r="N1182" s="21" t="s">
        <v>76</v>
      </c>
      <c r="O1182" s="21" t="s">
        <v>71</v>
      </c>
    </row>
    <row r="1183" spans="2:15" ht="21" customHeight="1" x14ac:dyDescent="0.25">
      <c r="B1183" s="2" t="s">
        <v>14</v>
      </c>
      <c r="C1183" s="3">
        <v>3</v>
      </c>
      <c r="D1183" s="4" t="s">
        <v>37</v>
      </c>
      <c r="E1183" s="2" t="s">
        <v>16</v>
      </c>
      <c r="F1183" s="2" t="s">
        <v>45</v>
      </c>
      <c r="G1183" s="5">
        <v>3</v>
      </c>
      <c r="H1183" s="1">
        <v>12000000</v>
      </c>
      <c r="I1183" s="2">
        <v>2</v>
      </c>
      <c r="J1183" s="6">
        <v>7.8703703703703713E-3</v>
      </c>
      <c r="K1183" s="2" t="s">
        <v>18</v>
      </c>
      <c r="L1183" s="2" t="s">
        <v>39</v>
      </c>
      <c r="M1183" s="2" t="s">
        <v>51</v>
      </c>
      <c r="N1183" s="2" t="s">
        <v>76</v>
      </c>
      <c r="O1183" s="2" t="s">
        <v>26</v>
      </c>
    </row>
    <row r="1184" spans="2:15" ht="21" customHeight="1" x14ac:dyDescent="0.25">
      <c r="B1184" s="21" t="s">
        <v>14</v>
      </c>
      <c r="C1184" s="22">
        <v>3</v>
      </c>
      <c r="D1184" s="23" t="s">
        <v>44</v>
      </c>
      <c r="E1184" s="21" t="s">
        <v>32</v>
      </c>
      <c r="F1184" s="21" t="s">
        <v>23</v>
      </c>
      <c r="G1184" s="24">
        <v>2</v>
      </c>
      <c r="H1184" s="25">
        <v>38000000</v>
      </c>
      <c r="I1184" s="21">
        <v>2</v>
      </c>
      <c r="J1184" s="26">
        <v>7.8703703703703713E-3</v>
      </c>
      <c r="K1184" s="21" t="s">
        <v>46</v>
      </c>
      <c r="L1184" s="21" t="s">
        <v>64</v>
      </c>
      <c r="M1184" s="21" t="s">
        <v>33</v>
      </c>
      <c r="N1184" s="21" t="s">
        <v>76</v>
      </c>
      <c r="O1184" s="21" t="s">
        <v>31</v>
      </c>
    </row>
    <row r="1185" spans="2:15" ht="21" customHeight="1" x14ac:dyDescent="0.25">
      <c r="B1185" s="2" t="s">
        <v>14</v>
      </c>
      <c r="C1185" s="3">
        <v>12</v>
      </c>
      <c r="D1185" s="4" t="s">
        <v>44</v>
      </c>
      <c r="E1185" s="2" t="s">
        <v>49</v>
      </c>
      <c r="F1185" s="2" t="s">
        <v>42</v>
      </c>
      <c r="G1185" s="5">
        <v>3</v>
      </c>
      <c r="H1185" s="1">
        <v>15000000</v>
      </c>
      <c r="I1185" s="2">
        <v>1</v>
      </c>
      <c r="J1185" s="6">
        <v>7.8703703703703713E-3</v>
      </c>
      <c r="K1185" s="2" t="s">
        <v>18</v>
      </c>
      <c r="L1185" s="2" t="s">
        <v>29</v>
      </c>
      <c r="M1185" s="2" t="s">
        <v>51</v>
      </c>
      <c r="N1185" s="2" t="s">
        <v>78</v>
      </c>
      <c r="O1185" s="2" t="s">
        <v>53</v>
      </c>
    </row>
    <row r="1186" spans="2:15" ht="21" customHeight="1" x14ac:dyDescent="0.25">
      <c r="B1186" s="21" t="s">
        <v>14</v>
      </c>
      <c r="C1186" s="22">
        <v>22</v>
      </c>
      <c r="D1186" s="23" t="s">
        <v>44</v>
      </c>
      <c r="E1186" s="21" t="s">
        <v>16</v>
      </c>
      <c r="F1186" s="21" t="s">
        <v>68</v>
      </c>
      <c r="G1186" s="24">
        <v>2</v>
      </c>
      <c r="H1186" s="25">
        <v>12000000</v>
      </c>
      <c r="I1186" s="21">
        <v>3</v>
      </c>
      <c r="J1186" s="26">
        <v>7.8703703703703713E-3</v>
      </c>
      <c r="K1186" s="21" t="s">
        <v>18</v>
      </c>
      <c r="L1186" s="21" t="s">
        <v>19</v>
      </c>
      <c r="M1186" s="21" t="s">
        <v>40</v>
      </c>
      <c r="N1186" s="21" t="s">
        <v>78</v>
      </c>
      <c r="O1186" s="21" t="s">
        <v>63</v>
      </c>
    </row>
    <row r="1187" spans="2:15" ht="21" customHeight="1" x14ac:dyDescent="0.25">
      <c r="B1187" s="2" t="s">
        <v>14</v>
      </c>
      <c r="C1187" s="3">
        <v>1</v>
      </c>
      <c r="D1187" s="4" t="s">
        <v>15</v>
      </c>
      <c r="E1187" s="2" t="s">
        <v>28</v>
      </c>
      <c r="F1187" s="2" t="s">
        <v>23</v>
      </c>
      <c r="G1187" s="5">
        <v>5</v>
      </c>
      <c r="H1187" s="1">
        <v>25000000</v>
      </c>
      <c r="I1187" s="2">
        <v>1</v>
      </c>
      <c r="J1187" s="6">
        <v>7.8703703703703713E-3</v>
      </c>
      <c r="K1187" s="2" t="s">
        <v>18</v>
      </c>
      <c r="L1187" s="2" t="s">
        <v>19</v>
      </c>
      <c r="M1187" s="2" t="s">
        <v>43</v>
      </c>
      <c r="N1187" s="2" t="s">
        <v>66</v>
      </c>
      <c r="O1187" s="2" t="s">
        <v>36</v>
      </c>
    </row>
    <row r="1188" spans="2:15" ht="21" customHeight="1" x14ac:dyDescent="0.25">
      <c r="B1188" s="21" t="s">
        <v>14</v>
      </c>
      <c r="C1188" s="22">
        <v>11</v>
      </c>
      <c r="D1188" s="23" t="s">
        <v>15</v>
      </c>
      <c r="E1188" s="21" t="s">
        <v>49</v>
      </c>
      <c r="F1188" s="21" t="s">
        <v>23</v>
      </c>
      <c r="G1188" s="24">
        <v>3</v>
      </c>
      <c r="H1188" s="25">
        <v>15000000</v>
      </c>
      <c r="I1188" s="21">
        <v>2</v>
      </c>
      <c r="J1188" s="26">
        <v>7.8703703703703713E-3</v>
      </c>
      <c r="K1188" s="21" t="s">
        <v>18</v>
      </c>
      <c r="L1188" s="21" t="s">
        <v>35</v>
      </c>
      <c r="M1188" s="21" t="s">
        <v>48</v>
      </c>
      <c r="N1188" s="21" t="s">
        <v>77</v>
      </c>
      <c r="O1188" s="21" t="s">
        <v>65</v>
      </c>
    </row>
    <row r="1189" spans="2:15" ht="21" customHeight="1" x14ac:dyDescent="0.25">
      <c r="B1189" s="2" t="s">
        <v>14</v>
      </c>
      <c r="C1189" s="3">
        <v>4</v>
      </c>
      <c r="D1189" s="4" t="s">
        <v>59</v>
      </c>
      <c r="E1189" s="2" t="s">
        <v>28</v>
      </c>
      <c r="F1189" s="2" t="s">
        <v>42</v>
      </c>
      <c r="G1189" s="5">
        <v>4</v>
      </c>
      <c r="H1189" s="1">
        <v>20000000</v>
      </c>
      <c r="I1189" s="2">
        <v>1</v>
      </c>
      <c r="J1189" s="6">
        <v>7.8703703703703713E-3</v>
      </c>
      <c r="K1189" s="2" t="s">
        <v>61</v>
      </c>
      <c r="L1189" s="2" t="s">
        <v>56</v>
      </c>
      <c r="M1189" s="2" t="s">
        <v>30</v>
      </c>
      <c r="N1189" s="2" t="s">
        <v>76</v>
      </c>
      <c r="O1189" s="2" t="s">
        <v>71</v>
      </c>
    </row>
    <row r="1190" spans="2:15" ht="21" customHeight="1" x14ac:dyDescent="0.25">
      <c r="B1190" s="21" t="s">
        <v>70</v>
      </c>
      <c r="C1190" s="22">
        <v>5</v>
      </c>
      <c r="D1190" s="23" t="s">
        <v>37</v>
      </c>
      <c r="E1190" s="21" t="s">
        <v>16</v>
      </c>
      <c r="F1190" s="21" t="s">
        <v>42</v>
      </c>
      <c r="G1190" s="24">
        <v>0</v>
      </c>
      <c r="H1190" s="25">
        <v>0</v>
      </c>
      <c r="I1190" s="21">
        <v>3</v>
      </c>
      <c r="J1190" s="26">
        <v>7.8703703703703713E-3</v>
      </c>
      <c r="K1190" s="21"/>
      <c r="L1190" s="21"/>
      <c r="M1190" s="21" t="s">
        <v>30</v>
      </c>
      <c r="N1190" s="21" t="s">
        <v>76</v>
      </c>
      <c r="O1190" s="21" t="s">
        <v>31</v>
      </c>
    </row>
    <row r="1191" spans="2:15" ht="21" customHeight="1" x14ac:dyDescent="0.25">
      <c r="B1191" s="2" t="s">
        <v>70</v>
      </c>
      <c r="C1191" s="3">
        <v>10</v>
      </c>
      <c r="D1191" s="4" t="s">
        <v>69</v>
      </c>
      <c r="E1191" s="2" t="s">
        <v>16</v>
      </c>
      <c r="F1191" s="2" t="s">
        <v>23</v>
      </c>
      <c r="G1191" s="5">
        <v>0</v>
      </c>
      <c r="H1191" s="1">
        <v>0</v>
      </c>
      <c r="I1191" s="2">
        <v>2</v>
      </c>
      <c r="J1191" s="6">
        <v>7.8703703703703713E-3</v>
      </c>
      <c r="K1191" s="2"/>
      <c r="L1191" s="2"/>
      <c r="M1191" s="2" t="s">
        <v>40</v>
      </c>
      <c r="N1191" s="2" t="s">
        <v>66</v>
      </c>
      <c r="O1191" s="2" t="s">
        <v>36</v>
      </c>
    </row>
    <row r="1192" spans="2:15" ht="21" customHeight="1" x14ac:dyDescent="0.25">
      <c r="B1192" s="21" t="s">
        <v>70</v>
      </c>
      <c r="C1192" s="22">
        <v>10</v>
      </c>
      <c r="D1192" s="23" t="s">
        <v>69</v>
      </c>
      <c r="E1192" s="21" t="s">
        <v>49</v>
      </c>
      <c r="F1192" s="21" t="s">
        <v>42</v>
      </c>
      <c r="G1192" s="24">
        <v>0</v>
      </c>
      <c r="H1192" s="25">
        <v>0</v>
      </c>
      <c r="I1192" s="21">
        <v>2</v>
      </c>
      <c r="J1192" s="26">
        <v>7.8703703703703713E-3</v>
      </c>
      <c r="K1192" s="21"/>
      <c r="L1192" s="21"/>
      <c r="M1192" s="21" t="s">
        <v>20</v>
      </c>
      <c r="N1192" s="21" t="s">
        <v>78</v>
      </c>
      <c r="O1192" s="21" t="s">
        <v>53</v>
      </c>
    </row>
    <row r="1193" spans="2:15" ht="21" customHeight="1" x14ac:dyDescent="0.25">
      <c r="B1193" s="2" t="s">
        <v>14</v>
      </c>
      <c r="C1193" s="3">
        <v>17</v>
      </c>
      <c r="D1193" s="4" t="s">
        <v>55</v>
      </c>
      <c r="E1193" s="2" t="s">
        <v>28</v>
      </c>
      <c r="F1193" s="2" t="s">
        <v>42</v>
      </c>
      <c r="G1193" s="5">
        <v>2</v>
      </c>
      <c r="H1193" s="1">
        <v>38000000</v>
      </c>
      <c r="I1193" s="2">
        <v>4</v>
      </c>
      <c r="J1193" s="6">
        <v>8.8541666666666664E-3</v>
      </c>
      <c r="K1193" s="2" t="s">
        <v>46</v>
      </c>
      <c r="L1193" s="2" t="s">
        <v>29</v>
      </c>
      <c r="M1193" s="2" t="s">
        <v>33</v>
      </c>
      <c r="N1193" s="2" t="s">
        <v>76</v>
      </c>
      <c r="O1193" s="2" t="s">
        <v>31</v>
      </c>
    </row>
    <row r="1194" spans="2:15" ht="21" customHeight="1" x14ac:dyDescent="0.25">
      <c r="B1194" s="21" t="s">
        <v>14</v>
      </c>
      <c r="C1194" s="22">
        <v>2</v>
      </c>
      <c r="D1194" s="23" t="s">
        <v>59</v>
      </c>
      <c r="E1194" s="21" t="s">
        <v>16</v>
      </c>
      <c r="F1194" s="21" t="s">
        <v>42</v>
      </c>
      <c r="G1194" s="24">
        <v>5</v>
      </c>
      <c r="H1194" s="25">
        <v>25000000</v>
      </c>
      <c r="I1194" s="21">
        <v>1</v>
      </c>
      <c r="J1194" s="26">
        <v>8.8541666666666664E-3</v>
      </c>
      <c r="K1194" s="21" t="s">
        <v>18</v>
      </c>
      <c r="L1194" s="21" t="s">
        <v>19</v>
      </c>
      <c r="M1194" s="21" t="s">
        <v>51</v>
      </c>
      <c r="N1194" s="21" t="s">
        <v>78</v>
      </c>
      <c r="O1194" s="21" t="s">
        <v>21</v>
      </c>
    </row>
    <row r="1195" spans="2:15" ht="21" customHeight="1" x14ac:dyDescent="0.25">
      <c r="B1195" s="2" t="s">
        <v>14</v>
      </c>
      <c r="C1195" s="3">
        <v>5</v>
      </c>
      <c r="D1195" s="4" t="s">
        <v>22</v>
      </c>
      <c r="E1195" s="2" t="s">
        <v>16</v>
      </c>
      <c r="F1195" s="2" t="s">
        <v>17</v>
      </c>
      <c r="G1195" s="5">
        <v>4</v>
      </c>
      <c r="H1195" s="1">
        <v>20000000</v>
      </c>
      <c r="I1195" s="2">
        <v>3</v>
      </c>
      <c r="J1195" s="6">
        <v>8.8541666666666664E-3</v>
      </c>
      <c r="K1195" s="2" t="s">
        <v>61</v>
      </c>
      <c r="L1195" s="2" t="s">
        <v>47</v>
      </c>
      <c r="M1195" s="2" t="s">
        <v>33</v>
      </c>
      <c r="N1195" s="2" t="s">
        <v>78</v>
      </c>
      <c r="O1195" s="2" t="s">
        <v>66</v>
      </c>
    </row>
    <row r="1196" spans="2:15" ht="21" customHeight="1" x14ac:dyDescent="0.25">
      <c r="B1196" s="21" t="s">
        <v>14</v>
      </c>
      <c r="C1196" s="22">
        <v>11</v>
      </c>
      <c r="D1196" s="23" t="s">
        <v>22</v>
      </c>
      <c r="E1196" s="21" t="s">
        <v>28</v>
      </c>
      <c r="F1196" s="21" t="s">
        <v>23</v>
      </c>
      <c r="G1196" s="24">
        <v>1</v>
      </c>
      <c r="H1196" s="25">
        <v>7000000</v>
      </c>
      <c r="I1196" s="21">
        <v>6</v>
      </c>
      <c r="J1196" s="26">
        <v>8.8541666666666664E-3</v>
      </c>
      <c r="K1196" s="21" t="s">
        <v>18</v>
      </c>
      <c r="L1196" s="21" t="s">
        <v>29</v>
      </c>
      <c r="M1196" s="21" t="s">
        <v>25</v>
      </c>
      <c r="N1196" s="21" t="s">
        <v>76</v>
      </c>
      <c r="O1196" s="21" t="s">
        <v>71</v>
      </c>
    </row>
    <row r="1197" spans="2:15" ht="21" customHeight="1" x14ac:dyDescent="0.25">
      <c r="B1197" s="2" t="s">
        <v>14</v>
      </c>
      <c r="C1197" s="3">
        <v>28</v>
      </c>
      <c r="D1197" s="4" t="s">
        <v>27</v>
      </c>
      <c r="E1197" s="2" t="s">
        <v>32</v>
      </c>
      <c r="F1197" s="2" t="s">
        <v>42</v>
      </c>
      <c r="G1197" s="5">
        <v>3</v>
      </c>
      <c r="H1197" s="1">
        <v>11000000</v>
      </c>
      <c r="I1197" s="2">
        <v>2</v>
      </c>
      <c r="J1197" s="6">
        <v>8.8541666666666664E-3</v>
      </c>
      <c r="K1197" s="2" t="s">
        <v>18</v>
      </c>
      <c r="L1197" s="2" t="s">
        <v>29</v>
      </c>
      <c r="M1197" s="2" t="s">
        <v>25</v>
      </c>
      <c r="N1197" s="2" t="s">
        <v>78</v>
      </c>
      <c r="O1197" s="2" t="s">
        <v>21</v>
      </c>
    </row>
    <row r="1198" spans="2:15" ht="21" customHeight="1" x14ac:dyDescent="0.25">
      <c r="B1198" s="21" t="s">
        <v>14</v>
      </c>
      <c r="C1198" s="22">
        <v>16</v>
      </c>
      <c r="D1198" s="23" t="s">
        <v>27</v>
      </c>
      <c r="E1198" s="21" t="s">
        <v>28</v>
      </c>
      <c r="F1198" s="21" t="s">
        <v>23</v>
      </c>
      <c r="G1198" s="24">
        <v>5</v>
      </c>
      <c r="H1198" s="25">
        <v>20000000</v>
      </c>
      <c r="I1198" s="21">
        <v>5</v>
      </c>
      <c r="J1198" s="26">
        <v>8.8541666666666664E-3</v>
      </c>
      <c r="K1198" s="21" t="s">
        <v>18</v>
      </c>
      <c r="L1198" s="21" t="s">
        <v>19</v>
      </c>
      <c r="M1198" s="21" t="s">
        <v>40</v>
      </c>
      <c r="N1198" s="21" t="s">
        <v>77</v>
      </c>
      <c r="O1198" s="21" t="s">
        <v>65</v>
      </c>
    </row>
    <row r="1199" spans="2:15" ht="21" customHeight="1" x14ac:dyDescent="0.25">
      <c r="B1199" s="2" t="s">
        <v>14</v>
      </c>
      <c r="C1199" s="3">
        <v>30</v>
      </c>
      <c r="D1199" s="4" t="s">
        <v>27</v>
      </c>
      <c r="E1199" s="2" t="s">
        <v>49</v>
      </c>
      <c r="F1199" s="2" t="s">
        <v>17</v>
      </c>
      <c r="G1199" s="5">
        <v>2</v>
      </c>
      <c r="H1199" s="1">
        <v>10000000</v>
      </c>
      <c r="I1199" s="2">
        <v>1</v>
      </c>
      <c r="J1199" s="6">
        <v>8.8541666666666664E-3</v>
      </c>
      <c r="K1199" s="2" t="s">
        <v>18</v>
      </c>
      <c r="L1199" s="2" t="s">
        <v>19</v>
      </c>
      <c r="M1199" s="2" t="s">
        <v>48</v>
      </c>
      <c r="N1199" s="2" t="s">
        <v>66</v>
      </c>
      <c r="O1199" s="2" t="s">
        <v>67</v>
      </c>
    </row>
    <row r="1200" spans="2:15" ht="21" customHeight="1" x14ac:dyDescent="0.25">
      <c r="B1200" s="21" t="s">
        <v>14</v>
      </c>
      <c r="C1200" s="22">
        <v>8</v>
      </c>
      <c r="D1200" s="23" t="s">
        <v>37</v>
      </c>
      <c r="E1200" s="21" t="s">
        <v>28</v>
      </c>
      <c r="F1200" s="21" t="s">
        <v>42</v>
      </c>
      <c r="G1200" s="24">
        <v>1</v>
      </c>
      <c r="H1200" s="25">
        <v>19000000</v>
      </c>
      <c r="I1200" s="21">
        <v>4</v>
      </c>
      <c r="J1200" s="26">
        <v>8.8541666666666664E-3</v>
      </c>
      <c r="K1200" s="21" t="s">
        <v>46</v>
      </c>
      <c r="L1200" s="21" t="s">
        <v>19</v>
      </c>
      <c r="M1200" s="21" t="s">
        <v>43</v>
      </c>
      <c r="N1200" s="21" t="s">
        <v>66</v>
      </c>
      <c r="O1200" s="21" t="s">
        <v>67</v>
      </c>
    </row>
    <row r="1201" spans="2:15" ht="21" customHeight="1" x14ac:dyDescent="0.25">
      <c r="B1201" s="2" t="s">
        <v>14</v>
      </c>
      <c r="C1201" s="3">
        <v>17</v>
      </c>
      <c r="D1201" s="4" t="s">
        <v>55</v>
      </c>
      <c r="E1201" s="2" t="s">
        <v>28</v>
      </c>
      <c r="F1201" s="2" t="s">
        <v>42</v>
      </c>
      <c r="G1201" s="5">
        <v>2</v>
      </c>
      <c r="H1201" s="1">
        <v>38000000</v>
      </c>
      <c r="I1201" s="2">
        <v>4</v>
      </c>
      <c r="J1201" s="6">
        <v>8.8541666666666664E-3</v>
      </c>
      <c r="K1201" s="2" t="s">
        <v>46</v>
      </c>
      <c r="L1201" s="2" t="s">
        <v>29</v>
      </c>
      <c r="M1201" s="2" t="s">
        <v>33</v>
      </c>
      <c r="N1201" s="2" t="s">
        <v>76</v>
      </c>
      <c r="O1201" s="2" t="s">
        <v>31</v>
      </c>
    </row>
    <row r="1202" spans="2:15" ht="21" customHeight="1" x14ac:dyDescent="0.25">
      <c r="B1202" s="21" t="s">
        <v>14</v>
      </c>
      <c r="C1202" s="22">
        <v>2</v>
      </c>
      <c r="D1202" s="23" t="s">
        <v>59</v>
      </c>
      <c r="E1202" s="21" t="s">
        <v>16</v>
      </c>
      <c r="F1202" s="21" t="s">
        <v>42</v>
      </c>
      <c r="G1202" s="24">
        <v>5</v>
      </c>
      <c r="H1202" s="25">
        <v>25000000</v>
      </c>
      <c r="I1202" s="21">
        <v>1</v>
      </c>
      <c r="J1202" s="26">
        <v>8.8541666666666664E-3</v>
      </c>
      <c r="K1202" s="21" t="s">
        <v>18</v>
      </c>
      <c r="L1202" s="21" t="s">
        <v>19</v>
      </c>
      <c r="M1202" s="21" t="s">
        <v>51</v>
      </c>
      <c r="N1202" s="21" t="s">
        <v>78</v>
      </c>
      <c r="O1202" s="21" t="s">
        <v>21</v>
      </c>
    </row>
    <row r="1203" spans="2:15" ht="21" customHeight="1" x14ac:dyDescent="0.25">
      <c r="B1203" s="2" t="s">
        <v>14</v>
      </c>
      <c r="C1203" s="3">
        <v>5</v>
      </c>
      <c r="D1203" s="4" t="s">
        <v>22</v>
      </c>
      <c r="E1203" s="2" t="s">
        <v>16</v>
      </c>
      <c r="F1203" s="2" t="s">
        <v>17</v>
      </c>
      <c r="G1203" s="5">
        <v>4</v>
      </c>
      <c r="H1203" s="1">
        <v>20000000</v>
      </c>
      <c r="I1203" s="2">
        <v>3</v>
      </c>
      <c r="J1203" s="6">
        <v>8.8541666666666664E-3</v>
      </c>
      <c r="K1203" s="2" t="s">
        <v>61</v>
      </c>
      <c r="L1203" s="2" t="s">
        <v>47</v>
      </c>
      <c r="M1203" s="2" t="s">
        <v>33</v>
      </c>
      <c r="N1203" s="2" t="s">
        <v>78</v>
      </c>
      <c r="O1203" s="2" t="s">
        <v>66</v>
      </c>
    </row>
    <row r="1204" spans="2:15" ht="21" customHeight="1" x14ac:dyDescent="0.25">
      <c r="B1204" s="21" t="s">
        <v>70</v>
      </c>
      <c r="C1204" s="22">
        <v>22</v>
      </c>
      <c r="D1204" s="23" t="s">
        <v>27</v>
      </c>
      <c r="E1204" s="21" t="s">
        <v>38</v>
      </c>
      <c r="F1204" s="21" t="s">
        <v>23</v>
      </c>
      <c r="G1204" s="24">
        <v>0</v>
      </c>
      <c r="H1204" s="25">
        <v>0</v>
      </c>
      <c r="I1204" s="21">
        <v>3</v>
      </c>
      <c r="J1204" s="26">
        <v>8.8541666666666664E-3</v>
      </c>
      <c r="K1204" s="21"/>
      <c r="L1204" s="21"/>
      <c r="M1204" s="21" t="s">
        <v>30</v>
      </c>
      <c r="N1204" s="21" t="s">
        <v>76</v>
      </c>
      <c r="O1204" s="21" t="s">
        <v>31</v>
      </c>
    </row>
    <row r="1205" spans="2:15" ht="21" customHeight="1" x14ac:dyDescent="0.25">
      <c r="B1205" s="2" t="s">
        <v>70</v>
      </c>
      <c r="C1205" s="3">
        <v>25</v>
      </c>
      <c r="D1205" s="4" t="s">
        <v>37</v>
      </c>
      <c r="E1205" s="2" t="s">
        <v>38</v>
      </c>
      <c r="F1205" s="2" t="s">
        <v>23</v>
      </c>
      <c r="G1205" s="5">
        <v>0</v>
      </c>
      <c r="H1205" s="1">
        <v>0</v>
      </c>
      <c r="I1205" s="2">
        <v>5</v>
      </c>
      <c r="J1205" s="6">
        <v>8.8541666666666664E-3</v>
      </c>
      <c r="K1205" s="2"/>
      <c r="L1205" s="2"/>
      <c r="M1205" s="2" t="s">
        <v>43</v>
      </c>
      <c r="N1205" s="2" t="s">
        <v>78</v>
      </c>
      <c r="O1205" s="2" t="s">
        <v>21</v>
      </c>
    </row>
    <row r="1206" spans="2:15" ht="21" customHeight="1" x14ac:dyDescent="0.25">
      <c r="B1206" s="21" t="s">
        <v>70</v>
      </c>
      <c r="C1206" s="22">
        <v>16</v>
      </c>
      <c r="D1206" s="23" t="s">
        <v>44</v>
      </c>
      <c r="E1206" s="21" t="s">
        <v>16</v>
      </c>
      <c r="F1206" s="21" t="s">
        <v>42</v>
      </c>
      <c r="G1206" s="24">
        <v>0</v>
      </c>
      <c r="H1206" s="25">
        <v>0</v>
      </c>
      <c r="I1206" s="21">
        <v>3</v>
      </c>
      <c r="J1206" s="26">
        <v>8.8541666666666664E-3</v>
      </c>
      <c r="K1206" s="21"/>
      <c r="L1206" s="21"/>
      <c r="M1206" s="21" t="s">
        <v>33</v>
      </c>
      <c r="N1206" s="21" t="s">
        <v>66</v>
      </c>
      <c r="O1206" s="21" t="s">
        <v>67</v>
      </c>
    </row>
    <row r="1207" spans="2:15" ht="21" customHeight="1" x14ac:dyDescent="0.25">
      <c r="B1207" s="2" t="s">
        <v>70</v>
      </c>
      <c r="C1207" s="3">
        <v>30</v>
      </c>
      <c r="D1207" s="4" t="s">
        <v>44</v>
      </c>
      <c r="E1207" s="2" t="s">
        <v>32</v>
      </c>
      <c r="F1207" s="2" t="s">
        <v>42</v>
      </c>
      <c r="G1207" s="5">
        <v>0</v>
      </c>
      <c r="H1207" s="1">
        <v>0</v>
      </c>
      <c r="I1207" s="2">
        <v>5</v>
      </c>
      <c r="J1207" s="6">
        <v>8.8541666666666664E-3</v>
      </c>
      <c r="K1207" s="2"/>
      <c r="L1207" s="2"/>
      <c r="M1207" s="2" t="s">
        <v>48</v>
      </c>
      <c r="N1207" s="2" t="s">
        <v>76</v>
      </c>
      <c r="O1207" s="2" t="s">
        <v>52</v>
      </c>
    </row>
    <row r="1208" spans="2:15" ht="21" customHeight="1" x14ac:dyDescent="0.25">
      <c r="B1208" s="21" t="s">
        <v>70</v>
      </c>
      <c r="C1208" s="22">
        <v>1</v>
      </c>
      <c r="D1208" s="23" t="s">
        <v>69</v>
      </c>
      <c r="E1208" s="21" t="s">
        <v>28</v>
      </c>
      <c r="F1208" s="21" t="s">
        <v>17</v>
      </c>
      <c r="G1208" s="24">
        <v>0</v>
      </c>
      <c r="H1208" s="25">
        <v>0</v>
      </c>
      <c r="I1208" s="21">
        <v>2</v>
      </c>
      <c r="J1208" s="26">
        <v>8.8541666666666664E-3</v>
      </c>
      <c r="K1208" s="21"/>
      <c r="L1208" s="21"/>
      <c r="M1208" s="21" t="s">
        <v>25</v>
      </c>
      <c r="N1208" s="21" t="s">
        <v>76</v>
      </c>
      <c r="O1208" s="21" t="s">
        <v>26</v>
      </c>
    </row>
    <row r="1209" spans="2:15" ht="21" customHeight="1" x14ac:dyDescent="0.25">
      <c r="B1209" s="2" t="s">
        <v>14</v>
      </c>
      <c r="C1209" s="3">
        <v>13</v>
      </c>
      <c r="D1209" s="4" t="s">
        <v>57</v>
      </c>
      <c r="E1209" s="2" t="s">
        <v>32</v>
      </c>
      <c r="F1209" s="2" t="s">
        <v>17</v>
      </c>
      <c r="G1209" s="5">
        <v>1</v>
      </c>
      <c r="H1209" s="1">
        <v>7000000</v>
      </c>
      <c r="I1209" s="2">
        <v>6</v>
      </c>
      <c r="J1209" s="6">
        <v>8.9699074074074073E-3</v>
      </c>
      <c r="K1209" s="2" t="s">
        <v>18</v>
      </c>
      <c r="L1209" s="2" t="s">
        <v>47</v>
      </c>
      <c r="M1209" s="2" t="s">
        <v>33</v>
      </c>
      <c r="N1209" s="2" t="s">
        <v>66</v>
      </c>
      <c r="O1209" s="2" t="s">
        <v>36</v>
      </c>
    </row>
    <row r="1210" spans="2:15" ht="21" customHeight="1" x14ac:dyDescent="0.25">
      <c r="B1210" s="21" t="s">
        <v>14</v>
      </c>
      <c r="C1210" s="22">
        <v>10</v>
      </c>
      <c r="D1210" s="23" t="s">
        <v>15</v>
      </c>
      <c r="E1210" s="21" t="s">
        <v>49</v>
      </c>
      <c r="F1210" s="21" t="s">
        <v>17</v>
      </c>
      <c r="G1210" s="24">
        <v>3</v>
      </c>
      <c r="H1210" s="25">
        <v>15000000</v>
      </c>
      <c r="I1210" s="21">
        <v>1</v>
      </c>
      <c r="J1210" s="26">
        <v>8.9699074074074073E-3</v>
      </c>
      <c r="K1210" s="21" t="s">
        <v>18</v>
      </c>
      <c r="L1210" s="21" t="s">
        <v>56</v>
      </c>
      <c r="M1210" s="21" t="s">
        <v>30</v>
      </c>
      <c r="N1210" s="21" t="s">
        <v>78</v>
      </c>
      <c r="O1210" s="21" t="s">
        <v>62</v>
      </c>
    </row>
    <row r="1211" spans="2:15" ht="21" customHeight="1" x14ac:dyDescent="0.25">
      <c r="B1211" s="2" t="s">
        <v>14</v>
      </c>
      <c r="C1211" s="3">
        <v>9</v>
      </c>
      <c r="D1211" s="4" t="s">
        <v>72</v>
      </c>
      <c r="E1211" s="2" t="s">
        <v>16</v>
      </c>
      <c r="F1211" s="2" t="s">
        <v>42</v>
      </c>
      <c r="G1211" s="5">
        <v>4</v>
      </c>
      <c r="H1211" s="1">
        <v>11000000</v>
      </c>
      <c r="I1211" s="2">
        <v>1</v>
      </c>
      <c r="J1211" s="6">
        <v>8.9699074074074073E-3</v>
      </c>
      <c r="K1211" s="2" t="s">
        <v>61</v>
      </c>
      <c r="L1211" s="2" t="s">
        <v>19</v>
      </c>
      <c r="M1211" s="2" t="s">
        <v>33</v>
      </c>
      <c r="N1211" s="2" t="s">
        <v>78</v>
      </c>
      <c r="O1211" s="2" t="s">
        <v>63</v>
      </c>
    </row>
    <row r="1212" spans="2:15" ht="21" customHeight="1" x14ac:dyDescent="0.25">
      <c r="B1212" s="21" t="s">
        <v>14</v>
      </c>
      <c r="C1212" s="22">
        <v>21</v>
      </c>
      <c r="D1212" s="23" t="s">
        <v>27</v>
      </c>
      <c r="E1212" s="21" t="s">
        <v>16</v>
      </c>
      <c r="F1212" s="21" t="s">
        <v>23</v>
      </c>
      <c r="G1212" s="24">
        <v>2</v>
      </c>
      <c r="H1212" s="25">
        <v>38000000</v>
      </c>
      <c r="I1212" s="21">
        <v>3</v>
      </c>
      <c r="J1212" s="26">
        <v>8.9699074074074073E-3</v>
      </c>
      <c r="K1212" s="21" t="s">
        <v>46</v>
      </c>
      <c r="L1212" s="21" t="s">
        <v>39</v>
      </c>
      <c r="M1212" s="21" t="s">
        <v>25</v>
      </c>
      <c r="N1212" s="21" t="s">
        <v>76</v>
      </c>
      <c r="O1212" s="21" t="s">
        <v>52</v>
      </c>
    </row>
    <row r="1213" spans="2:15" ht="21" customHeight="1" x14ac:dyDescent="0.25">
      <c r="B1213" s="2" t="s">
        <v>14</v>
      </c>
      <c r="C1213" s="3">
        <v>30</v>
      </c>
      <c r="D1213" s="4" t="s">
        <v>27</v>
      </c>
      <c r="E1213" s="2" t="s">
        <v>38</v>
      </c>
      <c r="F1213" s="2" t="s">
        <v>42</v>
      </c>
      <c r="G1213" s="5">
        <v>3</v>
      </c>
      <c r="H1213" s="1">
        <v>15000000</v>
      </c>
      <c r="I1213" s="2">
        <v>5</v>
      </c>
      <c r="J1213" s="6">
        <v>8.9699074074074073E-3</v>
      </c>
      <c r="K1213" s="2" t="s">
        <v>18</v>
      </c>
      <c r="L1213" s="2" t="s">
        <v>19</v>
      </c>
      <c r="M1213" s="2" t="s">
        <v>51</v>
      </c>
      <c r="N1213" s="2" t="s">
        <v>76</v>
      </c>
      <c r="O1213" s="2" t="s">
        <v>75</v>
      </c>
    </row>
    <row r="1214" spans="2:15" ht="21" customHeight="1" x14ac:dyDescent="0.25">
      <c r="B1214" s="21" t="s">
        <v>14</v>
      </c>
      <c r="C1214" s="22">
        <v>13</v>
      </c>
      <c r="D1214" s="23" t="s">
        <v>37</v>
      </c>
      <c r="E1214" s="21" t="s">
        <v>16</v>
      </c>
      <c r="F1214" s="21" t="s">
        <v>42</v>
      </c>
      <c r="G1214" s="24">
        <v>2</v>
      </c>
      <c r="H1214" s="25">
        <v>38000000</v>
      </c>
      <c r="I1214" s="21">
        <v>1</v>
      </c>
      <c r="J1214" s="26">
        <v>8.9699074074074073E-3</v>
      </c>
      <c r="K1214" s="21" t="s">
        <v>46</v>
      </c>
      <c r="L1214" s="21" t="s">
        <v>50</v>
      </c>
      <c r="M1214" s="21" t="s">
        <v>51</v>
      </c>
      <c r="N1214" s="21" t="s">
        <v>66</v>
      </c>
      <c r="O1214" s="21" t="s">
        <v>67</v>
      </c>
    </row>
    <row r="1215" spans="2:15" ht="21" customHeight="1" x14ac:dyDescent="0.25">
      <c r="B1215" s="2" t="s">
        <v>14</v>
      </c>
      <c r="C1215" s="3">
        <v>2</v>
      </c>
      <c r="D1215" s="4" t="s">
        <v>37</v>
      </c>
      <c r="E1215" s="2" t="s">
        <v>16</v>
      </c>
      <c r="F1215" s="2" t="s">
        <v>23</v>
      </c>
      <c r="G1215" s="5">
        <v>2</v>
      </c>
      <c r="H1215" s="1">
        <v>10000000</v>
      </c>
      <c r="I1215" s="2">
        <v>5</v>
      </c>
      <c r="J1215" s="6">
        <v>8.9699074074074073E-3</v>
      </c>
      <c r="K1215" s="2" t="s">
        <v>18</v>
      </c>
      <c r="L1215" s="2" t="s">
        <v>19</v>
      </c>
      <c r="M1215" s="2" t="s">
        <v>30</v>
      </c>
      <c r="N1215" s="2" t="s">
        <v>78</v>
      </c>
      <c r="O1215" s="2" t="s">
        <v>53</v>
      </c>
    </row>
    <row r="1216" spans="2:15" ht="21" customHeight="1" x14ac:dyDescent="0.25">
      <c r="B1216" s="21" t="s">
        <v>14</v>
      </c>
      <c r="C1216" s="22">
        <v>4</v>
      </c>
      <c r="D1216" s="23" t="s">
        <v>37</v>
      </c>
      <c r="E1216" s="21" t="s">
        <v>28</v>
      </c>
      <c r="F1216" s="21" t="s">
        <v>23</v>
      </c>
      <c r="G1216" s="24">
        <v>4</v>
      </c>
      <c r="H1216" s="25">
        <v>20000000</v>
      </c>
      <c r="I1216" s="21">
        <v>2</v>
      </c>
      <c r="J1216" s="26">
        <v>8.9699074074074073E-3</v>
      </c>
      <c r="K1216" s="21" t="s">
        <v>18</v>
      </c>
      <c r="L1216" s="21" t="s">
        <v>29</v>
      </c>
      <c r="M1216" s="21" t="s">
        <v>30</v>
      </c>
      <c r="N1216" s="21" t="s">
        <v>77</v>
      </c>
      <c r="O1216" s="21" t="s">
        <v>54</v>
      </c>
    </row>
    <row r="1217" spans="2:15" ht="21" customHeight="1" x14ac:dyDescent="0.25">
      <c r="B1217" s="2" t="s">
        <v>14</v>
      </c>
      <c r="C1217" s="3">
        <v>6</v>
      </c>
      <c r="D1217" s="4" t="s">
        <v>37</v>
      </c>
      <c r="E1217" s="2" t="s">
        <v>38</v>
      </c>
      <c r="F1217" s="2" t="s">
        <v>45</v>
      </c>
      <c r="G1217" s="5">
        <v>2</v>
      </c>
      <c r="H1217" s="1">
        <v>12000000</v>
      </c>
      <c r="I1217" s="2">
        <v>2</v>
      </c>
      <c r="J1217" s="6">
        <v>8.9699074074074073E-3</v>
      </c>
      <c r="K1217" s="2" t="s">
        <v>18</v>
      </c>
      <c r="L1217" s="2" t="s">
        <v>56</v>
      </c>
      <c r="M1217" s="2" t="s">
        <v>30</v>
      </c>
      <c r="N1217" s="2" t="s">
        <v>76</v>
      </c>
      <c r="O1217" s="2" t="s">
        <v>26</v>
      </c>
    </row>
    <row r="1218" spans="2:15" ht="21" customHeight="1" x14ac:dyDescent="0.25">
      <c r="B1218" s="21" t="s">
        <v>14</v>
      </c>
      <c r="C1218" s="22">
        <v>23</v>
      </c>
      <c r="D1218" s="23" t="s">
        <v>37</v>
      </c>
      <c r="E1218" s="21" t="s">
        <v>73</v>
      </c>
      <c r="F1218" s="21" t="s">
        <v>17</v>
      </c>
      <c r="G1218" s="24">
        <v>3</v>
      </c>
      <c r="H1218" s="25">
        <v>15000000</v>
      </c>
      <c r="I1218" s="21">
        <v>1</v>
      </c>
      <c r="J1218" s="26">
        <v>8.9699074074074073E-3</v>
      </c>
      <c r="K1218" s="21" t="s">
        <v>18</v>
      </c>
      <c r="L1218" s="21" t="s">
        <v>35</v>
      </c>
      <c r="M1218" s="21" t="s">
        <v>51</v>
      </c>
      <c r="N1218" s="21" t="s">
        <v>78</v>
      </c>
      <c r="O1218" s="21" t="s">
        <v>66</v>
      </c>
    </row>
    <row r="1219" spans="2:15" ht="21" customHeight="1" x14ac:dyDescent="0.25">
      <c r="B1219" s="2" t="s">
        <v>14</v>
      </c>
      <c r="C1219" s="3">
        <v>8</v>
      </c>
      <c r="D1219" s="4" t="s">
        <v>37</v>
      </c>
      <c r="E1219" s="2" t="s">
        <v>38</v>
      </c>
      <c r="F1219" s="2" t="s">
        <v>42</v>
      </c>
      <c r="G1219" s="5">
        <v>2</v>
      </c>
      <c r="H1219" s="1">
        <v>12000000</v>
      </c>
      <c r="I1219" s="2">
        <v>2</v>
      </c>
      <c r="J1219" s="6">
        <v>8.9699074074074073E-3</v>
      </c>
      <c r="K1219" s="2" t="s">
        <v>18</v>
      </c>
      <c r="L1219" s="2" t="s">
        <v>39</v>
      </c>
      <c r="M1219" s="2" t="s">
        <v>40</v>
      </c>
      <c r="N1219" s="2" t="s">
        <v>78</v>
      </c>
      <c r="O1219" s="2" t="s">
        <v>21</v>
      </c>
    </row>
    <row r="1220" spans="2:15" ht="21" customHeight="1" x14ac:dyDescent="0.25">
      <c r="B1220" s="21" t="s">
        <v>14</v>
      </c>
      <c r="C1220" s="22">
        <v>1</v>
      </c>
      <c r="D1220" s="23" t="s">
        <v>37</v>
      </c>
      <c r="E1220" s="21" t="s">
        <v>28</v>
      </c>
      <c r="F1220" s="21" t="s">
        <v>23</v>
      </c>
      <c r="G1220" s="24">
        <v>2</v>
      </c>
      <c r="H1220" s="25">
        <v>12000000</v>
      </c>
      <c r="I1220" s="21">
        <v>2</v>
      </c>
      <c r="J1220" s="26">
        <v>8.9699074074074073E-3</v>
      </c>
      <c r="K1220" s="21" t="s">
        <v>18</v>
      </c>
      <c r="L1220" s="21" t="s">
        <v>19</v>
      </c>
      <c r="M1220" s="21" t="s">
        <v>43</v>
      </c>
      <c r="N1220" s="21" t="s">
        <v>76</v>
      </c>
      <c r="O1220" s="21" t="s">
        <v>26</v>
      </c>
    </row>
    <row r="1221" spans="2:15" ht="21" customHeight="1" x14ac:dyDescent="0.25">
      <c r="B1221" s="2" t="s">
        <v>14</v>
      </c>
      <c r="C1221" s="3">
        <v>20</v>
      </c>
      <c r="D1221" s="4" t="s">
        <v>37</v>
      </c>
      <c r="E1221" s="2" t="s">
        <v>38</v>
      </c>
      <c r="F1221" s="2" t="s">
        <v>23</v>
      </c>
      <c r="G1221" s="5">
        <v>5</v>
      </c>
      <c r="H1221" s="1">
        <v>21000000</v>
      </c>
      <c r="I1221" s="2">
        <v>2</v>
      </c>
      <c r="J1221" s="6">
        <v>8.9699074074074073E-3</v>
      </c>
      <c r="K1221" s="2" t="s">
        <v>18</v>
      </c>
      <c r="L1221" s="2" t="s">
        <v>56</v>
      </c>
      <c r="M1221" s="2" t="s">
        <v>43</v>
      </c>
      <c r="N1221" s="2" t="s">
        <v>78</v>
      </c>
      <c r="O1221" s="2" t="s">
        <v>53</v>
      </c>
    </row>
    <row r="1222" spans="2:15" ht="21" customHeight="1" x14ac:dyDescent="0.25">
      <c r="B1222" s="21" t="s">
        <v>14</v>
      </c>
      <c r="C1222" s="22">
        <v>11</v>
      </c>
      <c r="D1222" s="23" t="s">
        <v>44</v>
      </c>
      <c r="E1222" s="21" t="s">
        <v>32</v>
      </c>
      <c r="F1222" s="21" t="s">
        <v>42</v>
      </c>
      <c r="G1222" s="24">
        <v>2</v>
      </c>
      <c r="H1222" s="25">
        <v>12000000</v>
      </c>
      <c r="I1222" s="21">
        <v>1</v>
      </c>
      <c r="J1222" s="26">
        <v>8.9699074074074073E-3</v>
      </c>
      <c r="K1222" s="21" t="s">
        <v>18</v>
      </c>
      <c r="L1222" s="21" t="s">
        <v>29</v>
      </c>
      <c r="M1222" s="21" t="s">
        <v>20</v>
      </c>
      <c r="N1222" s="21" t="s">
        <v>78</v>
      </c>
      <c r="O1222" s="21" t="s">
        <v>21</v>
      </c>
    </row>
    <row r="1223" spans="2:15" ht="21" customHeight="1" x14ac:dyDescent="0.25">
      <c r="B1223" s="2" t="s">
        <v>14</v>
      </c>
      <c r="C1223" s="3">
        <v>3</v>
      </c>
      <c r="D1223" s="4" t="s">
        <v>44</v>
      </c>
      <c r="E1223" s="2" t="s">
        <v>73</v>
      </c>
      <c r="F1223" s="2" t="s">
        <v>42</v>
      </c>
      <c r="G1223" s="5">
        <v>5</v>
      </c>
      <c r="H1223" s="1">
        <v>25000000</v>
      </c>
      <c r="I1223" s="2">
        <v>1</v>
      </c>
      <c r="J1223" s="6">
        <v>8.9699074074074073E-3</v>
      </c>
      <c r="K1223" s="2" t="s">
        <v>18</v>
      </c>
      <c r="L1223" s="2" t="s">
        <v>24</v>
      </c>
      <c r="M1223" s="2" t="s">
        <v>43</v>
      </c>
      <c r="N1223" s="2" t="s">
        <v>76</v>
      </c>
      <c r="O1223" s="2" t="s">
        <v>52</v>
      </c>
    </row>
    <row r="1224" spans="2:15" ht="21" customHeight="1" x14ac:dyDescent="0.25">
      <c r="B1224" s="21" t="s">
        <v>14</v>
      </c>
      <c r="C1224" s="22">
        <v>30</v>
      </c>
      <c r="D1224" s="23" t="s">
        <v>69</v>
      </c>
      <c r="E1224" s="21" t="s">
        <v>38</v>
      </c>
      <c r="F1224" s="21" t="s">
        <v>23</v>
      </c>
      <c r="G1224" s="24">
        <v>1</v>
      </c>
      <c r="H1224" s="25">
        <v>19000000</v>
      </c>
      <c r="I1224" s="21">
        <v>2</v>
      </c>
      <c r="J1224" s="26">
        <v>8.9699074074074073E-3</v>
      </c>
      <c r="K1224" s="21" t="s">
        <v>46</v>
      </c>
      <c r="L1224" s="21" t="s">
        <v>29</v>
      </c>
      <c r="M1224" s="21" t="s">
        <v>48</v>
      </c>
      <c r="N1224" s="21" t="s">
        <v>76</v>
      </c>
      <c r="O1224" s="21" t="s">
        <v>75</v>
      </c>
    </row>
    <row r="1225" spans="2:15" ht="21" customHeight="1" x14ac:dyDescent="0.25">
      <c r="B1225" s="2" t="s">
        <v>14</v>
      </c>
      <c r="C1225" s="3">
        <v>28</v>
      </c>
      <c r="D1225" s="4" t="s">
        <v>69</v>
      </c>
      <c r="E1225" s="2" t="s">
        <v>38</v>
      </c>
      <c r="F1225" s="2" t="s">
        <v>17</v>
      </c>
      <c r="G1225" s="5">
        <v>4</v>
      </c>
      <c r="H1225" s="1">
        <v>20000000</v>
      </c>
      <c r="I1225" s="2">
        <v>1</v>
      </c>
      <c r="J1225" s="6">
        <v>8.9699074074074073E-3</v>
      </c>
      <c r="K1225" s="2" t="s">
        <v>61</v>
      </c>
      <c r="L1225" s="2" t="s">
        <v>29</v>
      </c>
      <c r="M1225" s="2" t="s">
        <v>33</v>
      </c>
      <c r="N1225" s="2" t="s">
        <v>66</v>
      </c>
      <c r="O1225" s="2" t="s">
        <v>36</v>
      </c>
    </row>
    <row r="1226" spans="2:15" ht="21" customHeight="1" x14ac:dyDescent="0.25">
      <c r="B1226" s="21" t="s">
        <v>14</v>
      </c>
      <c r="C1226" s="22">
        <v>1</v>
      </c>
      <c r="D1226" s="23" t="s">
        <v>69</v>
      </c>
      <c r="E1226" s="21" t="s">
        <v>16</v>
      </c>
      <c r="F1226" s="21" t="s">
        <v>42</v>
      </c>
      <c r="G1226" s="24">
        <v>5</v>
      </c>
      <c r="H1226" s="25">
        <v>25000000</v>
      </c>
      <c r="I1226" s="21">
        <v>3</v>
      </c>
      <c r="J1226" s="26">
        <v>8.9699074074074073E-3</v>
      </c>
      <c r="K1226" s="21" t="s">
        <v>18</v>
      </c>
      <c r="L1226" s="21" t="s">
        <v>24</v>
      </c>
      <c r="M1226" s="21" t="s">
        <v>30</v>
      </c>
      <c r="N1226" s="21" t="s">
        <v>66</v>
      </c>
      <c r="O1226" s="21" t="s">
        <v>36</v>
      </c>
    </row>
    <row r="1227" spans="2:15" ht="21" customHeight="1" x14ac:dyDescent="0.25">
      <c r="B1227" s="2" t="s">
        <v>14</v>
      </c>
      <c r="C1227" s="3">
        <v>30</v>
      </c>
      <c r="D1227" s="4" t="s">
        <v>69</v>
      </c>
      <c r="E1227" s="2" t="s">
        <v>28</v>
      </c>
      <c r="F1227" s="2" t="s">
        <v>42</v>
      </c>
      <c r="G1227" s="5">
        <v>1</v>
      </c>
      <c r="H1227" s="1">
        <v>7000000</v>
      </c>
      <c r="I1227" s="2">
        <v>1</v>
      </c>
      <c r="J1227" s="6">
        <v>8.9699074074074073E-3</v>
      </c>
      <c r="K1227" s="2" t="s">
        <v>18</v>
      </c>
      <c r="L1227" s="2" t="s">
        <v>56</v>
      </c>
      <c r="M1227" s="2" t="s">
        <v>30</v>
      </c>
      <c r="N1227" s="2" t="s">
        <v>78</v>
      </c>
      <c r="O1227" s="2" t="s">
        <v>62</v>
      </c>
    </row>
    <row r="1228" spans="2:15" ht="21" customHeight="1" x14ac:dyDescent="0.25">
      <c r="B1228" s="21" t="s">
        <v>14</v>
      </c>
      <c r="C1228" s="22">
        <v>13</v>
      </c>
      <c r="D1228" s="23" t="s">
        <v>57</v>
      </c>
      <c r="E1228" s="21" t="s">
        <v>32</v>
      </c>
      <c r="F1228" s="21" t="s">
        <v>17</v>
      </c>
      <c r="G1228" s="24">
        <v>1</v>
      </c>
      <c r="H1228" s="25">
        <v>7000000</v>
      </c>
      <c r="I1228" s="21">
        <v>6</v>
      </c>
      <c r="J1228" s="26">
        <v>8.9699074074074073E-3</v>
      </c>
      <c r="K1228" s="21" t="s">
        <v>18</v>
      </c>
      <c r="L1228" s="21" t="s">
        <v>47</v>
      </c>
      <c r="M1228" s="21" t="s">
        <v>33</v>
      </c>
      <c r="N1228" s="21" t="s">
        <v>66</v>
      </c>
      <c r="O1228" s="21" t="s">
        <v>36</v>
      </c>
    </row>
    <row r="1229" spans="2:15" ht="21" customHeight="1" x14ac:dyDescent="0.25">
      <c r="B1229" s="2" t="s">
        <v>14</v>
      </c>
      <c r="C1229" s="3">
        <v>10</v>
      </c>
      <c r="D1229" s="4" t="s">
        <v>15</v>
      </c>
      <c r="E1229" s="2" t="s">
        <v>49</v>
      </c>
      <c r="F1229" s="2" t="s">
        <v>17</v>
      </c>
      <c r="G1229" s="5">
        <v>3</v>
      </c>
      <c r="H1229" s="1">
        <v>15000000</v>
      </c>
      <c r="I1229" s="2">
        <v>1</v>
      </c>
      <c r="J1229" s="6">
        <v>8.9699074074074073E-3</v>
      </c>
      <c r="K1229" s="2" t="s">
        <v>18</v>
      </c>
      <c r="L1229" s="2" t="s">
        <v>56</v>
      </c>
      <c r="M1229" s="2" t="s">
        <v>30</v>
      </c>
      <c r="N1229" s="2" t="s">
        <v>78</v>
      </c>
      <c r="O1229" s="2" t="s">
        <v>62</v>
      </c>
    </row>
    <row r="1230" spans="2:15" ht="21" customHeight="1" x14ac:dyDescent="0.25">
      <c r="B1230" s="21" t="s">
        <v>14</v>
      </c>
      <c r="C1230" s="22">
        <v>9</v>
      </c>
      <c r="D1230" s="23" t="s">
        <v>72</v>
      </c>
      <c r="E1230" s="21" t="s">
        <v>16</v>
      </c>
      <c r="F1230" s="21" t="s">
        <v>42</v>
      </c>
      <c r="G1230" s="24">
        <v>4</v>
      </c>
      <c r="H1230" s="25">
        <v>11000000</v>
      </c>
      <c r="I1230" s="21">
        <v>1</v>
      </c>
      <c r="J1230" s="26">
        <v>8.9699074074074073E-3</v>
      </c>
      <c r="K1230" s="21" t="s">
        <v>61</v>
      </c>
      <c r="L1230" s="21" t="s">
        <v>19</v>
      </c>
      <c r="M1230" s="21" t="s">
        <v>33</v>
      </c>
      <c r="N1230" s="21" t="s">
        <v>78</v>
      </c>
      <c r="O1230" s="21" t="s">
        <v>63</v>
      </c>
    </row>
    <row r="1231" spans="2:15" ht="21" customHeight="1" x14ac:dyDescent="0.25">
      <c r="B1231" s="2" t="s">
        <v>70</v>
      </c>
      <c r="C1231" s="3">
        <v>11</v>
      </c>
      <c r="D1231" s="4" t="s">
        <v>57</v>
      </c>
      <c r="E1231" s="2" t="s">
        <v>32</v>
      </c>
      <c r="F1231" s="2" t="s">
        <v>23</v>
      </c>
      <c r="G1231" s="5">
        <v>0</v>
      </c>
      <c r="H1231" s="1">
        <v>0</v>
      </c>
      <c r="I1231" s="2">
        <v>2</v>
      </c>
      <c r="J1231" s="6">
        <v>8.9699074074074073E-3</v>
      </c>
      <c r="K1231" s="2"/>
      <c r="L1231" s="2"/>
      <c r="M1231" s="2" t="s">
        <v>48</v>
      </c>
      <c r="N1231" s="2" t="s">
        <v>76</v>
      </c>
      <c r="O1231" s="2" t="s">
        <v>52</v>
      </c>
    </row>
    <row r="1232" spans="2:15" ht="21" customHeight="1" x14ac:dyDescent="0.25">
      <c r="B1232" s="21" t="s">
        <v>70</v>
      </c>
      <c r="C1232" s="22">
        <v>12</v>
      </c>
      <c r="D1232" s="23" t="s">
        <v>58</v>
      </c>
      <c r="E1232" s="21" t="s">
        <v>16</v>
      </c>
      <c r="F1232" s="21" t="s">
        <v>23</v>
      </c>
      <c r="G1232" s="24">
        <v>0</v>
      </c>
      <c r="H1232" s="25">
        <v>0</v>
      </c>
      <c r="I1232" s="21">
        <v>2</v>
      </c>
      <c r="J1232" s="26">
        <v>8.9699074074074073E-3</v>
      </c>
      <c r="K1232" s="21"/>
      <c r="L1232" s="21"/>
      <c r="M1232" s="21" t="s">
        <v>48</v>
      </c>
      <c r="N1232" s="21" t="s">
        <v>77</v>
      </c>
      <c r="O1232" s="21" t="s">
        <v>54</v>
      </c>
    </row>
    <row r="1233" spans="2:15" ht="21" customHeight="1" x14ac:dyDescent="0.25">
      <c r="B1233" s="2" t="s">
        <v>70</v>
      </c>
      <c r="C1233" s="3">
        <v>30</v>
      </c>
      <c r="D1233" s="4" t="s">
        <v>27</v>
      </c>
      <c r="E1233" s="2" t="s">
        <v>32</v>
      </c>
      <c r="F1233" s="2" t="s">
        <v>68</v>
      </c>
      <c r="G1233" s="5">
        <v>0</v>
      </c>
      <c r="H1233" s="1">
        <v>0</v>
      </c>
      <c r="I1233" s="2">
        <v>2</v>
      </c>
      <c r="J1233" s="6">
        <v>8.9699074074074073E-3</v>
      </c>
      <c r="K1233" s="2"/>
      <c r="L1233" s="2"/>
      <c r="M1233" s="2" t="s">
        <v>51</v>
      </c>
      <c r="N1233" s="2" t="s">
        <v>78</v>
      </c>
      <c r="O1233" s="2" t="s">
        <v>21</v>
      </c>
    </row>
    <row r="1234" spans="2:15" ht="21" customHeight="1" x14ac:dyDescent="0.25">
      <c r="B1234" s="21" t="s">
        <v>70</v>
      </c>
      <c r="C1234" s="22">
        <v>14</v>
      </c>
      <c r="D1234" s="23" t="s">
        <v>37</v>
      </c>
      <c r="E1234" s="21" t="s">
        <v>73</v>
      </c>
      <c r="F1234" s="21" t="s">
        <v>45</v>
      </c>
      <c r="G1234" s="24">
        <v>0</v>
      </c>
      <c r="H1234" s="25">
        <v>0</v>
      </c>
      <c r="I1234" s="21">
        <v>2</v>
      </c>
      <c r="J1234" s="26">
        <v>8.9699074074074073E-3</v>
      </c>
      <c r="K1234" s="21"/>
      <c r="L1234" s="21"/>
      <c r="M1234" s="21" t="s">
        <v>20</v>
      </c>
      <c r="N1234" s="21" t="s">
        <v>77</v>
      </c>
      <c r="O1234" s="21" t="s">
        <v>54</v>
      </c>
    </row>
    <row r="1235" spans="2:15" ht="21" customHeight="1" x14ac:dyDescent="0.25">
      <c r="B1235" s="2" t="s">
        <v>70</v>
      </c>
      <c r="C1235" s="3">
        <v>18</v>
      </c>
      <c r="D1235" s="4" t="s">
        <v>44</v>
      </c>
      <c r="E1235" s="2" t="s">
        <v>32</v>
      </c>
      <c r="F1235" s="2" t="s">
        <v>23</v>
      </c>
      <c r="G1235" s="5">
        <v>0</v>
      </c>
      <c r="H1235" s="1">
        <v>0</v>
      </c>
      <c r="I1235" s="2">
        <v>2</v>
      </c>
      <c r="J1235" s="6">
        <v>8.9699074074074073E-3</v>
      </c>
      <c r="K1235" s="2"/>
      <c r="L1235" s="2"/>
      <c r="M1235" s="2" t="s">
        <v>30</v>
      </c>
      <c r="N1235" s="2" t="s">
        <v>66</v>
      </c>
      <c r="O1235" s="2" t="s">
        <v>36</v>
      </c>
    </row>
    <row r="1236" spans="2:15" ht="21" customHeight="1" x14ac:dyDescent="0.25">
      <c r="B1236" s="21" t="s">
        <v>70</v>
      </c>
      <c r="C1236" s="22">
        <v>24</v>
      </c>
      <c r="D1236" s="23" t="s">
        <v>44</v>
      </c>
      <c r="E1236" s="21" t="s">
        <v>38</v>
      </c>
      <c r="F1236" s="21" t="s">
        <v>42</v>
      </c>
      <c r="G1236" s="24">
        <v>0</v>
      </c>
      <c r="H1236" s="25">
        <v>0</v>
      </c>
      <c r="I1236" s="21">
        <v>2</v>
      </c>
      <c r="J1236" s="26">
        <v>8.9699074074074073E-3</v>
      </c>
      <c r="K1236" s="21"/>
      <c r="L1236" s="21"/>
      <c r="M1236" s="21" t="s">
        <v>20</v>
      </c>
      <c r="N1236" s="21" t="s">
        <v>76</v>
      </c>
      <c r="O1236" s="21" t="s">
        <v>26</v>
      </c>
    </row>
    <row r="1237" spans="2:15" ht="21" customHeight="1" x14ac:dyDescent="0.25">
      <c r="B1237" s="2" t="s">
        <v>70</v>
      </c>
      <c r="C1237" s="3">
        <v>9</v>
      </c>
      <c r="D1237" s="4" t="s">
        <v>69</v>
      </c>
      <c r="E1237" s="2" t="s">
        <v>16</v>
      </c>
      <c r="F1237" s="2" t="s">
        <v>23</v>
      </c>
      <c r="G1237" s="5">
        <v>0</v>
      </c>
      <c r="H1237" s="1">
        <v>0</v>
      </c>
      <c r="I1237" s="2">
        <v>1</v>
      </c>
      <c r="J1237" s="6">
        <v>8.9699074074074073E-3</v>
      </c>
      <c r="K1237" s="2"/>
      <c r="L1237" s="2"/>
      <c r="M1237" s="2" t="s">
        <v>40</v>
      </c>
      <c r="N1237" s="2" t="s">
        <v>76</v>
      </c>
      <c r="O1237" s="2" t="s">
        <v>52</v>
      </c>
    </row>
    <row r="1238" spans="2:15" ht="21" customHeight="1" x14ac:dyDescent="0.25">
      <c r="B1238" s="21" t="s">
        <v>70</v>
      </c>
      <c r="C1238" s="22">
        <v>11</v>
      </c>
      <c r="D1238" s="23" t="s">
        <v>57</v>
      </c>
      <c r="E1238" s="21" t="s">
        <v>32</v>
      </c>
      <c r="F1238" s="21" t="s">
        <v>23</v>
      </c>
      <c r="G1238" s="24">
        <v>0</v>
      </c>
      <c r="H1238" s="25">
        <v>0</v>
      </c>
      <c r="I1238" s="21">
        <v>2</v>
      </c>
      <c r="J1238" s="26">
        <v>8.9699074074074073E-3</v>
      </c>
      <c r="K1238" s="21"/>
      <c r="L1238" s="21"/>
      <c r="M1238" s="21" t="s">
        <v>48</v>
      </c>
      <c r="N1238" s="21" t="s">
        <v>76</v>
      </c>
      <c r="O1238" s="21" t="s">
        <v>52</v>
      </c>
    </row>
    <row r="1239" spans="2:15" ht="21" customHeight="1" x14ac:dyDescent="0.25">
      <c r="B1239" s="2" t="s">
        <v>70</v>
      </c>
      <c r="C1239" s="3">
        <v>12</v>
      </c>
      <c r="D1239" s="4" t="s">
        <v>58</v>
      </c>
      <c r="E1239" s="2" t="s">
        <v>16</v>
      </c>
      <c r="F1239" s="2" t="s">
        <v>23</v>
      </c>
      <c r="G1239" s="5">
        <v>0</v>
      </c>
      <c r="H1239" s="1">
        <v>0</v>
      </c>
      <c r="I1239" s="2">
        <v>2</v>
      </c>
      <c r="J1239" s="6">
        <v>8.9699074074074073E-3</v>
      </c>
      <c r="K1239" s="2"/>
      <c r="L1239" s="2"/>
      <c r="M1239" s="2" t="s">
        <v>48</v>
      </c>
      <c r="N1239" s="2" t="s">
        <v>77</v>
      </c>
      <c r="O1239" s="2" t="s">
        <v>54</v>
      </c>
    </row>
    <row r="1240" spans="2:15" ht="21" customHeight="1" x14ac:dyDescent="0.25">
      <c r="B1240" s="38"/>
      <c r="C1240" s="39"/>
      <c r="D1240" s="40"/>
      <c r="E1240" s="38"/>
      <c r="F1240" s="38"/>
      <c r="G1240" s="41"/>
      <c r="H1240" s="1"/>
      <c r="I1240" s="38"/>
      <c r="J1240" s="6"/>
      <c r="K1240" s="38"/>
      <c r="L1240" s="38"/>
      <c r="M1240" s="38"/>
      <c r="N1240" s="38"/>
      <c r="O1240" s="38"/>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4C730-23A0-49DF-9B70-677A042F3C3F}">
  <sheetPr>
    <tabColor rgb="FFFF0000"/>
  </sheetPr>
  <dimension ref="B2:EY28"/>
  <sheetViews>
    <sheetView showGridLines="0" topLeftCell="AB1" zoomScaleNormal="100" workbookViewId="0">
      <selection activeCell="AM11" sqref="AM11:AN11"/>
      <pivotSelection pane="bottomRight" showHeader="1" extendable="1" axis="axisRow" start="6" max="13" activeRow="10" activeCol="38" previousRow="10" previousCol="38" click="1" r:id="rId17">
        <pivotArea dataOnly="0" fieldPosition="0">
          <references count="1">
            <reference field="2" count="1">
              <x v="6"/>
            </reference>
          </references>
        </pivotArea>
      </pivotSelection>
    </sheetView>
  </sheetViews>
  <sheetFormatPr defaultRowHeight="15.75" x14ac:dyDescent="0.25"/>
  <cols>
    <col min="2" max="2" width="15.375" bestFit="1" customWidth="1"/>
    <col min="3" max="3" width="9.125" customWidth="1"/>
    <col min="4" max="4" width="9" style="32"/>
    <col min="5" max="5" width="12.375" bestFit="1" customWidth="1"/>
    <col min="6" max="6" width="18.5" bestFit="1" customWidth="1"/>
    <col min="7" max="7" width="14.75" bestFit="1" customWidth="1"/>
    <col min="8" max="8" width="9.125" customWidth="1"/>
    <col min="9" max="9" width="9" style="32"/>
    <col min="10" max="10" width="12.375" bestFit="1" customWidth="1"/>
    <col min="11" max="11" width="15.375" bestFit="1" customWidth="1"/>
    <col min="14" max="14" width="13.125" bestFit="1" customWidth="1"/>
    <col min="17" max="17" width="9.125" customWidth="1"/>
    <col min="18" max="18" width="9" style="32"/>
    <col min="19" max="19" width="12.375" bestFit="1" customWidth="1"/>
    <col min="20" max="20" width="15.375" bestFit="1" customWidth="1"/>
    <col min="21" max="21" width="16.375" bestFit="1" customWidth="1"/>
    <col min="23" max="23" width="17.375" bestFit="1" customWidth="1"/>
    <col min="27" max="27" width="9.125" customWidth="1"/>
    <col min="28" max="28" width="9" style="32"/>
    <col min="29" max="29" width="12.375" bestFit="1" customWidth="1"/>
    <col min="30" max="30" width="18.5" bestFit="1" customWidth="1"/>
    <col min="37" max="37" width="9.125" customWidth="1"/>
    <col min="38" max="38" width="9" style="32"/>
    <col min="39" max="39" width="12.375" bestFit="1" customWidth="1"/>
    <col min="40" max="40" width="21.875" bestFit="1" customWidth="1"/>
    <col min="42" max="42" width="25.125" bestFit="1" customWidth="1"/>
    <col min="44" max="44" width="21.875" bestFit="1" customWidth="1"/>
    <col min="45" max="45" width="9.125" customWidth="1"/>
    <col min="46" max="46" width="9" style="32"/>
    <col min="47" max="47" width="12.375" bestFit="1" customWidth="1"/>
    <col min="48" max="48" width="17.75" bestFit="1" customWidth="1"/>
    <col min="53" max="53" width="9.125" customWidth="1"/>
    <col min="54" max="54" width="9" style="32"/>
    <col min="55" max="55" width="12.375" bestFit="1" customWidth="1"/>
    <col min="56" max="56" width="15.375" bestFit="1" customWidth="1"/>
    <col min="58" max="58" width="8.875" customWidth="1"/>
    <col min="59" max="59" width="9.125" customWidth="1"/>
    <col min="60" max="60" width="9" style="32" customWidth="1"/>
    <col min="61" max="61" width="12.375" bestFit="1" customWidth="1"/>
    <col min="62" max="62" width="15.375" bestFit="1" customWidth="1"/>
    <col min="66" max="66" width="9.125" customWidth="1"/>
    <col min="67" max="67" width="9" style="32"/>
    <col min="68" max="68" width="12.375" bestFit="1" customWidth="1"/>
    <col min="69" max="69" width="21.875" bestFit="1" customWidth="1"/>
    <col min="72" max="72" width="9.125" customWidth="1"/>
    <col min="73" max="73" width="9" style="32"/>
    <col min="74" max="74" width="12.375" bestFit="1" customWidth="1"/>
    <col min="75" max="75" width="15.375" bestFit="1" customWidth="1"/>
    <col min="78" max="78" width="17.375" bestFit="1" customWidth="1"/>
    <col min="80" max="80" width="9" style="32"/>
    <col min="81" max="81" width="12.375" bestFit="1" customWidth="1"/>
    <col min="82" max="82" width="29.625" bestFit="1" customWidth="1"/>
    <col min="85" max="85" width="10.875" bestFit="1" customWidth="1"/>
    <col min="89" max="89" width="9.125" customWidth="1"/>
    <col min="90" max="90" width="9" style="32"/>
    <col min="91" max="91" width="12.375" bestFit="1" customWidth="1"/>
    <col min="92" max="92" width="15.375" bestFit="1" customWidth="1"/>
    <col min="93" max="93" width="16.375" bestFit="1" customWidth="1"/>
    <col min="95" max="95" width="11" bestFit="1" customWidth="1"/>
    <col min="96" max="96" width="15.375" bestFit="1" customWidth="1"/>
    <col min="97" max="97" width="16.375" bestFit="1" customWidth="1"/>
    <col min="98" max="99" width="9.125" customWidth="1"/>
    <col min="100" max="100" width="9" style="32"/>
    <col min="101" max="101" width="12.375" bestFit="1" customWidth="1"/>
    <col min="102" max="102" width="15.375" bestFit="1" customWidth="1"/>
    <col min="106" max="106" width="10.875" bestFit="1" customWidth="1"/>
    <col min="111" max="111" width="9.125" customWidth="1"/>
    <col min="112" max="112" width="9" style="32"/>
    <col min="113" max="113" width="15.75" bestFit="1" customWidth="1"/>
    <col min="114" max="114" width="15.375" bestFit="1" customWidth="1"/>
    <col min="116" max="116" width="16.5" bestFit="1" customWidth="1"/>
    <col min="117" max="117" width="13.75" bestFit="1" customWidth="1"/>
    <col min="118" max="118" width="9.75" bestFit="1" customWidth="1"/>
    <col min="119" max="119" width="12.25" bestFit="1" customWidth="1"/>
    <col min="120" max="120" width="9.875" bestFit="1" customWidth="1"/>
    <col min="121" max="121" width="15.625" bestFit="1" customWidth="1"/>
    <col min="123" max="123" width="9" customWidth="1"/>
    <col min="124" max="124" width="9" style="32"/>
    <col min="125" max="125" width="12.375" bestFit="1" customWidth="1"/>
    <col min="126" max="126" width="14.75" bestFit="1" customWidth="1"/>
    <col min="127" max="127" width="15.75" bestFit="1" customWidth="1"/>
    <col min="129" max="129" width="10.375" bestFit="1" customWidth="1"/>
    <col min="133" max="133" width="9" style="32"/>
    <col min="134" max="134" width="15.375" bestFit="1" customWidth="1"/>
    <col min="135" max="135" width="15.25" bestFit="1" customWidth="1"/>
    <col min="136" max="139" width="10" bestFit="1" customWidth="1"/>
    <col min="142" max="142" width="9" style="32"/>
    <col min="143" max="143" width="13" bestFit="1" customWidth="1"/>
    <col min="144" max="144" width="15.375" bestFit="1" customWidth="1"/>
    <col min="145" max="145" width="15.75" bestFit="1" customWidth="1"/>
    <col min="150" max="150" width="9" style="32"/>
    <col min="151" max="151" width="15.375" bestFit="1" customWidth="1"/>
    <col min="152" max="152" width="15.25" bestFit="1" customWidth="1"/>
    <col min="153" max="153" width="7" bestFit="1" customWidth="1"/>
    <col min="154" max="154" width="6" bestFit="1" customWidth="1"/>
    <col min="155" max="155" width="7" bestFit="1" customWidth="1"/>
  </cols>
  <sheetData>
    <row r="2" spans="2:155" x14ac:dyDescent="0.25">
      <c r="B2" s="9" t="s">
        <v>105</v>
      </c>
      <c r="E2" s="36" t="s">
        <v>104</v>
      </c>
      <c r="F2" s="9"/>
      <c r="J2" s="36" t="s">
        <v>103</v>
      </c>
      <c r="K2" s="9"/>
      <c r="S2" s="36" t="s">
        <v>106</v>
      </c>
      <c r="T2" s="9"/>
      <c r="AC2" s="36" t="s">
        <v>110</v>
      </c>
      <c r="AD2" s="9"/>
      <c r="AM2" s="36" t="s">
        <v>111</v>
      </c>
      <c r="AN2" s="9"/>
      <c r="AU2" s="36" t="s">
        <v>111</v>
      </c>
      <c r="AV2" s="9"/>
      <c r="BC2" s="36" t="s">
        <v>116</v>
      </c>
      <c r="BD2" s="36"/>
      <c r="BE2" s="36"/>
      <c r="BI2" s="36" t="s">
        <v>117</v>
      </c>
      <c r="BJ2" s="36"/>
      <c r="BK2" s="36"/>
      <c r="BP2" s="36" t="s">
        <v>115</v>
      </c>
      <c r="BQ2" s="36"/>
      <c r="BR2" s="36"/>
      <c r="BV2" s="36" t="s">
        <v>118</v>
      </c>
      <c r="BW2" s="36"/>
      <c r="BX2" s="36"/>
      <c r="CC2" s="36" t="s">
        <v>119</v>
      </c>
      <c r="CD2" s="36"/>
      <c r="CE2" s="36"/>
      <c r="CM2" s="36" t="s">
        <v>123</v>
      </c>
      <c r="CN2" s="36"/>
      <c r="CW2" s="36" t="s">
        <v>125</v>
      </c>
      <c r="CX2" s="36"/>
      <c r="CY2" s="36"/>
      <c r="DI2" s="36" t="s">
        <v>126</v>
      </c>
      <c r="DJ2" s="36"/>
      <c r="DK2" s="36"/>
      <c r="DU2" s="36" t="s">
        <v>126</v>
      </c>
      <c r="DV2" s="36"/>
      <c r="DW2" s="36"/>
      <c r="ED2" s="36" t="s">
        <v>131</v>
      </c>
      <c r="EE2" s="36"/>
      <c r="EF2" s="36"/>
      <c r="EM2" s="36" t="s">
        <v>126</v>
      </c>
      <c r="EN2" s="36"/>
      <c r="EO2" s="36"/>
      <c r="EU2" s="36" t="s">
        <v>126</v>
      </c>
      <c r="EV2" s="36"/>
      <c r="EW2" s="36"/>
    </row>
    <row r="4" spans="2:155" x14ac:dyDescent="0.25">
      <c r="B4" s="30" t="s">
        <v>99</v>
      </c>
      <c r="E4" s="33" t="s">
        <v>100</v>
      </c>
      <c r="F4" s="30" t="s">
        <v>102</v>
      </c>
      <c r="J4" s="33" t="s">
        <v>100</v>
      </c>
      <c r="K4" s="30" t="s">
        <v>99</v>
      </c>
      <c r="M4" t="str">
        <f>IFERROR(J5,"-")</f>
        <v>Mohmed</v>
      </c>
      <c r="N4" s="31">
        <f>IFERROR(K5,"-")</f>
        <v>1727000000</v>
      </c>
      <c r="S4" s="33" t="s">
        <v>100</v>
      </c>
      <c r="T4" s="30" t="s">
        <v>99</v>
      </c>
      <c r="AC4" s="33" t="s">
        <v>100</v>
      </c>
      <c r="AD4" s="30" t="s">
        <v>102</v>
      </c>
      <c r="AM4" s="33" t="s">
        <v>100</v>
      </c>
      <c r="AN4" s="30" t="s">
        <v>112</v>
      </c>
      <c r="AP4" s="30" t="s">
        <v>113</v>
      </c>
      <c r="AR4" s="30" t="s">
        <v>112</v>
      </c>
      <c r="AU4" s="33" t="s">
        <v>100</v>
      </c>
      <c r="AV4" s="30" t="s">
        <v>114</v>
      </c>
    </row>
    <row r="5" spans="2:155" x14ac:dyDescent="0.25">
      <c r="B5" s="31">
        <v>15990000000</v>
      </c>
      <c r="E5" s="34" t="s">
        <v>70</v>
      </c>
      <c r="F5" s="35">
        <v>311</v>
      </c>
      <c r="J5" s="34" t="s">
        <v>52</v>
      </c>
      <c r="K5" s="31">
        <v>1727000000</v>
      </c>
      <c r="M5" t="str">
        <f t="shared" ref="M5:N8" si="0">IFERROR(J6,"-")</f>
        <v>Rony</v>
      </c>
      <c r="N5" s="31">
        <f t="shared" si="0"/>
        <v>1638000000</v>
      </c>
      <c r="S5" s="34" t="s">
        <v>55</v>
      </c>
      <c r="T5" s="42">
        <v>984000000</v>
      </c>
      <c r="AC5" s="34" t="s">
        <v>14</v>
      </c>
      <c r="AD5" s="31">
        <v>926</v>
      </c>
      <c r="AG5" s="51" t="s">
        <v>70</v>
      </c>
      <c r="AH5" s="43">
        <f>VLOOKUP(AG5,AC4:AD7,2,0)</f>
        <v>311</v>
      </c>
      <c r="AI5" s="52">
        <f>AH5/GETPIVOTDATA("Fees Status",$AC$4)</f>
        <v>0.25141471301535973</v>
      </c>
      <c r="AM5" s="34" t="s">
        <v>55</v>
      </c>
      <c r="AN5" s="31">
        <v>170</v>
      </c>
      <c r="AP5" s="31">
        <v>2.1366208569118834</v>
      </c>
      <c r="AR5" s="31">
        <v>2643</v>
      </c>
      <c r="AU5" s="34" t="s">
        <v>30</v>
      </c>
      <c r="AV5" s="31">
        <v>219</v>
      </c>
      <c r="BC5" s="33" t="s">
        <v>0</v>
      </c>
      <c r="BD5" t="s">
        <v>14</v>
      </c>
    </row>
    <row r="6" spans="2:155" x14ac:dyDescent="0.25">
      <c r="E6" s="34" t="s">
        <v>14</v>
      </c>
      <c r="F6" s="35">
        <v>926</v>
      </c>
      <c r="J6" s="34" t="s">
        <v>31</v>
      </c>
      <c r="K6" s="31">
        <v>1638000000</v>
      </c>
      <c r="M6" t="str">
        <f t="shared" si="0"/>
        <v>Hany</v>
      </c>
      <c r="N6" s="31">
        <f t="shared" si="0"/>
        <v>1534000000</v>
      </c>
      <c r="S6" s="34" t="s">
        <v>57</v>
      </c>
      <c r="T6" s="42">
        <v>1040000000</v>
      </c>
      <c r="AC6" s="34" t="s">
        <v>70</v>
      </c>
      <c r="AD6" s="31">
        <v>311</v>
      </c>
      <c r="AG6" s="53" t="s">
        <v>14</v>
      </c>
      <c r="AH6" s="44">
        <f>VLOOKUP(AG6,AC5:AD8,2,0)</f>
        <v>926</v>
      </c>
      <c r="AI6" s="54">
        <f>AH6/GETPIVOTDATA("Fees Status",$AC$4)</f>
        <v>0.74858528698464022</v>
      </c>
      <c r="AM6" s="34" t="s">
        <v>57</v>
      </c>
      <c r="AN6" s="31">
        <v>162</v>
      </c>
      <c r="AU6" s="34" t="s">
        <v>33</v>
      </c>
      <c r="AV6" s="31">
        <v>185</v>
      </c>
    </row>
    <row r="7" spans="2:155" x14ac:dyDescent="0.25">
      <c r="E7" s="34" t="s">
        <v>101</v>
      </c>
      <c r="F7" s="31">
        <v>1237</v>
      </c>
      <c r="J7" s="34" t="s">
        <v>67</v>
      </c>
      <c r="K7" s="31">
        <v>1534000000</v>
      </c>
      <c r="M7" t="str">
        <f t="shared" si="0"/>
        <v>Dary</v>
      </c>
      <c r="N7" s="31">
        <f t="shared" si="0"/>
        <v>1360000000</v>
      </c>
      <c r="S7" s="34" t="s">
        <v>58</v>
      </c>
      <c r="T7" s="42">
        <v>116000000</v>
      </c>
      <c r="AC7" s="34" t="s">
        <v>101</v>
      </c>
      <c r="AD7" s="31">
        <v>1237</v>
      </c>
      <c r="AM7" s="34" t="s">
        <v>58</v>
      </c>
      <c r="AN7" s="31">
        <v>12</v>
      </c>
      <c r="AU7" s="34" t="s">
        <v>40</v>
      </c>
      <c r="AV7" s="31">
        <v>97</v>
      </c>
      <c r="BC7" s="33" t="s">
        <v>100</v>
      </c>
      <c r="BD7" s="30" t="s">
        <v>99</v>
      </c>
      <c r="BI7" s="33" t="s">
        <v>0</v>
      </c>
      <c r="BJ7" t="s">
        <v>14</v>
      </c>
      <c r="BP7" s="33" t="s">
        <v>0</v>
      </c>
      <c r="BQ7" t="s">
        <v>14</v>
      </c>
      <c r="BV7" s="33" t="s">
        <v>0</v>
      </c>
      <c r="BW7" t="s">
        <v>14</v>
      </c>
      <c r="CC7" s="33" t="s">
        <v>0</v>
      </c>
      <c r="CD7" t="s">
        <v>14</v>
      </c>
      <c r="CM7" s="33" t="s">
        <v>0</v>
      </c>
      <c r="CN7" t="s">
        <v>14</v>
      </c>
      <c r="CW7" s="33" t="s">
        <v>0</v>
      </c>
      <c r="CX7" t="s">
        <v>14</v>
      </c>
      <c r="DI7" s="33" t="s">
        <v>0</v>
      </c>
      <c r="DJ7" t="s">
        <v>14</v>
      </c>
      <c r="EM7" s="33" t="s">
        <v>0</v>
      </c>
      <c r="EN7" t="s">
        <v>14</v>
      </c>
      <c r="EU7" s="33" t="s">
        <v>0</v>
      </c>
      <c r="EV7" t="s">
        <v>14</v>
      </c>
    </row>
    <row r="8" spans="2:155" x14ac:dyDescent="0.25">
      <c r="J8" s="34" t="s">
        <v>53</v>
      </c>
      <c r="K8" s="31">
        <v>1360000000</v>
      </c>
      <c r="M8" t="str">
        <f t="shared" si="0"/>
        <v>Kisho</v>
      </c>
      <c r="N8" s="31">
        <f t="shared" si="0"/>
        <v>1288000000</v>
      </c>
      <c r="S8" s="34" t="s">
        <v>15</v>
      </c>
      <c r="T8" s="42">
        <v>538000000</v>
      </c>
      <c r="AM8" s="34" t="s">
        <v>15</v>
      </c>
      <c r="AN8" s="31">
        <v>102</v>
      </c>
      <c r="AU8" s="34" t="s">
        <v>20</v>
      </c>
      <c r="AV8" s="31">
        <v>100</v>
      </c>
      <c r="BC8" s="34" t="s">
        <v>46</v>
      </c>
      <c r="BD8" s="42">
        <v>3895000000</v>
      </c>
      <c r="BZ8" s="55"/>
    </row>
    <row r="9" spans="2:155" x14ac:dyDescent="0.25">
      <c r="J9" s="34" t="s">
        <v>26</v>
      </c>
      <c r="K9" s="31">
        <v>1288000000</v>
      </c>
      <c r="S9" s="34" t="s">
        <v>59</v>
      </c>
      <c r="T9" s="42">
        <v>1158000000</v>
      </c>
      <c r="AM9" s="34" t="s">
        <v>59</v>
      </c>
      <c r="AN9" s="31">
        <v>174</v>
      </c>
      <c r="AU9" s="34" t="s">
        <v>43</v>
      </c>
      <c r="AV9" s="31">
        <v>178</v>
      </c>
      <c r="BC9" s="34" t="s">
        <v>61</v>
      </c>
      <c r="BD9" s="42">
        <v>1257000000</v>
      </c>
      <c r="BI9" s="33" t="s">
        <v>100</v>
      </c>
      <c r="BJ9" s="30" t="s">
        <v>99</v>
      </c>
      <c r="BP9" s="33" t="s">
        <v>100</v>
      </c>
      <c r="BQ9" s="30" t="s">
        <v>112</v>
      </c>
      <c r="BV9" s="33" t="s">
        <v>100</v>
      </c>
      <c r="BW9" s="30" t="s">
        <v>99</v>
      </c>
      <c r="BY9" s="45" t="str">
        <f>IFERROR(BV10,"-")</f>
        <v>KJI. L4</v>
      </c>
      <c r="BZ9" s="46">
        <f>IFERROR(BW10,"-")</f>
        <v>3337000000</v>
      </c>
      <c r="CC9" s="33" t="s">
        <v>100</v>
      </c>
      <c r="CD9" s="30" t="s">
        <v>120</v>
      </c>
      <c r="CF9" s="57" t="s">
        <v>121</v>
      </c>
      <c r="CG9" s="57" t="s">
        <v>122</v>
      </c>
      <c r="CH9" s="57" t="s">
        <v>107</v>
      </c>
      <c r="CI9" s="57" t="s">
        <v>108</v>
      </c>
      <c r="CM9" s="33" t="s">
        <v>100</v>
      </c>
      <c r="CN9" t="s">
        <v>99</v>
      </c>
      <c r="CO9" t="s">
        <v>124</v>
      </c>
      <c r="CQ9" s="64" t="s">
        <v>100</v>
      </c>
      <c r="CR9" s="64" t="s">
        <v>99</v>
      </c>
      <c r="CW9" s="33" t="s">
        <v>100</v>
      </c>
      <c r="CX9" s="30" t="s">
        <v>99</v>
      </c>
      <c r="DI9" s="33" t="s">
        <v>100</v>
      </c>
      <c r="DJ9" s="30" t="s">
        <v>99</v>
      </c>
      <c r="DM9" s="57" t="s">
        <v>28</v>
      </c>
      <c r="DN9" s="57" t="s">
        <v>32</v>
      </c>
      <c r="DO9" s="57" t="s">
        <v>49</v>
      </c>
      <c r="DP9" s="57" t="s">
        <v>16</v>
      </c>
      <c r="DQ9" s="57" t="s">
        <v>38</v>
      </c>
      <c r="DR9" s="57" t="s">
        <v>73</v>
      </c>
      <c r="DU9" s="33" t="s">
        <v>100</v>
      </c>
      <c r="DV9" s="30" t="s">
        <v>130</v>
      </c>
      <c r="DX9" t="s">
        <v>109</v>
      </c>
      <c r="DY9" s="67">
        <f>IFERROR(AVERAGE(DV10:DV21),0)</f>
        <v>103.08333333333333</v>
      </c>
      <c r="ED9" s="33" t="s">
        <v>99</v>
      </c>
      <c r="EE9" s="33" t="s">
        <v>132</v>
      </c>
      <c r="EM9" s="33" t="s">
        <v>100</v>
      </c>
      <c r="EN9" s="30" t="s">
        <v>99</v>
      </c>
      <c r="EU9" s="33" t="s">
        <v>99</v>
      </c>
      <c r="EV9" s="33" t="s">
        <v>132</v>
      </c>
    </row>
    <row r="10" spans="2:155" x14ac:dyDescent="0.25">
      <c r="J10" s="34" t="s">
        <v>54</v>
      </c>
      <c r="K10" s="31">
        <v>1243000000</v>
      </c>
      <c r="S10" s="34" t="s">
        <v>60</v>
      </c>
      <c r="T10" s="42">
        <v>512000000</v>
      </c>
      <c r="AM10" s="34" t="s">
        <v>60</v>
      </c>
      <c r="AN10" s="31">
        <v>96</v>
      </c>
      <c r="AU10" s="34" t="s">
        <v>25</v>
      </c>
      <c r="AV10" s="31">
        <v>104</v>
      </c>
      <c r="BC10" s="34" t="s">
        <v>74</v>
      </c>
      <c r="BD10" s="42">
        <v>247000000</v>
      </c>
      <c r="BI10" s="34" t="s">
        <v>39</v>
      </c>
      <c r="BJ10" s="42">
        <v>2320000000</v>
      </c>
      <c r="BP10" s="34" t="s">
        <v>39</v>
      </c>
      <c r="BQ10" s="31">
        <v>374</v>
      </c>
      <c r="BV10" s="34" t="s">
        <v>19</v>
      </c>
      <c r="BW10" s="42">
        <v>3337000000</v>
      </c>
      <c r="BY10" s="32" t="str">
        <f t="shared" ref="BY10:BZ13" si="1">IFERROR(BV11,"-")</f>
        <v>Fndn. L5</v>
      </c>
      <c r="BZ10" s="47">
        <f t="shared" si="1"/>
        <v>2892000000</v>
      </c>
      <c r="CC10" s="34" t="s">
        <v>55</v>
      </c>
      <c r="CD10" s="56">
        <v>3.0161179698216726E-3</v>
      </c>
      <c r="CF10" s="58">
        <f>IFERROR(MONTH(DATEVALUE(CC10&amp;"1")),0)</f>
        <v>1</v>
      </c>
      <c r="CG10" s="59">
        <f>IFERROR(CD10,0)</f>
        <v>3.0161179698216726E-3</v>
      </c>
      <c r="CH10" t="str">
        <f>IF(CG10=MAX(CG:CG),CG10,"")</f>
        <v/>
      </c>
      <c r="CI10" t="str">
        <f>IF(CG10=MIN(CG:CG),CG10,"")</f>
        <v/>
      </c>
      <c r="CM10" s="34" t="s">
        <v>76</v>
      </c>
      <c r="CN10" s="42">
        <v>5372000000</v>
      </c>
      <c r="CO10" s="31">
        <v>5372000000</v>
      </c>
      <c r="CQ10" s="34" t="s">
        <v>76</v>
      </c>
      <c r="CR10" s="42">
        <v>5372000000</v>
      </c>
      <c r="CW10" s="34" t="s">
        <v>34</v>
      </c>
      <c r="CX10" s="42">
        <v>379000000</v>
      </c>
      <c r="DA10" s="65" t="str">
        <f>IFERROR(CW10,"-")</f>
        <v>Adam</v>
      </c>
      <c r="DB10" s="66">
        <f>IFERROR(CX10,0)</f>
        <v>379000000</v>
      </c>
      <c r="DI10" s="34" t="s">
        <v>28</v>
      </c>
      <c r="DJ10" s="42">
        <v>2749000000</v>
      </c>
      <c r="DL10" t="s">
        <v>127</v>
      </c>
      <c r="DM10" s="42">
        <f t="shared" ref="DM10:DR10" si="2">VLOOKUP(DM9,$DI$9:$DJ$16,2,0)</f>
        <v>2749000000</v>
      </c>
      <c r="DN10" s="42">
        <f t="shared" si="2"/>
        <v>3546000000</v>
      </c>
      <c r="DO10" s="42">
        <f t="shared" si="2"/>
        <v>1823000000</v>
      </c>
      <c r="DP10" s="42">
        <f t="shared" si="2"/>
        <v>4572000000</v>
      </c>
      <c r="DQ10" s="42">
        <f t="shared" si="2"/>
        <v>2494000000</v>
      </c>
      <c r="DR10" s="42">
        <f t="shared" si="2"/>
        <v>806000000</v>
      </c>
      <c r="DU10" s="34" t="s">
        <v>55</v>
      </c>
      <c r="DV10" s="31">
        <v>68</v>
      </c>
      <c r="ED10" s="33" t="s">
        <v>100</v>
      </c>
      <c r="EE10" t="s">
        <v>23</v>
      </c>
      <c r="EF10" t="s">
        <v>42</v>
      </c>
      <c r="EG10" t="s">
        <v>45</v>
      </c>
      <c r="EH10" t="s">
        <v>17</v>
      </c>
      <c r="EI10" t="s">
        <v>68</v>
      </c>
      <c r="EM10" s="34" t="s">
        <v>77</v>
      </c>
      <c r="EN10" s="42">
        <v>2579000000</v>
      </c>
      <c r="EU10" s="33" t="s">
        <v>100</v>
      </c>
      <c r="EV10" t="s">
        <v>46</v>
      </c>
      <c r="EW10" t="s">
        <v>61</v>
      </c>
      <c r="EX10" t="s">
        <v>74</v>
      </c>
      <c r="EY10" t="s">
        <v>18</v>
      </c>
    </row>
    <row r="11" spans="2:155" x14ac:dyDescent="0.25">
      <c r="J11" s="34" t="s">
        <v>36</v>
      </c>
      <c r="K11" s="31">
        <v>1177000000</v>
      </c>
      <c r="S11" s="34" t="s">
        <v>72</v>
      </c>
      <c r="T11" s="42">
        <v>442000000</v>
      </c>
      <c r="AM11" s="34" t="s">
        <v>72</v>
      </c>
      <c r="AN11" s="31">
        <v>60</v>
      </c>
      <c r="AU11" s="34" t="s">
        <v>48</v>
      </c>
      <c r="AV11" s="31">
        <v>178</v>
      </c>
      <c r="BC11" s="34" t="s">
        <v>18</v>
      </c>
      <c r="BD11" s="42">
        <v>10591000000</v>
      </c>
      <c r="BI11" s="34" t="s">
        <v>35</v>
      </c>
      <c r="BJ11" s="42">
        <v>1159000000</v>
      </c>
      <c r="BP11" s="34" t="s">
        <v>35</v>
      </c>
      <c r="BQ11" s="31">
        <v>189</v>
      </c>
      <c r="BV11" s="34" t="s">
        <v>29</v>
      </c>
      <c r="BW11" s="42">
        <v>2892000000</v>
      </c>
      <c r="BY11" s="32" t="str">
        <f t="shared" si="1"/>
        <v>Pre. L3</v>
      </c>
      <c r="BZ11" s="47">
        <f t="shared" si="1"/>
        <v>2324000000</v>
      </c>
      <c r="CC11" s="34" t="s">
        <v>57</v>
      </c>
      <c r="CD11" s="56">
        <v>2.8763440860215049E-3</v>
      </c>
      <c r="CF11" s="58">
        <f t="shared" ref="CF11:CF21" si="3">IFERROR(MONTH(DATEVALUE(CC11&amp;"1")),0)</f>
        <v>2</v>
      </c>
      <c r="CG11" s="59">
        <f t="shared" ref="CG11:CG21" si="4">IFERROR(CD11,0)</f>
        <v>2.8763440860215049E-3</v>
      </c>
      <c r="CH11" t="str">
        <f t="shared" ref="CH11:CH21" si="5">IF(CG11=MAX(CG:CG),CG11,"")</f>
        <v/>
      </c>
      <c r="CI11" t="str">
        <f t="shared" ref="CI11:CI21" si="6">IF(CG11=MIN(CG:CG),CG11,"")</f>
        <v/>
      </c>
      <c r="CM11" s="34" t="s">
        <v>78</v>
      </c>
      <c r="CN11" s="42">
        <v>5288000000</v>
      </c>
      <c r="CO11" s="31">
        <v>5288000000</v>
      </c>
      <c r="CQ11" s="34" t="s">
        <v>78</v>
      </c>
      <c r="CR11" s="42">
        <v>5288000000</v>
      </c>
      <c r="CW11" s="34" t="s">
        <v>66</v>
      </c>
      <c r="CX11" s="42">
        <v>650000000</v>
      </c>
      <c r="DI11" s="34" t="s">
        <v>32</v>
      </c>
      <c r="DJ11" s="42">
        <v>3546000000</v>
      </c>
      <c r="DL11" t="s">
        <v>128</v>
      </c>
      <c r="DM11" s="42">
        <f>MAX($DJ$10:$DJ$15)-VLOOKUP(DM9,$DI$9:$DJ$15,2,0)</f>
        <v>1823000000</v>
      </c>
      <c r="DN11" s="42">
        <f>MAX($DJ$10:$DJ$15)-VLOOKUP(DN9,$DI$9:$DJ$15,2,0)</f>
        <v>1026000000</v>
      </c>
      <c r="DO11" s="42">
        <f>MAX($DJ$10:$DJ$15)-VLOOKUP(DO9,$DI$9:$DJ$15,2,0)</f>
        <v>2749000000</v>
      </c>
      <c r="DP11" s="42">
        <f>MAX($DJ$10:$DJ$15)-VLOOKUP(DP9,$DI$9:$DJ$15,2,0)+1000000000</f>
        <v>1000000000</v>
      </c>
      <c r="DQ11" s="42">
        <f>MAX($DJ$10:$DJ$15)-VLOOKUP(DQ9,$DI$9:$DJ$15,2,0)</f>
        <v>2078000000</v>
      </c>
      <c r="DR11" s="42">
        <f>MAX($DJ$10:$DJ$15)-VLOOKUP(DR9,$DI$9:$DJ$15,2,0)</f>
        <v>3766000000</v>
      </c>
      <c r="DU11" s="34" t="s">
        <v>57</v>
      </c>
      <c r="DV11" s="31">
        <v>66</v>
      </c>
      <c r="ED11" s="34" t="s">
        <v>55</v>
      </c>
      <c r="EE11" s="42">
        <v>262000000</v>
      </c>
      <c r="EF11" s="42">
        <v>472000000</v>
      </c>
      <c r="EG11" s="42">
        <v>0</v>
      </c>
      <c r="EH11" s="42">
        <v>190000000</v>
      </c>
      <c r="EI11" s="42">
        <v>60000000</v>
      </c>
      <c r="EM11" s="68" t="s">
        <v>46</v>
      </c>
      <c r="EN11" s="42">
        <v>513000000</v>
      </c>
      <c r="EU11" s="34" t="s">
        <v>34</v>
      </c>
      <c r="EV11" s="42">
        <v>152000000</v>
      </c>
      <c r="EW11" s="42">
        <v>11000000</v>
      </c>
      <c r="EX11" s="42"/>
      <c r="EY11" s="42">
        <v>216000000</v>
      </c>
    </row>
    <row r="12" spans="2:155" x14ac:dyDescent="0.25">
      <c r="J12" s="34" t="s">
        <v>41</v>
      </c>
      <c r="K12" s="31">
        <v>1066000000</v>
      </c>
      <c r="S12" s="34" t="s">
        <v>22</v>
      </c>
      <c r="T12" s="42">
        <v>1152000000</v>
      </c>
      <c r="AM12" s="34" t="s">
        <v>22</v>
      </c>
      <c r="AN12" s="31">
        <v>189</v>
      </c>
      <c r="AU12" s="34" t="s">
        <v>51</v>
      </c>
      <c r="AV12" s="31">
        <v>176</v>
      </c>
      <c r="BC12" s="34" t="s">
        <v>101</v>
      </c>
      <c r="BD12" s="42">
        <v>15990000000</v>
      </c>
      <c r="BI12" s="34" t="s">
        <v>29</v>
      </c>
      <c r="BJ12" s="42">
        <v>2892000000</v>
      </c>
      <c r="BP12" s="34" t="s">
        <v>29</v>
      </c>
      <c r="BQ12" s="31">
        <v>472</v>
      </c>
      <c r="BV12" s="34" t="s">
        <v>56</v>
      </c>
      <c r="BW12" s="42">
        <v>2324000000</v>
      </c>
      <c r="BY12" s="32" t="str">
        <f t="shared" si="1"/>
        <v>Fndn. L1</v>
      </c>
      <c r="BZ12" s="47">
        <f t="shared" si="1"/>
        <v>2320000000</v>
      </c>
      <c r="CC12" s="34" t="s">
        <v>58</v>
      </c>
      <c r="CD12" s="56">
        <v>1.3888888888888889E-3</v>
      </c>
      <c r="CF12" s="58">
        <f t="shared" si="3"/>
        <v>3</v>
      </c>
      <c r="CG12" s="59">
        <f t="shared" si="4"/>
        <v>1.3888888888888889E-3</v>
      </c>
      <c r="CH12" t="str">
        <f t="shared" si="5"/>
        <v/>
      </c>
      <c r="CI12" s="59">
        <f t="shared" si="6"/>
        <v>1.3888888888888889E-3</v>
      </c>
      <c r="CM12" s="34" t="s">
        <v>66</v>
      </c>
      <c r="CN12" s="42">
        <v>2751000000</v>
      </c>
      <c r="CO12" s="31">
        <v>2751000000</v>
      </c>
      <c r="CQ12" s="34" t="s">
        <v>66</v>
      </c>
      <c r="CR12" s="42">
        <v>2751000000</v>
      </c>
      <c r="CW12" s="34" t="s">
        <v>53</v>
      </c>
      <c r="CX12" s="42">
        <v>1360000000</v>
      </c>
      <c r="DI12" s="34" t="s">
        <v>49</v>
      </c>
      <c r="DJ12" s="42">
        <v>1823000000</v>
      </c>
      <c r="DU12" s="34" t="s">
        <v>58</v>
      </c>
      <c r="DV12" s="31">
        <v>30</v>
      </c>
      <c r="ED12" s="34" t="s">
        <v>57</v>
      </c>
      <c r="EE12" s="42">
        <v>306000000</v>
      </c>
      <c r="EF12" s="42">
        <v>408000000</v>
      </c>
      <c r="EG12" s="42">
        <v>48000000</v>
      </c>
      <c r="EH12" s="42">
        <v>248000000</v>
      </c>
      <c r="EI12" s="42">
        <v>30000000</v>
      </c>
      <c r="EM12" s="68" t="s">
        <v>61</v>
      </c>
      <c r="EN12" s="42">
        <v>146000000</v>
      </c>
      <c r="EU12" s="34" t="s">
        <v>66</v>
      </c>
      <c r="EV12" s="42">
        <v>114000000</v>
      </c>
      <c r="EW12" s="42">
        <v>100000000</v>
      </c>
      <c r="EX12" s="42"/>
      <c r="EY12" s="42">
        <v>436000000</v>
      </c>
    </row>
    <row r="13" spans="2:155" x14ac:dyDescent="0.25">
      <c r="J13" s="34" t="s">
        <v>63</v>
      </c>
      <c r="K13" s="31">
        <v>1029000000</v>
      </c>
      <c r="S13" s="34" t="s">
        <v>27</v>
      </c>
      <c r="T13" s="42">
        <v>2178000000</v>
      </c>
      <c r="V13" s="45" t="s">
        <v>107</v>
      </c>
      <c r="W13" s="46">
        <f>MAX(T5:T16)</f>
        <v>3809000000</v>
      </c>
      <c r="AM13" s="34" t="s">
        <v>27</v>
      </c>
      <c r="AN13" s="31">
        <v>387</v>
      </c>
      <c r="AU13" s="34" t="s">
        <v>101</v>
      </c>
      <c r="AV13" s="31">
        <v>1237</v>
      </c>
      <c r="BI13" s="34" t="s">
        <v>50</v>
      </c>
      <c r="BJ13" s="42">
        <v>574000000</v>
      </c>
      <c r="BP13" s="34" t="s">
        <v>50</v>
      </c>
      <c r="BQ13" s="31">
        <v>90</v>
      </c>
      <c r="BV13" s="34" t="s">
        <v>39</v>
      </c>
      <c r="BW13" s="42">
        <v>2320000000</v>
      </c>
      <c r="BY13" s="48" t="str">
        <f t="shared" si="1"/>
        <v>Pre. L2</v>
      </c>
      <c r="BZ13" s="49">
        <f t="shared" si="1"/>
        <v>1309000000</v>
      </c>
      <c r="CC13" s="34" t="s">
        <v>15</v>
      </c>
      <c r="CD13" s="56">
        <v>3.497540509259258E-3</v>
      </c>
      <c r="CF13" s="58">
        <f t="shared" si="3"/>
        <v>4</v>
      </c>
      <c r="CG13" s="59">
        <f t="shared" si="4"/>
        <v>3.497540509259258E-3</v>
      </c>
      <c r="CH13" s="59">
        <f t="shared" si="5"/>
        <v>3.497540509259258E-3</v>
      </c>
      <c r="CI13" t="str">
        <f t="shared" si="6"/>
        <v/>
      </c>
      <c r="CM13" s="34" t="s">
        <v>77</v>
      </c>
      <c r="CN13" s="42">
        <v>2579000000</v>
      </c>
      <c r="CO13" s="31">
        <v>2579000000</v>
      </c>
      <c r="CQ13" s="34" t="s">
        <v>77</v>
      </c>
      <c r="CR13" s="42">
        <v>2579000000</v>
      </c>
      <c r="CW13" s="34" t="s">
        <v>62</v>
      </c>
      <c r="CX13" s="42">
        <v>832000000</v>
      </c>
      <c r="DI13" s="34" t="s">
        <v>16</v>
      </c>
      <c r="DJ13" s="42">
        <v>4572000000</v>
      </c>
      <c r="DU13" s="34" t="s">
        <v>15</v>
      </c>
      <c r="DV13" s="31">
        <v>38</v>
      </c>
      <c r="ED13" s="34" t="s">
        <v>58</v>
      </c>
      <c r="EE13" s="42">
        <v>0</v>
      </c>
      <c r="EF13" s="42">
        <v>116000000</v>
      </c>
      <c r="EG13" s="42"/>
      <c r="EH13" s="42">
        <v>0</v>
      </c>
      <c r="EI13" s="42">
        <v>0</v>
      </c>
      <c r="EM13" s="68" t="s">
        <v>18</v>
      </c>
      <c r="EN13" s="42">
        <v>1920000000</v>
      </c>
      <c r="EU13" s="34" t="s">
        <v>53</v>
      </c>
      <c r="EV13" s="42">
        <v>475000000</v>
      </c>
      <c r="EW13" s="42">
        <v>82000000</v>
      </c>
      <c r="EX13" s="42"/>
      <c r="EY13" s="42">
        <v>803000000</v>
      </c>
    </row>
    <row r="14" spans="2:155" x14ac:dyDescent="0.25">
      <c r="J14" s="34" t="s">
        <v>65</v>
      </c>
      <c r="K14" s="31">
        <v>995000000</v>
      </c>
      <c r="S14" s="34" t="s">
        <v>37</v>
      </c>
      <c r="T14" s="42">
        <v>3809000000</v>
      </c>
      <c r="V14" s="32" t="s">
        <v>108</v>
      </c>
      <c r="W14" s="47">
        <f>MIN(T5:T16)</f>
        <v>116000000</v>
      </c>
      <c r="AM14" s="34" t="s">
        <v>37</v>
      </c>
      <c r="AN14" s="31">
        <v>617</v>
      </c>
      <c r="BI14" s="34" t="s">
        <v>19</v>
      </c>
      <c r="BJ14" s="42">
        <v>3337000000</v>
      </c>
      <c r="BP14" s="34" t="s">
        <v>19</v>
      </c>
      <c r="BQ14" s="31">
        <v>562</v>
      </c>
      <c r="BV14" s="34" t="s">
        <v>47</v>
      </c>
      <c r="BW14" s="42">
        <v>1309000000</v>
      </c>
      <c r="CC14" s="34" t="s">
        <v>59</v>
      </c>
      <c r="CD14" s="56">
        <v>3.0488351254480289E-3</v>
      </c>
      <c r="CF14" s="58">
        <f t="shared" si="3"/>
        <v>5</v>
      </c>
      <c r="CG14" s="59">
        <f t="shared" si="4"/>
        <v>3.0488351254480289E-3</v>
      </c>
      <c r="CH14" t="str">
        <f t="shared" si="5"/>
        <v/>
      </c>
      <c r="CI14" t="str">
        <f t="shared" si="6"/>
        <v/>
      </c>
      <c r="CW14" s="34" t="s">
        <v>75</v>
      </c>
      <c r="CX14" s="42">
        <v>332000000</v>
      </c>
      <c r="DI14" s="34" t="s">
        <v>38</v>
      </c>
      <c r="DJ14" s="42">
        <v>2494000000</v>
      </c>
      <c r="DP14" t="s">
        <v>129</v>
      </c>
      <c r="DU14" s="34" t="s">
        <v>59</v>
      </c>
      <c r="DV14" s="31">
        <v>86</v>
      </c>
      <c r="ED14" s="34" t="s">
        <v>15</v>
      </c>
      <c r="EE14" s="42">
        <v>144000000</v>
      </c>
      <c r="EF14" s="42">
        <v>264000000</v>
      </c>
      <c r="EG14" s="42">
        <v>24000000</v>
      </c>
      <c r="EH14" s="42">
        <v>82000000</v>
      </c>
      <c r="EI14" s="42">
        <v>24000000</v>
      </c>
      <c r="EM14" s="34" t="s">
        <v>66</v>
      </c>
      <c r="EN14" s="42">
        <v>2751000000</v>
      </c>
      <c r="EU14" s="34" t="s">
        <v>62</v>
      </c>
      <c r="EV14" s="42">
        <v>247000000</v>
      </c>
      <c r="EW14" s="42">
        <v>60000000</v>
      </c>
      <c r="EX14" s="42"/>
      <c r="EY14" s="42">
        <v>525000000</v>
      </c>
    </row>
    <row r="15" spans="2:155" x14ac:dyDescent="0.25">
      <c r="J15" s="34" t="s">
        <v>62</v>
      </c>
      <c r="K15" s="31">
        <v>832000000</v>
      </c>
      <c r="S15" s="34" t="s">
        <v>44</v>
      </c>
      <c r="T15" s="42">
        <v>2814000000</v>
      </c>
      <c r="V15" s="48" t="s">
        <v>109</v>
      </c>
      <c r="W15" s="49">
        <f>AVERAGE(T5:T16)</f>
        <v>1332500000</v>
      </c>
      <c r="AM15" s="34" t="s">
        <v>44</v>
      </c>
      <c r="AN15" s="31">
        <v>468</v>
      </c>
      <c r="BI15" s="34" t="s">
        <v>47</v>
      </c>
      <c r="BJ15" s="42">
        <v>1309000000</v>
      </c>
      <c r="BP15" s="34" t="s">
        <v>47</v>
      </c>
      <c r="BQ15" s="31">
        <v>211</v>
      </c>
      <c r="BV15" s="34" t="s">
        <v>35</v>
      </c>
      <c r="BW15" s="42">
        <v>1159000000</v>
      </c>
      <c r="CC15" s="34" t="s">
        <v>60</v>
      </c>
      <c r="CD15" s="56">
        <v>2.9208002645502639E-3</v>
      </c>
      <c r="CF15" s="58">
        <f t="shared" si="3"/>
        <v>6</v>
      </c>
      <c r="CG15" s="59">
        <f t="shared" si="4"/>
        <v>2.9208002645502639E-3</v>
      </c>
      <c r="CH15" t="str">
        <f t="shared" si="5"/>
        <v/>
      </c>
      <c r="CI15" t="str">
        <f t="shared" si="6"/>
        <v/>
      </c>
      <c r="CW15" s="34" t="s">
        <v>67</v>
      </c>
      <c r="CX15" s="42">
        <v>1534000000</v>
      </c>
      <c r="DI15" s="34" t="s">
        <v>73</v>
      </c>
      <c r="DJ15" s="42">
        <v>806000000</v>
      </c>
      <c r="DP15" s="42">
        <f>SUM(DM10:DR10)</f>
        <v>15990000000</v>
      </c>
      <c r="DU15" s="34" t="s">
        <v>60</v>
      </c>
      <c r="DV15" s="31">
        <v>42</v>
      </c>
      <c r="ED15" s="34" t="s">
        <v>59</v>
      </c>
      <c r="EE15" s="42">
        <v>294000000</v>
      </c>
      <c r="EF15" s="42">
        <v>546000000</v>
      </c>
      <c r="EG15" s="42">
        <v>68000000</v>
      </c>
      <c r="EH15" s="42">
        <v>226000000</v>
      </c>
      <c r="EI15" s="42">
        <v>24000000</v>
      </c>
      <c r="EM15" s="68" t="s">
        <v>46</v>
      </c>
      <c r="EN15" s="42">
        <v>703000000</v>
      </c>
      <c r="EU15" s="34" t="s">
        <v>75</v>
      </c>
      <c r="EV15" s="42">
        <v>38000000</v>
      </c>
      <c r="EW15" s="42">
        <v>11000000</v>
      </c>
      <c r="EX15" s="42">
        <v>38000000</v>
      </c>
      <c r="EY15" s="42">
        <v>245000000</v>
      </c>
    </row>
    <row r="16" spans="2:155" x14ac:dyDescent="0.25">
      <c r="J16" s="34" t="s">
        <v>66</v>
      </c>
      <c r="K16" s="31">
        <v>650000000</v>
      </c>
      <c r="S16" s="34" t="s">
        <v>69</v>
      </c>
      <c r="T16" s="42">
        <v>1247000000</v>
      </c>
      <c r="AM16" s="34" t="s">
        <v>69</v>
      </c>
      <c r="AN16" s="31">
        <v>206</v>
      </c>
      <c r="BI16" s="34" t="s">
        <v>56</v>
      </c>
      <c r="BJ16" s="42">
        <v>2324000000</v>
      </c>
      <c r="BP16" s="34" t="s">
        <v>56</v>
      </c>
      <c r="BQ16" s="31">
        <v>376</v>
      </c>
      <c r="BV16" s="34" t="s">
        <v>24</v>
      </c>
      <c r="BW16" s="42">
        <v>1043000000</v>
      </c>
      <c r="CC16" s="34" t="s">
        <v>72</v>
      </c>
      <c r="CD16" s="56">
        <v>2.9407051282051289E-3</v>
      </c>
      <c r="CF16" s="58">
        <f t="shared" si="3"/>
        <v>7</v>
      </c>
      <c r="CG16" s="59">
        <f t="shared" si="4"/>
        <v>2.9407051282051289E-3</v>
      </c>
      <c r="CH16" t="str">
        <f t="shared" si="5"/>
        <v/>
      </c>
      <c r="CI16" t="str">
        <f t="shared" si="6"/>
        <v/>
      </c>
      <c r="CW16" s="34" t="s">
        <v>65</v>
      </c>
      <c r="CX16" s="42">
        <v>995000000</v>
      </c>
      <c r="DI16" s="34" t="s">
        <v>101</v>
      </c>
      <c r="DJ16" s="42">
        <v>15990000000</v>
      </c>
      <c r="DU16" s="34" t="s">
        <v>72</v>
      </c>
      <c r="DV16" s="31">
        <v>38</v>
      </c>
      <c r="ED16" s="34" t="s">
        <v>60</v>
      </c>
      <c r="EE16" s="42">
        <v>212000000</v>
      </c>
      <c r="EF16" s="42">
        <v>146000000</v>
      </c>
      <c r="EG16" s="42">
        <v>24000000</v>
      </c>
      <c r="EH16" s="42">
        <v>130000000</v>
      </c>
      <c r="EI16" s="42">
        <v>0</v>
      </c>
      <c r="EM16" s="68" t="s">
        <v>61</v>
      </c>
      <c r="EN16" s="42">
        <v>284000000</v>
      </c>
      <c r="EU16" s="34" t="s">
        <v>67</v>
      </c>
      <c r="EV16" s="42">
        <v>589000000</v>
      </c>
      <c r="EW16" s="42">
        <v>162000000</v>
      </c>
      <c r="EX16" s="42">
        <v>76000000</v>
      </c>
      <c r="EY16" s="42">
        <v>707000000</v>
      </c>
    </row>
    <row r="17" spans="10:155" x14ac:dyDescent="0.25">
      <c r="J17" s="34" t="s">
        <v>71</v>
      </c>
      <c r="K17" s="31">
        <v>411000000</v>
      </c>
      <c r="S17" s="34" t="s">
        <v>101</v>
      </c>
      <c r="T17" s="42">
        <v>15990000000</v>
      </c>
      <c r="AM17" s="34" t="s">
        <v>101</v>
      </c>
      <c r="AN17" s="31">
        <v>2643</v>
      </c>
      <c r="BI17" s="34" t="s">
        <v>64</v>
      </c>
      <c r="BJ17" s="42">
        <v>1032000000</v>
      </c>
      <c r="BP17" s="34" t="s">
        <v>64</v>
      </c>
      <c r="BQ17" s="31">
        <v>185</v>
      </c>
      <c r="BV17" s="34" t="s">
        <v>64</v>
      </c>
      <c r="BW17" s="42">
        <v>1032000000</v>
      </c>
      <c r="CC17" s="34" t="s">
        <v>22</v>
      </c>
      <c r="CD17" s="56">
        <v>3.0726650563607082E-3</v>
      </c>
      <c r="CF17" s="58">
        <f t="shared" si="3"/>
        <v>8</v>
      </c>
      <c r="CG17" s="59">
        <f t="shared" si="4"/>
        <v>3.0726650563607082E-3</v>
      </c>
      <c r="CH17" t="str">
        <f t="shared" si="5"/>
        <v/>
      </c>
      <c r="CI17" t="str">
        <f t="shared" si="6"/>
        <v/>
      </c>
      <c r="CW17" s="34" t="s">
        <v>63</v>
      </c>
      <c r="CX17" s="42">
        <v>1029000000</v>
      </c>
      <c r="DU17" s="34" t="s">
        <v>22</v>
      </c>
      <c r="DV17" s="31">
        <v>79</v>
      </c>
      <c r="ED17" s="34" t="s">
        <v>72</v>
      </c>
      <c r="EE17" s="42">
        <v>180000000</v>
      </c>
      <c r="EF17" s="42">
        <v>262000000</v>
      </c>
      <c r="EG17" s="42"/>
      <c r="EH17" s="42">
        <v>0</v>
      </c>
      <c r="EI17" s="42"/>
      <c r="EM17" s="68" t="s">
        <v>74</v>
      </c>
      <c r="EN17" s="42">
        <v>95000000</v>
      </c>
      <c r="EU17" s="34" t="s">
        <v>65</v>
      </c>
      <c r="EV17" s="42">
        <v>171000000</v>
      </c>
      <c r="EW17" s="42">
        <v>20000000</v>
      </c>
      <c r="EX17" s="42"/>
      <c r="EY17" s="42">
        <v>804000000</v>
      </c>
    </row>
    <row r="18" spans="10:155" x14ac:dyDescent="0.25">
      <c r="J18" s="34" t="s">
        <v>34</v>
      </c>
      <c r="K18" s="31">
        <v>379000000</v>
      </c>
      <c r="BI18" s="34" t="s">
        <v>24</v>
      </c>
      <c r="BJ18" s="42">
        <v>1043000000</v>
      </c>
      <c r="BP18" s="34" t="s">
        <v>24</v>
      </c>
      <c r="BQ18" s="31">
        <v>184</v>
      </c>
      <c r="BV18" s="34" t="s">
        <v>50</v>
      </c>
      <c r="BW18" s="42">
        <v>574000000</v>
      </c>
      <c r="CC18" s="34" t="s">
        <v>27</v>
      </c>
      <c r="CD18" s="56">
        <v>3.1521213377556649E-3</v>
      </c>
      <c r="CF18" s="58">
        <f t="shared" si="3"/>
        <v>9</v>
      </c>
      <c r="CG18" s="59">
        <f t="shared" si="4"/>
        <v>3.1521213377556649E-3</v>
      </c>
      <c r="CH18" t="str">
        <f t="shared" si="5"/>
        <v/>
      </c>
      <c r="CI18" t="str">
        <f t="shared" si="6"/>
        <v/>
      </c>
      <c r="CR18" s="65" t="str">
        <f>IFERROR(CQ10,"-")</f>
        <v>Mohammed</v>
      </c>
      <c r="CS18" s="66">
        <f>IFERROR(CR10,"0")</f>
        <v>5372000000</v>
      </c>
      <c r="CW18" s="34" t="s">
        <v>21</v>
      </c>
      <c r="CX18" s="42">
        <v>329000000</v>
      </c>
      <c r="DU18" s="34" t="s">
        <v>27</v>
      </c>
      <c r="DV18" s="31">
        <v>173</v>
      </c>
      <c r="ED18" s="34" t="s">
        <v>22</v>
      </c>
      <c r="EE18" s="42">
        <v>372000000</v>
      </c>
      <c r="EF18" s="42">
        <v>443000000</v>
      </c>
      <c r="EG18" s="42">
        <v>38000000</v>
      </c>
      <c r="EH18" s="42">
        <v>225000000</v>
      </c>
      <c r="EI18" s="42">
        <v>74000000</v>
      </c>
      <c r="EM18" s="68" t="s">
        <v>18</v>
      </c>
      <c r="EN18" s="42">
        <v>1669000000</v>
      </c>
      <c r="EU18" s="34" t="s">
        <v>63</v>
      </c>
      <c r="EV18" s="42">
        <v>171000000</v>
      </c>
      <c r="EW18" s="42">
        <v>113000000</v>
      </c>
      <c r="EX18" s="42">
        <v>38000000</v>
      </c>
      <c r="EY18" s="42">
        <v>707000000</v>
      </c>
    </row>
    <row r="19" spans="10:155" x14ac:dyDescent="0.25">
      <c r="J19" s="34" t="s">
        <v>75</v>
      </c>
      <c r="K19" s="31">
        <v>332000000</v>
      </c>
      <c r="BI19" s="34" t="s">
        <v>101</v>
      </c>
      <c r="BJ19" s="42">
        <v>15990000000</v>
      </c>
      <c r="BP19" s="34" t="s">
        <v>101</v>
      </c>
      <c r="BQ19" s="31">
        <v>2643</v>
      </c>
      <c r="BV19" s="34" t="s">
        <v>101</v>
      </c>
      <c r="BW19" s="42">
        <v>15990000000</v>
      </c>
      <c r="CC19" s="34" t="s">
        <v>37</v>
      </c>
      <c r="CD19" s="56">
        <v>3.276282366437237E-3</v>
      </c>
      <c r="CF19" s="58">
        <f t="shared" si="3"/>
        <v>10</v>
      </c>
      <c r="CG19" s="59">
        <f t="shared" si="4"/>
        <v>3.276282366437237E-3</v>
      </c>
      <c r="CH19" t="str">
        <f t="shared" si="5"/>
        <v/>
      </c>
      <c r="CI19" t="str">
        <f t="shared" si="6"/>
        <v/>
      </c>
      <c r="CW19" s="34" t="s">
        <v>71</v>
      </c>
      <c r="CX19" s="42">
        <v>411000000</v>
      </c>
      <c r="DU19" s="34" t="s">
        <v>37</v>
      </c>
      <c r="DV19" s="31">
        <v>278</v>
      </c>
      <c r="ED19" s="34" t="s">
        <v>27</v>
      </c>
      <c r="EE19" s="42">
        <v>652000000</v>
      </c>
      <c r="EF19" s="42">
        <v>858000000</v>
      </c>
      <c r="EG19" s="42">
        <v>142000000</v>
      </c>
      <c r="EH19" s="42">
        <v>413000000</v>
      </c>
      <c r="EI19" s="42">
        <v>113000000</v>
      </c>
      <c r="EM19" s="34" t="s">
        <v>76</v>
      </c>
      <c r="EN19" s="42">
        <v>5372000000</v>
      </c>
      <c r="EU19" s="34" t="s">
        <v>21</v>
      </c>
      <c r="EV19" s="42">
        <v>95000000</v>
      </c>
      <c r="EW19" s="42">
        <v>22000000</v>
      </c>
      <c r="EX19" s="42"/>
      <c r="EY19" s="42">
        <v>212000000</v>
      </c>
    </row>
    <row r="20" spans="10:155" x14ac:dyDescent="0.25">
      <c r="J20" s="34" t="s">
        <v>21</v>
      </c>
      <c r="K20" s="31">
        <v>329000000</v>
      </c>
      <c r="CC20" s="34" t="s">
        <v>44</v>
      </c>
      <c r="CD20" s="56">
        <v>3.120971050164087E-3</v>
      </c>
      <c r="CF20" s="58">
        <f t="shared" si="3"/>
        <v>11</v>
      </c>
      <c r="CG20" s="59">
        <f t="shared" si="4"/>
        <v>3.120971050164087E-3</v>
      </c>
      <c r="CH20" t="str">
        <f t="shared" si="5"/>
        <v/>
      </c>
      <c r="CI20" t="str">
        <f t="shared" si="6"/>
        <v/>
      </c>
      <c r="CW20" s="34" t="s">
        <v>36</v>
      </c>
      <c r="CX20" s="42">
        <v>1177000000</v>
      </c>
      <c r="DU20" s="34" t="s">
        <v>44</v>
      </c>
      <c r="DV20" s="31">
        <v>212</v>
      </c>
      <c r="ED20" s="34" t="s">
        <v>37</v>
      </c>
      <c r="EE20" s="42">
        <v>1179000000</v>
      </c>
      <c r="EF20" s="42">
        <v>1448000000</v>
      </c>
      <c r="EG20" s="42">
        <v>242000000</v>
      </c>
      <c r="EH20" s="42">
        <v>752000000</v>
      </c>
      <c r="EI20" s="42">
        <v>188000000</v>
      </c>
      <c r="EM20" s="68" t="s">
        <v>46</v>
      </c>
      <c r="EN20" s="42">
        <v>1254000000</v>
      </c>
      <c r="EU20" s="34" t="s">
        <v>71</v>
      </c>
      <c r="EV20" s="42">
        <v>171000000</v>
      </c>
      <c r="EW20" s="42">
        <v>100000000</v>
      </c>
      <c r="EX20" s="42"/>
      <c r="EY20" s="42">
        <v>140000000</v>
      </c>
    </row>
    <row r="21" spans="10:155" x14ac:dyDescent="0.25">
      <c r="J21" s="34" t="s">
        <v>101</v>
      </c>
      <c r="K21" s="31">
        <v>15990000000</v>
      </c>
      <c r="CC21" s="34" t="s">
        <v>69</v>
      </c>
      <c r="CD21" s="56">
        <v>3.2518257694314021E-3</v>
      </c>
      <c r="CF21" s="58">
        <f t="shared" si="3"/>
        <v>12</v>
      </c>
      <c r="CG21" s="60">
        <f t="shared" si="4"/>
        <v>3.2518257694314021E-3</v>
      </c>
      <c r="CH21" t="str">
        <f t="shared" si="5"/>
        <v/>
      </c>
      <c r="CI21" t="str">
        <f t="shared" si="6"/>
        <v/>
      </c>
      <c r="CW21" s="34" t="s">
        <v>26</v>
      </c>
      <c r="CX21" s="42">
        <v>1288000000</v>
      </c>
      <c r="DU21" s="34" t="s">
        <v>69</v>
      </c>
      <c r="DV21" s="31">
        <v>127</v>
      </c>
      <c r="ED21" s="34" t="s">
        <v>44</v>
      </c>
      <c r="EE21" s="42">
        <v>789000000</v>
      </c>
      <c r="EF21" s="42">
        <v>1078000000</v>
      </c>
      <c r="EG21" s="42">
        <v>239000000</v>
      </c>
      <c r="EH21" s="42">
        <v>545000000</v>
      </c>
      <c r="EI21" s="42">
        <v>163000000</v>
      </c>
      <c r="EM21" s="68" t="s">
        <v>61</v>
      </c>
      <c r="EN21" s="42">
        <v>410000000</v>
      </c>
      <c r="EU21" s="34" t="s">
        <v>36</v>
      </c>
      <c r="EV21" s="42">
        <v>114000000</v>
      </c>
      <c r="EW21" s="42">
        <v>122000000</v>
      </c>
      <c r="EX21" s="42">
        <v>19000000</v>
      </c>
      <c r="EY21" s="42">
        <v>922000000</v>
      </c>
    </row>
    <row r="22" spans="10:155" x14ac:dyDescent="0.25">
      <c r="CC22" s="34" t="s">
        <v>101</v>
      </c>
      <c r="CD22" s="56">
        <v>3.136911547076245E-3</v>
      </c>
      <c r="CW22" s="34" t="s">
        <v>52</v>
      </c>
      <c r="CX22" s="42">
        <v>1727000000</v>
      </c>
      <c r="ED22" s="34" t="s">
        <v>69</v>
      </c>
      <c r="EE22" s="42">
        <v>445000000</v>
      </c>
      <c r="EF22" s="42">
        <v>444000000</v>
      </c>
      <c r="EG22" s="42">
        <v>75000000</v>
      </c>
      <c r="EH22" s="42">
        <v>200000000</v>
      </c>
      <c r="EI22" s="42">
        <v>83000000</v>
      </c>
      <c r="EM22" s="68" t="s">
        <v>74</v>
      </c>
      <c r="EN22" s="42">
        <v>114000000</v>
      </c>
      <c r="EU22" s="34" t="s">
        <v>26</v>
      </c>
      <c r="EV22" s="42">
        <v>247000000</v>
      </c>
      <c r="EW22" s="42">
        <v>97000000</v>
      </c>
      <c r="EX22" s="42"/>
      <c r="EY22" s="42">
        <v>944000000</v>
      </c>
    </row>
    <row r="23" spans="10:155" x14ac:dyDescent="0.25">
      <c r="CW23" s="34" t="s">
        <v>54</v>
      </c>
      <c r="CX23" s="42">
        <v>1243000000</v>
      </c>
      <c r="EM23" s="68" t="s">
        <v>18</v>
      </c>
      <c r="EN23" s="42">
        <v>3594000000</v>
      </c>
      <c r="EU23" s="34" t="s">
        <v>52</v>
      </c>
      <c r="EV23" s="42">
        <v>247000000</v>
      </c>
      <c r="EW23" s="42">
        <v>142000000</v>
      </c>
      <c r="EX23" s="42">
        <v>76000000</v>
      </c>
      <c r="EY23" s="42">
        <v>1262000000</v>
      </c>
    </row>
    <row r="24" spans="10:155" x14ac:dyDescent="0.25">
      <c r="CW24" s="34" t="s">
        <v>31</v>
      </c>
      <c r="CX24" s="42">
        <v>1638000000</v>
      </c>
      <c r="EM24" s="34" t="s">
        <v>78</v>
      </c>
      <c r="EN24" s="42">
        <v>5288000000</v>
      </c>
      <c r="EU24" s="34" t="s">
        <v>54</v>
      </c>
      <c r="EV24" s="42">
        <v>228000000</v>
      </c>
      <c r="EW24" s="42">
        <v>115000000</v>
      </c>
      <c r="EX24" s="42"/>
      <c r="EY24" s="42">
        <v>900000000</v>
      </c>
    </row>
    <row r="25" spans="10:155" x14ac:dyDescent="0.25">
      <c r="CG25" s="45" t="s">
        <v>108</v>
      </c>
      <c r="CH25" s="61">
        <f>AVERAGE(CD:CD)</f>
        <v>2.976923776878468E-3</v>
      </c>
      <c r="CW25" s="34" t="s">
        <v>41</v>
      </c>
      <c r="CX25" s="42">
        <v>1066000000</v>
      </c>
      <c r="EM25" s="68" t="s">
        <v>46</v>
      </c>
      <c r="EN25" s="42">
        <v>1425000000</v>
      </c>
      <c r="EU25" s="34" t="s">
        <v>31</v>
      </c>
      <c r="EV25" s="42">
        <v>551000000</v>
      </c>
      <c r="EW25" s="42">
        <v>60000000</v>
      </c>
      <c r="EX25" s="42"/>
      <c r="EY25" s="42">
        <v>1027000000</v>
      </c>
    </row>
    <row r="26" spans="10:155" x14ac:dyDescent="0.25">
      <c r="CG26" s="32" t="s">
        <v>107</v>
      </c>
      <c r="CH26" s="62">
        <f>MAX(CD:CD)</f>
        <v>3.497540509259258E-3</v>
      </c>
      <c r="CW26" s="34" t="s">
        <v>101</v>
      </c>
      <c r="CX26" s="42">
        <v>15990000000</v>
      </c>
      <c r="EM26" s="68" t="s">
        <v>61</v>
      </c>
      <c r="EN26" s="42">
        <v>417000000</v>
      </c>
      <c r="EU26" s="34" t="s">
        <v>41</v>
      </c>
      <c r="EV26" s="42">
        <v>285000000</v>
      </c>
      <c r="EW26" s="42">
        <v>40000000</v>
      </c>
      <c r="EX26" s="42"/>
      <c r="EY26" s="42">
        <v>741000000</v>
      </c>
    </row>
    <row r="27" spans="10:155" x14ac:dyDescent="0.25">
      <c r="CG27" s="48" t="s">
        <v>109</v>
      </c>
      <c r="CH27" s="63">
        <f>MIN(CD:CD)</f>
        <v>1.3888888888888889E-3</v>
      </c>
      <c r="EM27" s="68" t="s">
        <v>74</v>
      </c>
      <c r="EN27" s="42">
        <v>38000000</v>
      </c>
    </row>
    <row r="28" spans="10:155" x14ac:dyDescent="0.25">
      <c r="EM28" s="68" t="s">
        <v>18</v>
      </c>
      <c r="EN28" s="42">
        <v>3408000000</v>
      </c>
    </row>
  </sheetData>
  <sortState xmlns:xlrd2="http://schemas.microsoft.com/office/spreadsheetml/2017/richdata2" ref="CQ10:CR13">
    <sortCondition descending="1" ref="CR10:CR13"/>
  </sortState>
  <pageMargins left="0.7" right="0.7" top="0.75" bottom="0.75" header="0.3" footer="0.3"/>
  <pageSetup orientation="portrait" r:id="rId22"/>
  <drawing r:id="rId23"/>
  <extLst>
    <ext xmlns:x14="http://schemas.microsoft.com/office/spreadsheetml/2009/9/main" uri="{A8765BA9-456A-4dab-B4F3-ACF838C121DE}">
      <x14:slicerList>
        <x14:slicer r:id="rId2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E1492-3CCC-4A89-AF90-CCE4460D07F0}">
  <sheetPr>
    <tabColor rgb="FF00B050"/>
  </sheetPr>
  <dimension ref="P20"/>
  <sheetViews>
    <sheetView showGridLines="0" showRowColHeaders="0" tabSelected="1" zoomScale="70" zoomScaleNormal="70" workbookViewId="0">
      <selection activeCell="AC25" sqref="AC25"/>
    </sheetView>
  </sheetViews>
  <sheetFormatPr defaultRowHeight="15.75" x14ac:dyDescent="0.25"/>
  <cols>
    <col min="1" max="16384" width="9" style="29"/>
  </cols>
  <sheetData>
    <row r="20" spans="16:16" ht="93" x14ac:dyDescent="3.7">
      <c r="P20" s="5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Color code</vt:lpstr>
      <vt:lpstr>Database</vt:lpstr>
      <vt:lpstr>Pivot Table</vt:lpstr>
      <vt:lpstr>Dashboard</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Thanh Tay Cu</cp:lastModifiedBy>
  <cp:lastPrinted>2022-10-26T03:12:07Z</cp:lastPrinted>
  <dcterms:created xsi:type="dcterms:W3CDTF">2021-12-05T19:04:34Z</dcterms:created>
  <dcterms:modified xsi:type="dcterms:W3CDTF">2022-11-01T15:42:45Z</dcterms:modified>
  <cp:category/>
</cp:coreProperties>
</file>