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827"/>
  <workbookPr/>
  <mc:AlternateContent xmlns:mc="http://schemas.openxmlformats.org/markup-compatibility/2006">
    <mc:Choice Requires="x15">
      <x15ac:absPath xmlns:x15ac="http://schemas.microsoft.com/office/spreadsheetml/2010/11/ac" url="D:\TestAce\thanh\"/>
    </mc:Choice>
  </mc:AlternateContent>
  <bookViews>
    <workbookView xWindow="0" yWindow="0" windowWidth="19200" windowHeight="11280" tabRatio="775"/>
  </bookViews>
  <sheets>
    <sheet name="Q&amp;A管理表_NSCO_工事管理" sheetId="1" r:id="rId1"/>
    <sheet name="No.207" sheetId="2" state="hidden" r:id="rId2"/>
    <sheet name="No.207 工事計画No.採番仕様について" sheetId="3" state="hidden" r:id="rId3"/>
    <sheet name="No.208 ヘッダ" sheetId="4" state="hidden" r:id="rId4"/>
    <sheet name="No.208 工事報告・協議書のレイアウトについて" sheetId="5" state="hidden" r:id="rId5"/>
    <sheet name="No.209 ヘッダ" sheetId="6" state="hidden" r:id="rId6"/>
    <sheet name="No.209 複数オーナー対比の出力方法について_" sheetId="7" state="hidden" r:id="rId7"/>
    <sheet name="No.209 複数オーナー対比レイアウト" sheetId="8" state="hidden" r:id="rId8"/>
    <sheet name="No.2" sheetId="12" r:id="rId9"/>
    <sheet name="No.XXX ヘッダ" sheetId="9" r:id="rId10"/>
    <sheet name="No.XXX ＸＸＸＸＸＸＸＸＸＸＸＸＸＸＸＸ" sheetId="10" r:id="rId11"/>
    <sheet name="関連資料" sheetId="11" r:id="rId12"/>
  </sheets>
  <definedNames>
    <definedName name="_1999_7_7" localSheetId="8">#REF!</definedName>
    <definedName name="_1999_7_7" localSheetId="1">#REF!</definedName>
    <definedName name="_1999_7_7" localSheetId="2">#REF!</definedName>
    <definedName name="_1999_7_7" localSheetId="9">#REF!</definedName>
    <definedName name="_1999_7_7">#REF!</definedName>
    <definedName name="_Fill" localSheetId="8">#REF!</definedName>
    <definedName name="_Fill" localSheetId="1">#REF!</definedName>
    <definedName name="_Fill" localSheetId="2">#REF!</definedName>
    <definedName name="_Fill" localSheetId="3">#REF!</definedName>
    <definedName name="_Fill" localSheetId="9">#REF!</definedName>
    <definedName name="_Fill" localSheetId="0">#REF!</definedName>
    <definedName name="_Fill">#REF!</definedName>
    <definedName name="_xlnm._FilterDatabase" localSheetId="1">No.207!$A$1:$N$3</definedName>
    <definedName name="_xlnm._FilterDatabase" localSheetId="3">'No.208 ヘッダ'!$A$1:$N$3</definedName>
    <definedName name="_xlnm._FilterDatabase" localSheetId="5">'No.209 ヘッダ'!$A$1:$N$3</definedName>
    <definedName name="_xlnm._FilterDatabase" localSheetId="9">'No.XXX ヘッダ'!$A$1:$N$2</definedName>
    <definedName name="_xlnm._FilterDatabase" localSheetId="0" hidden="1">'Q&amp;A管理表_NSCO_工事管理'!$A$1:$P$1</definedName>
    <definedName name="_FilterDatabase_0" localSheetId="1">No.207!$A$1:$N$3</definedName>
    <definedName name="_FilterDatabase_0" localSheetId="3">'No.208 ヘッダ'!$A$1:$N$3</definedName>
    <definedName name="_FilterDatabase_0" localSheetId="5">'No.209 ヘッダ'!$A$1:$N$3</definedName>
    <definedName name="_FilterDatabase_0" localSheetId="9">'No.XXX ヘッダ'!$A$1:$N$2</definedName>
    <definedName name="_FilterDatabase_0" localSheetId="0">'Q&amp;A管理表_NSCO_工事管理'!$A$1:$P$1</definedName>
    <definedName name="_FilterDatabase_0_0" localSheetId="1">No.207!$A$1:$N$3</definedName>
    <definedName name="_FilterDatabase_0_0" localSheetId="3">'No.208 ヘッダ'!$A$1:$N$3</definedName>
    <definedName name="_FilterDatabase_0_0" localSheetId="5">'No.209 ヘッダ'!$A$1:$N$3</definedName>
    <definedName name="_FilterDatabase_0_0" localSheetId="9">'No.XXX ヘッダ'!$A$1:$N$2</definedName>
    <definedName name="_FilterDatabase_0_0" localSheetId="0">'Q&amp;A管理表_NSCO_工事管理'!$A$1:$P$1</definedName>
    <definedName name="_Key1" localSheetId="8">#REF!</definedName>
    <definedName name="_Key1" localSheetId="1">#REF!</definedName>
    <definedName name="_Key1" localSheetId="2">#REF!</definedName>
    <definedName name="_Key1" localSheetId="9">#REF!</definedName>
    <definedName name="_Key1">#REF!</definedName>
    <definedName name="_Order1">255</definedName>
    <definedName name="_Order2">255</definedName>
    <definedName name="\0">#N/A</definedName>
    <definedName name="\p">#N/A</definedName>
    <definedName name="\q">#N/A</definedName>
    <definedName name="\s">#N/A</definedName>
    <definedName name="a" localSheetId="8">#REF!</definedName>
    <definedName name="a" localSheetId="1">#REF!</definedName>
    <definedName name="a" localSheetId="2">#REF!</definedName>
    <definedName name="a" localSheetId="9">#REF!</definedName>
    <definedName name="a">#REF!</definedName>
    <definedName name="aaa" localSheetId="8">#REF!</definedName>
    <definedName name="aaa" localSheetId="1">#REF!</definedName>
    <definedName name="aaa" localSheetId="2">#REF!</definedName>
    <definedName name="aaa" localSheetId="9">#REF!</definedName>
    <definedName name="aaa">#REF!</definedName>
    <definedName name="aaaa" localSheetId="8">#REF!</definedName>
    <definedName name="aaaa" localSheetId="1">#REF!</definedName>
    <definedName name="aaaa" localSheetId="2">#REF!</definedName>
    <definedName name="aaaa" localSheetId="3">#REF!</definedName>
    <definedName name="aaaa" localSheetId="9">#REF!</definedName>
    <definedName name="aaaa" localSheetId="0">#REF!</definedName>
    <definedName name="aaaa">#REF!</definedName>
    <definedName name="aaaaa" localSheetId="8">#REF!</definedName>
    <definedName name="aaaaa" localSheetId="1">#REF!</definedName>
    <definedName name="aaaaa" localSheetId="2">#REF!</definedName>
    <definedName name="aaaaa" localSheetId="3">#REF!</definedName>
    <definedName name="aaaaa" localSheetId="9">#REF!</definedName>
    <definedName name="aaaaa" localSheetId="0">#REF!</definedName>
    <definedName name="aaaaa">#REF!</definedName>
    <definedName name="aaaaaa" localSheetId="8">#REF!</definedName>
    <definedName name="aaaaaa" localSheetId="1">#REF!</definedName>
    <definedName name="aaaaaa" localSheetId="2">#REF!</definedName>
    <definedName name="aaaaaa" localSheetId="3">#REF!</definedName>
    <definedName name="aaaaaa" localSheetId="9">#REF!</definedName>
    <definedName name="aaaaaa" localSheetId="0">#REF!</definedName>
    <definedName name="aaaaaa">#REF!</definedName>
    <definedName name="abc" localSheetId="8">#REF!</definedName>
    <definedName name="abc" localSheetId="1">#REF!</definedName>
    <definedName name="abc" localSheetId="2">#REF!</definedName>
    <definedName name="abc" localSheetId="3">#REF!</definedName>
    <definedName name="abc" localSheetId="9">#REF!</definedName>
    <definedName name="abc" localSheetId="0">#REF!</definedName>
    <definedName name="abc">#REF!</definedName>
    <definedName name="anscount">3</definedName>
    <definedName name="AS2DocOpenMode">"AS2DocumentEdit"</definedName>
    <definedName name="b" localSheetId="8">#REF!</definedName>
    <definedName name="b" localSheetId="1">#REF!</definedName>
    <definedName name="b" localSheetId="2">#REF!</definedName>
    <definedName name="b" localSheetId="9">#REF!</definedName>
    <definedName name="b">#REF!</definedName>
    <definedName name="dafdafa" localSheetId="8">#REF!</definedName>
    <definedName name="dafdafa" localSheetId="1">#REF!</definedName>
    <definedName name="dafdafa" localSheetId="2">#REF!</definedName>
    <definedName name="dafdafa" localSheetId="3">#REF!</definedName>
    <definedName name="dafdafa" localSheetId="9">#REF!</definedName>
    <definedName name="dafdafa" localSheetId="0">#REF!</definedName>
    <definedName name="dafdafa">#REF!</definedName>
    <definedName name="ｄｄ" localSheetId="8">#REF!</definedName>
    <definedName name="ｄｄ" localSheetId="1">#REF!</definedName>
    <definedName name="ｄｄ" localSheetId="2">#REF!</definedName>
    <definedName name="ｄｄ" localSheetId="9">#REF!</definedName>
    <definedName name="ｄｄ">#REF!</definedName>
    <definedName name="dfafaga" localSheetId="8">#REF!</definedName>
    <definedName name="dfafaga" localSheetId="1">#REF!</definedName>
    <definedName name="dfafaga" localSheetId="2">#REF!</definedName>
    <definedName name="dfafaga" localSheetId="3">#REF!</definedName>
    <definedName name="dfafaga" localSheetId="9">#REF!</definedName>
    <definedName name="dfafaga" localSheetId="0">#REF!</definedName>
    <definedName name="dfafaga">#REF!</definedName>
    <definedName name="dfasga" localSheetId="8">#REF!</definedName>
    <definedName name="dfasga" localSheetId="1">#REF!</definedName>
    <definedName name="dfasga" localSheetId="2">#REF!</definedName>
    <definedName name="dfasga" localSheetId="3">#REF!</definedName>
    <definedName name="dfasga" localSheetId="9">#REF!</definedName>
    <definedName name="dfasga" localSheetId="0">#REF!</definedName>
    <definedName name="dfasga">#REF!</definedName>
    <definedName name="faffafadfasdfa" localSheetId="8">#REF!</definedName>
    <definedName name="faffafadfasdfa" localSheetId="1">#REF!</definedName>
    <definedName name="faffafadfasdfa" localSheetId="2">#REF!</definedName>
    <definedName name="faffafadfasdfa" localSheetId="3">#REF!</definedName>
    <definedName name="faffafadfasdfa" localSheetId="9">#REF!</definedName>
    <definedName name="faffafadfasdfa" localSheetId="0">#REF!</definedName>
    <definedName name="faffafadfasdfa">#REF!</definedName>
    <definedName name="ｆｓ" localSheetId="8">#REF!</definedName>
    <definedName name="ｆｓ" localSheetId="1">#REF!</definedName>
    <definedName name="ｆｓ" localSheetId="2">#REF!</definedName>
    <definedName name="ｆｓ" localSheetId="9">#REF!</definedName>
    <definedName name="ｆｓ">#REF!</definedName>
    <definedName name="gabaga" localSheetId="8">#REF!</definedName>
    <definedName name="gabaga" localSheetId="1">#REF!</definedName>
    <definedName name="gabaga" localSheetId="2">#REF!</definedName>
    <definedName name="gabaga" localSheetId="3">#REF!</definedName>
    <definedName name="gabaga" localSheetId="9">#REF!</definedName>
    <definedName name="gabaga" localSheetId="0">#REF!</definedName>
    <definedName name="gabaga">#REF!</definedName>
    <definedName name="p">#N/A</definedName>
    <definedName name="PM費用建管理費諸経費" localSheetId="8">#REF!</definedName>
    <definedName name="PM費用建管理費諸経費" localSheetId="1">#REF!</definedName>
    <definedName name="PM費用建管理費諸経費" localSheetId="2">#REF!</definedName>
    <definedName name="PM費用建管理費諸経費" localSheetId="9">#REF!</definedName>
    <definedName name="PM費用建管理費諸経費">#REF!</definedName>
    <definedName name="PM費用建物管理新賃借料" localSheetId="8">#REF!</definedName>
    <definedName name="PM費用建物管理新賃借料" localSheetId="1">#REF!</definedName>
    <definedName name="PM費用建物管理新賃借料" localSheetId="2">#REF!</definedName>
    <definedName name="PM費用建物管理新賃借料" localSheetId="9">#REF!</definedName>
    <definedName name="PM費用建物管理新賃借料">#REF!</definedName>
    <definedName name="PM費用建物管理費賃借料" localSheetId="8">#REF!</definedName>
    <definedName name="PM費用建物管理費賃借料" localSheetId="1">#REF!</definedName>
    <definedName name="PM費用建物管理費賃借料" localSheetId="2">#REF!</definedName>
    <definedName name="PM費用建物管理費賃借料" localSheetId="9">#REF!</definedName>
    <definedName name="PM費用建物管理費賃借料">#REF!</definedName>
    <definedName name="PM費用交通誘導警備・固定分" localSheetId="8">#REF!</definedName>
    <definedName name="PM費用交通誘導警備・固定分" localSheetId="1">#REF!</definedName>
    <definedName name="PM費用交通誘導警備・固定分" localSheetId="2">#REF!</definedName>
    <definedName name="PM費用交通誘導警備・固定分" localSheetId="9">#REF!</definedName>
    <definedName name="PM費用交通誘導警備・固定分">#REF!</definedName>
    <definedName name="PM費用交誘導警備・変動分" localSheetId="8">#REF!</definedName>
    <definedName name="PM費用交誘導警備・変動分" localSheetId="1">#REF!</definedName>
    <definedName name="PM費用交誘導警備・変動分" localSheetId="2">#REF!</definedName>
    <definedName name="PM費用交誘導警備・変動分" localSheetId="9">#REF!</definedName>
    <definedName name="PM費用交誘導警備・変動分">#REF!</definedName>
    <definedName name="PM費用施設警備費・固定分" localSheetId="8">#REF!</definedName>
    <definedName name="PM費用施設警備費・固定分" localSheetId="1">#REF!</definedName>
    <definedName name="PM費用施設警備費・固定分" localSheetId="2">#REF!</definedName>
    <definedName name="PM費用施設警備費・固定分" localSheetId="9">#REF!</definedName>
    <definedName name="PM費用施設警備費・固定分">#REF!</definedName>
    <definedName name="PM費用施設警備費・変動分" localSheetId="8">#REF!</definedName>
    <definedName name="PM費用施設警備費・変動分" localSheetId="1">#REF!</definedName>
    <definedName name="PM費用施設警備費・変動分" localSheetId="2">#REF!</definedName>
    <definedName name="PM費用施設警備費・変動分" localSheetId="9">#REF!</definedName>
    <definedName name="PM費用施設警備費・変動分">#REF!</definedName>
    <definedName name="PM費用修理費LCC" localSheetId="8">#REF!</definedName>
    <definedName name="PM費用修理費LCC" localSheetId="1">#REF!</definedName>
    <definedName name="PM費用修理費LCC" localSheetId="2">#REF!</definedName>
    <definedName name="PM費用修理費LCC" localSheetId="9">#REF!</definedName>
    <definedName name="PM費用修理費LCC">#REF!</definedName>
    <definedName name="PM費用修理費RN" localSheetId="8">#REF!</definedName>
    <definedName name="PM費用修理費RN" localSheetId="1">#REF!</definedName>
    <definedName name="PM費用修理費RN" localSheetId="2">#REF!</definedName>
    <definedName name="PM費用修理費RN" localSheetId="9">#REF!</definedName>
    <definedName name="PM費用修理費RN">#REF!</definedName>
    <definedName name="PM費用植栽管理" localSheetId="8">#REF!</definedName>
    <definedName name="PM費用植栽管理" localSheetId="1">#REF!</definedName>
    <definedName name="PM費用植栽管理" localSheetId="2">#REF!</definedName>
    <definedName name="PM費用植栽管理" localSheetId="9">#REF!</definedName>
    <definedName name="PM費用植栽管理">#REF!</definedName>
    <definedName name="PM費用清掃委託・固定分" localSheetId="8">#REF!</definedName>
    <definedName name="PM費用清掃委託・固定分" localSheetId="1">#REF!</definedName>
    <definedName name="PM費用清掃委託・固定分" localSheetId="2">#REF!</definedName>
    <definedName name="PM費用清掃委託・固定分" localSheetId="9">#REF!</definedName>
    <definedName name="PM費用清掃委託・固定分">#REF!</definedName>
    <definedName name="PM費用清掃委託・変動分" localSheetId="8">#REF!</definedName>
    <definedName name="PM費用清掃委託・変動分" localSheetId="1">#REF!</definedName>
    <definedName name="PM費用清掃委託・変動分" localSheetId="2">#REF!</definedName>
    <definedName name="PM費用清掃委託・変動分" localSheetId="9">#REF!</definedName>
    <definedName name="PM費用清掃委託・変動分">#REF!</definedName>
    <definedName name="PM費用設備保守" localSheetId="8">#REF!</definedName>
    <definedName name="PM費用設備保守" localSheetId="1">#REF!</definedName>
    <definedName name="PM費用設備保守" localSheetId="2">#REF!</definedName>
    <definedName name="PM費用設備保守" localSheetId="9">#REF!</definedName>
    <definedName name="PM費用設備保守">#REF!</definedName>
    <definedName name="PM費用統括管理" localSheetId="8">#REF!</definedName>
    <definedName name="PM費用統括管理" localSheetId="1">#REF!</definedName>
    <definedName name="PM費用統括管理" localSheetId="2">#REF!</definedName>
    <definedName name="PM費用統括管理" localSheetId="9">#REF!</definedName>
    <definedName name="PM費用統括管理">#REF!</definedName>
    <definedName name="PM費用廃棄物処理" localSheetId="8">#REF!</definedName>
    <definedName name="PM費用廃棄物処理" localSheetId="1">#REF!</definedName>
    <definedName name="PM費用廃棄物処理" localSheetId="2">#REF!</definedName>
    <definedName name="PM費用廃棄物処理" localSheetId="9">#REF!</definedName>
    <definedName name="PM費用廃棄物処理">#REF!</definedName>
    <definedName name="PM用SI名称" localSheetId="8">#REF!</definedName>
    <definedName name="PM用SI名称" localSheetId="1">#REF!</definedName>
    <definedName name="PM用SI名称" localSheetId="2">#REF!</definedName>
    <definedName name="PM用SI名称" localSheetId="9">#REF!</definedName>
    <definedName name="PM用SI名称">#REF!</definedName>
    <definedName name="_xlnm.Print_Area" localSheetId="8">No.2!$A$1:$BE$502</definedName>
    <definedName name="_xlnm.Print_Area" localSheetId="1">No.207!$A$1:$M$2</definedName>
    <definedName name="_xlnm.Print_Area" localSheetId="2">'No.207 工事計画No.採番仕様について'!$A$1:$AA$49</definedName>
    <definedName name="_xlnm.Print_Area" localSheetId="4">'No.208 工事報告・協議書のレイアウトについて'!$A$1:$BE$67</definedName>
    <definedName name="_xlnm.Print_Area" localSheetId="6">'No.209 複数オーナー対比の出力方法について_'!$A$1:$AS$88</definedName>
    <definedName name="_xlnm.Print_Area" localSheetId="7">'No.209 複数オーナー対比レイアウト'!$A$1:$AN$127</definedName>
    <definedName name="_xlnm.Print_Area" localSheetId="10">'No.XXX ＸＸＸＸＸＸＸＸＸＸＸＸＸＸＸＸ'!$A$1:$BE$65</definedName>
    <definedName name="_xlnm.Print_Area" localSheetId="9">'No.XXX ヘッダ'!$A$1:$M$3</definedName>
    <definedName name="_xlnm.Print_Area" localSheetId="0">'Q&amp;A管理表_NSCO_工事管理'!$A$1:$O$47</definedName>
    <definedName name="_xlnm.Print_Area">#REF!</definedName>
    <definedName name="Print_Area_0" localSheetId="8">No.2!$A$1:$BE$502</definedName>
    <definedName name="Print_Area_0" localSheetId="1">No.207!$A$1:$M$2</definedName>
    <definedName name="Print_Area_0" localSheetId="2">'No.207 工事計画No.採番仕様について'!$A$1:$AA$49</definedName>
    <definedName name="Print_Area_0" localSheetId="4">'No.208 工事報告・協議書のレイアウトについて'!$A$1:$BE$67</definedName>
    <definedName name="Print_Area_0" localSheetId="6">'No.209 複数オーナー対比の出力方法について_'!$A$1:$AS$88</definedName>
    <definedName name="Print_Area_0" localSheetId="7">'No.209 複数オーナー対比レイアウト'!$A$1:$AN$127</definedName>
    <definedName name="Print_Area_0" localSheetId="10">'No.XXX ＸＸＸＸＸＸＸＸＸＸＸＸＸＸＸＸ'!$A$1:$BE$65</definedName>
    <definedName name="Print_Area_0" localSheetId="9">'No.XXX ヘッダ'!$A$1:$M$3</definedName>
    <definedName name="Print_Area_0" localSheetId="0">'Q&amp;A管理表_NSCO_工事管理'!$A$1:$O$1</definedName>
    <definedName name="Print_Area_0_0" localSheetId="8">No.2!$A$1:$BE$502</definedName>
    <definedName name="Print_Area_0_0" localSheetId="1">No.207!$A$1:$M$2</definedName>
    <definedName name="Print_Area_0_0" localSheetId="2">'No.207 工事計画No.採番仕様について'!$A$1:$AA$49</definedName>
    <definedName name="Print_Area_0_0" localSheetId="4">'No.208 工事報告・協議書のレイアウトについて'!$A$1:$BE$67</definedName>
    <definedName name="Print_Area_0_0" localSheetId="6">'No.209 複数オーナー対比の出力方法について_'!$A$1:$AS$88</definedName>
    <definedName name="Print_Area_0_0" localSheetId="7">'No.209 複数オーナー対比レイアウト'!$A$1:$AN$127</definedName>
    <definedName name="Print_Area_0_0" localSheetId="10">'No.XXX ＸＸＸＸＸＸＸＸＸＸＸＸＸＸＸＸ'!$A$1:$BE$65</definedName>
    <definedName name="Print_Area_0_0" localSheetId="9">'No.XXX ヘッダ'!$A$1:$M$3</definedName>
    <definedName name="Print_Area_0_0" localSheetId="0">'Q&amp;A管理表_NSCO_工事管理'!$A$1:$O$1</definedName>
    <definedName name="PRINT_AREA_MI" localSheetId="8">#REF!</definedName>
    <definedName name="PRINT_AREA_MI" localSheetId="1">#REF!</definedName>
    <definedName name="PRINT_AREA_MI" localSheetId="2">#REF!</definedName>
    <definedName name="PRINT_AREA_MI" localSheetId="9">#REF!</definedName>
    <definedName name="PRINT_AREA_MI">#REF!</definedName>
    <definedName name="_xlnm.Print_Titles" localSheetId="1">No.207!$1:$1</definedName>
    <definedName name="_xlnm.Print_Titles" localSheetId="3">'No.208 ヘッダ'!$1:$1</definedName>
    <definedName name="_xlnm.Print_Titles" localSheetId="5">'No.209 ヘッダ'!$1:$1</definedName>
    <definedName name="_xlnm.Print_Titles" localSheetId="6">'No.209 複数オーナー対比の出力方法について_'!$1:$2</definedName>
    <definedName name="_xlnm.Print_Titles" localSheetId="9">'No.XXX ヘッダ'!$1:$1</definedName>
    <definedName name="_xlnm.Print_Titles" localSheetId="0">'Q&amp;A管理表_NSCO_工事管理'!$1:$1</definedName>
    <definedName name="Print_Titles_0" localSheetId="1">No.207!$1:$1</definedName>
    <definedName name="Print_Titles_0" localSheetId="3">'No.208 ヘッダ'!$1:$1</definedName>
    <definedName name="Print_Titles_0" localSheetId="5">'No.209 ヘッダ'!$1:$1</definedName>
    <definedName name="Print_Titles_0" localSheetId="6">'No.209 複数オーナー対比の出力方法について_'!$1:$2</definedName>
    <definedName name="Print_Titles_0" localSheetId="9">'No.XXX ヘッダ'!$1:$1</definedName>
    <definedName name="Print_Titles_0" localSheetId="0">'Q&amp;A管理表_NSCO_工事管理'!$1:$1</definedName>
    <definedName name="Print_Titles_0_0" localSheetId="1">No.207!$1:$1</definedName>
    <definedName name="Print_Titles_0_0" localSheetId="3">'No.208 ヘッダ'!$1:$1</definedName>
    <definedName name="Print_Titles_0_0" localSheetId="5">'No.209 ヘッダ'!$1:$1</definedName>
    <definedName name="Print_Titles_0_0" localSheetId="6">'No.209 複数オーナー対比の出力方法について_'!$1:$2</definedName>
    <definedName name="Print_Titles_0_0" localSheetId="9">'No.XXX ヘッダ'!$1:$1</definedName>
    <definedName name="Print_Titles_0_0" localSheetId="0">'Q&amp;A管理表_NSCO_工事管理'!$1:$1</definedName>
    <definedName name="ProjectName" localSheetId="1">{"Client Name or Project Name"}</definedName>
    <definedName name="ProjectName" localSheetId="2">{"Client Name or Project Name"}</definedName>
    <definedName name="ProjectName" localSheetId="3">{"Client Name or Project Name"}</definedName>
    <definedName name="ProjectName" localSheetId="0">{"Client Name or Project Name"}</definedName>
    <definedName name="ProjectName">{"Client Name or Project Name"}</definedName>
    <definedName name="shuukei" localSheetId="8">#REF!</definedName>
    <definedName name="shuukei" localSheetId="1">#REF!</definedName>
    <definedName name="shuukei" localSheetId="2">#REF!</definedName>
    <definedName name="shuukei" localSheetId="9">#REF!</definedName>
    <definedName name="shuukei">#REF!</definedName>
    <definedName name="xjfkaj" localSheetId="8">#REF!</definedName>
    <definedName name="xjfkaj" localSheetId="1">#REF!</definedName>
    <definedName name="xjfkaj" localSheetId="2">#REF!</definedName>
    <definedName name="xjfkaj" localSheetId="3">#REF!</definedName>
    <definedName name="xjfkaj" localSheetId="9">#REF!</definedName>
    <definedName name="xjfkaj" localSheetId="0">#REF!</definedName>
    <definedName name="xjfkaj">#REF!</definedName>
    <definedName name="y">#N/A</definedName>
    <definedName name="Z_2AA9D9CC_75F2_45B6_BBDD_E81F26EDFD32_.wvu.FilterData" localSheetId="8">#REF!</definedName>
    <definedName name="Z_2AA9D9CC_75F2_45B6_BBDD_E81F26EDFD32_.wvu.FilterData" localSheetId="1">#REF!</definedName>
    <definedName name="Z_2AA9D9CC_75F2_45B6_BBDD_E81F26EDFD32_.wvu.FilterData" localSheetId="2">#REF!</definedName>
    <definedName name="Z_2AA9D9CC_75F2_45B6_BBDD_E81F26EDFD32_.wvu.FilterData" localSheetId="3">#REF!</definedName>
    <definedName name="Z_2AA9D9CC_75F2_45B6_BBDD_E81F26EDFD32_.wvu.FilterData" localSheetId="9">#REF!</definedName>
    <definedName name="Z_2AA9D9CC_75F2_45B6_BBDD_E81F26EDFD32_.wvu.FilterData" localSheetId="0">#REF!</definedName>
    <definedName name="Z_2AA9D9CC_75F2_45B6_BBDD_E81F26EDFD32_.wvu.FilterData">#REF!</definedName>
    <definedName name="あ" localSheetId="8">#REF!</definedName>
    <definedName name="あ" localSheetId="1">#REF!</definedName>
    <definedName name="あ" localSheetId="2">#REF!</definedName>
    <definedName name="あ" localSheetId="3">#REF!</definedName>
    <definedName name="あ" localSheetId="9">#REF!</definedName>
    <definedName name="あ" localSheetId="0">#REF!</definedName>
    <definedName name="あ">#REF!</definedName>
    <definedName name="あああ" localSheetId="8">#REF!</definedName>
    <definedName name="あああ" localSheetId="1">#REF!</definedName>
    <definedName name="あああ" localSheetId="2">#REF!</definedName>
    <definedName name="あああ" localSheetId="3">#REF!</definedName>
    <definedName name="あああ" localSheetId="9">#REF!</definedName>
    <definedName name="あああ" localSheetId="0">#REF!</definedName>
    <definedName name="あああ">#REF!</definedName>
    <definedName name="サブシステム" localSheetId="8">#REF!</definedName>
    <definedName name="サブシステム" localSheetId="1">#REF!</definedName>
    <definedName name="サブシステム" localSheetId="2">#REF!</definedName>
    <definedName name="サブシステム" localSheetId="9">#REF!</definedName>
    <definedName name="サブシステム">#REF!</definedName>
    <definedName name="ストリーム">#NAME?</definedName>
    <definedName name="フェーズ">#NAME?</definedName>
    <definedName name="ﾌﾟﾘﾝﾄ">#N/A</definedName>
    <definedName name="ﾒﾆｭｰ">#N/A</definedName>
    <definedName name="建物管理費消耗備品費" localSheetId="8">#REF!</definedName>
    <definedName name="建物管理費消耗備品費" localSheetId="1">#REF!</definedName>
    <definedName name="建物管理費消耗備品費" localSheetId="2">#REF!</definedName>
    <definedName name="建物管理費消耗備品費" localSheetId="9">#REF!</definedName>
    <definedName name="建物管理費消耗備品費">#REF!</definedName>
    <definedName name="成約タイトル" localSheetId="8">#REF!</definedName>
    <definedName name="成約タイトル" localSheetId="1">#REF!</definedName>
    <definedName name="成約タイトル" localSheetId="2">#REF!</definedName>
    <definedName name="成約タイトル" localSheetId="9">#REF!</definedName>
    <definedName name="成約タイトル">#REF!</definedName>
    <definedName name="全SI名称" localSheetId="8">#REF!</definedName>
    <definedName name="全SI名称" localSheetId="1">#REF!</definedName>
    <definedName name="全SI名称" localSheetId="2">#REF!</definedName>
    <definedName name="全SI名称" localSheetId="9">#REF!</definedName>
    <definedName name="全SI名称">#REF!</definedName>
    <definedName name="帳票ID">#NAME?</definedName>
    <definedName name="柏倉">#N/A</definedName>
  </definedNames>
  <calcPr calcId="162913"/>
</workbook>
</file>

<file path=xl/calcChain.xml><?xml version="1.0" encoding="utf-8"?>
<calcChain xmlns="http://schemas.openxmlformats.org/spreadsheetml/2006/main">
  <c r="AM126" i="8" l="1"/>
  <c r="AK126" i="8"/>
  <c r="AJ126" i="8"/>
  <c r="AE126" i="8"/>
  <c r="AC126" i="8"/>
  <c r="AB126" i="8"/>
  <c r="W126" i="8"/>
  <c r="U126" i="8"/>
  <c r="T126" i="8"/>
  <c r="N126" i="8"/>
  <c r="L126" i="8"/>
  <c r="K126" i="8"/>
  <c r="I126" i="8"/>
  <c r="AP125" i="8"/>
  <c r="AL125" i="8"/>
  <c r="AI125" i="8"/>
  <c r="AN125" i="8" s="1"/>
  <c r="AD125" i="8"/>
  <c r="AA125" i="8"/>
  <c r="AF125" i="8" s="1"/>
  <c r="V125" i="8"/>
  <c r="R125" i="8"/>
  <c r="X125" i="8" s="1"/>
  <c r="O125" i="8"/>
  <c r="M125" i="8"/>
  <c r="AP124" i="8"/>
  <c r="AL124" i="8"/>
  <c r="AI124" i="8"/>
  <c r="AN124" i="8" s="1"/>
  <c r="AD124" i="8"/>
  <c r="AA124" i="8"/>
  <c r="AF124" i="8" s="1"/>
  <c r="V124" i="8"/>
  <c r="R124" i="8"/>
  <c r="S124" i="8" s="1"/>
  <c r="O124" i="8"/>
  <c r="M124" i="8"/>
  <c r="AP123" i="8"/>
  <c r="AL123" i="8"/>
  <c r="AI123" i="8"/>
  <c r="AN123" i="8" s="1"/>
  <c r="AD123" i="8"/>
  <c r="AA123" i="8"/>
  <c r="AF123" i="8" s="1"/>
  <c r="V123" i="8"/>
  <c r="R123" i="8"/>
  <c r="O123" i="8"/>
  <c r="M123" i="8"/>
  <c r="AP122" i="8"/>
  <c r="AL122" i="8"/>
  <c r="AI122" i="8"/>
  <c r="AN122" i="8" s="1"/>
  <c r="AD122" i="8"/>
  <c r="AA122" i="8"/>
  <c r="AF122" i="8" s="1"/>
  <c r="V122" i="8"/>
  <c r="R122" i="8"/>
  <c r="X122" i="8" s="1"/>
  <c r="O122" i="8"/>
  <c r="M122" i="8"/>
  <c r="AP121" i="8"/>
  <c r="AL121" i="8"/>
  <c r="AI121" i="8"/>
  <c r="AN121" i="8" s="1"/>
  <c r="AD121" i="8"/>
  <c r="AA121" i="8"/>
  <c r="AF121" i="8" s="1"/>
  <c r="V121" i="8"/>
  <c r="R121" i="8"/>
  <c r="S121" i="8" s="1"/>
  <c r="O121" i="8"/>
  <c r="M121" i="8"/>
  <c r="AP120" i="8"/>
  <c r="AL120" i="8"/>
  <c r="AI120" i="8"/>
  <c r="AN120" i="8" s="1"/>
  <c r="AD120" i="8"/>
  <c r="AA120" i="8"/>
  <c r="AF120" i="8" s="1"/>
  <c r="V120" i="8"/>
  <c r="R120" i="8"/>
  <c r="S120" i="8" s="1"/>
  <c r="O120" i="8"/>
  <c r="M120" i="8"/>
  <c r="AP119" i="8"/>
  <c r="AL119" i="8"/>
  <c r="AI119" i="8"/>
  <c r="AN119" i="8" s="1"/>
  <c r="AD119" i="8"/>
  <c r="AA119" i="8"/>
  <c r="AF119" i="8" s="1"/>
  <c r="V119" i="8"/>
  <c r="R119" i="8"/>
  <c r="O119" i="8"/>
  <c r="M119" i="8"/>
  <c r="AP118" i="8"/>
  <c r="AL118" i="8"/>
  <c r="AI118" i="8"/>
  <c r="AN118" i="8" s="1"/>
  <c r="AD118" i="8"/>
  <c r="AA118" i="8"/>
  <c r="AF118" i="8" s="1"/>
  <c r="V118" i="8"/>
  <c r="R118" i="8"/>
  <c r="S118" i="8" s="1"/>
  <c r="O118" i="8"/>
  <c r="M118" i="8"/>
  <c r="AP117" i="8"/>
  <c r="AL117" i="8"/>
  <c r="AI117" i="8"/>
  <c r="AN117" i="8" s="1"/>
  <c r="AD117" i="8"/>
  <c r="AA117" i="8"/>
  <c r="AF117" i="8" s="1"/>
  <c r="V117" i="8"/>
  <c r="R117" i="8"/>
  <c r="S117" i="8" s="1"/>
  <c r="O117" i="8"/>
  <c r="M117" i="8"/>
  <c r="AP116" i="8"/>
  <c r="AL116" i="8"/>
  <c r="AI116" i="8"/>
  <c r="AN116" i="8" s="1"/>
  <c r="AD116" i="8"/>
  <c r="AA116" i="8"/>
  <c r="AF116" i="8" s="1"/>
  <c r="V116" i="8"/>
  <c r="R116" i="8"/>
  <c r="S116" i="8" s="1"/>
  <c r="O116" i="8"/>
  <c r="M116" i="8"/>
  <c r="AP115" i="8"/>
  <c r="AL115" i="8"/>
  <c r="AI115" i="8"/>
  <c r="AN115" i="8" s="1"/>
  <c r="AD115" i="8"/>
  <c r="AA115" i="8"/>
  <c r="AF115" i="8" s="1"/>
  <c r="V115" i="8"/>
  <c r="R115" i="8"/>
  <c r="O115" i="8"/>
  <c r="M115" i="8"/>
  <c r="AP114" i="8"/>
  <c r="AL114" i="8"/>
  <c r="AI114" i="8"/>
  <c r="AN114" i="8" s="1"/>
  <c r="AD114" i="8"/>
  <c r="AA114" i="8"/>
  <c r="AF114" i="8" s="1"/>
  <c r="V114" i="8"/>
  <c r="R114" i="8"/>
  <c r="S114" i="8" s="1"/>
  <c r="O114" i="8"/>
  <c r="M114" i="8"/>
  <c r="AP113" i="8"/>
  <c r="AL113" i="8"/>
  <c r="AI113" i="8"/>
  <c r="AD113" i="8"/>
  <c r="AA113" i="8"/>
  <c r="AF113" i="8" s="1"/>
  <c r="V113" i="8"/>
  <c r="R113" i="8"/>
  <c r="S113" i="8" s="1"/>
  <c r="O113" i="8"/>
  <c r="M113" i="8"/>
  <c r="AM112" i="8"/>
  <c r="AK112" i="8"/>
  <c r="AE112" i="8"/>
  <c r="AC112" i="8"/>
  <c r="AB112" i="8"/>
  <c r="W112" i="8"/>
  <c r="U112" i="8"/>
  <c r="T112" i="8"/>
  <c r="N112" i="8"/>
  <c r="L112" i="8"/>
  <c r="I112" i="8"/>
  <c r="AP111" i="8"/>
  <c r="AL111" i="8"/>
  <c r="AI111" i="8"/>
  <c r="AN111" i="8" s="1"/>
  <c r="AD111" i="8"/>
  <c r="AA111" i="8"/>
  <c r="AF111" i="8" s="1"/>
  <c r="V111" i="8"/>
  <c r="R111" i="8"/>
  <c r="O111" i="8"/>
  <c r="M111" i="8"/>
  <c r="AP110" i="8"/>
  <c r="AL110" i="8"/>
  <c r="AI110" i="8"/>
  <c r="AN110" i="8" s="1"/>
  <c r="AD110" i="8"/>
  <c r="AA110" i="8"/>
  <c r="AF110" i="8" s="1"/>
  <c r="V110" i="8"/>
  <c r="R110" i="8"/>
  <c r="X110" i="8" s="1"/>
  <c r="O110" i="8"/>
  <c r="M110" i="8"/>
  <c r="AP109" i="8"/>
  <c r="AL109" i="8"/>
  <c r="AI109" i="8"/>
  <c r="AN109" i="8" s="1"/>
  <c r="AD109" i="8"/>
  <c r="AA109" i="8"/>
  <c r="AF109" i="8" s="1"/>
  <c r="V109" i="8"/>
  <c r="R109" i="8"/>
  <c r="X109" i="8" s="1"/>
  <c r="O109" i="8"/>
  <c r="M109" i="8"/>
  <c r="AP108" i="8"/>
  <c r="AL108" i="8"/>
  <c r="AI108" i="8"/>
  <c r="AN108" i="8" s="1"/>
  <c r="AD108" i="8"/>
  <c r="AA108" i="8"/>
  <c r="AF108" i="8" s="1"/>
  <c r="V108" i="8"/>
  <c r="R108" i="8"/>
  <c r="S108" i="8" s="1"/>
  <c r="O108" i="8"/>
  <c r="M108" i="8"/>
  <c r="AP107" i="8"/>
  <c r="AL107" i="8"/>
  <c r="AI107" i="8"/>
  <c r="AN107" i="8" s="1"/>
  <c r="AD107" i="8"/>
  <c r="AA107" i="8"/>
  <c r="AF107" i="8" s="1"/>
  <c r="V107" i="8"/>
  <c r="R107" i="8"/>
  <c r="O107" i="8"/>
  <c r="M107" i="8"/>
  <c r="AP106" i="8"/>
  <c r="AL106" i="8"/>
  <c r="AI106" i="8"/>
  <c r="AN106" i="8" s="1"/>
  <c r="AD106" i="8"/>
  <c r="AA106" i="8"/>
  <c r="AF106" i="8" s="1"/>
  <c r="V106" i="8"/>
  <c r="R106" i="8"/>
  <c r="X106" i="8" s="1"/>
  <c r="O106" i="8"/>
  <c r="M106" i="8"/>
  <c r="AP105" i="8"/>
  <c r="AL105" i="8"/>
  <c r="AI105" i="8"/>
  <c r="AN105" i="8" s="1"/>
  <c r="AD105" i="8"/>
  <c r="AA105" i="8"/>
  <c r="AF105" i="8" s="1"/>
  <c r="V105" i="8"/>
  <c r="R105" i="8"/>
  <c r="X105" i="8" s="1"/>
  <c r="O105" i="8"/>
  <c r="M105" i="8"/>
  <c r="AP104" i="8"/>
  <c r="AL104" i="8"/>
  <c r="AI104" i="8"/>
  <c r="AN104" i="8" s="1"/>
  <c r="AD104" i="8"/>
  <c r="AA104" i="8"/>
  <c r="AF104" i="8" s="1"/>
  <c r="V104" i="8"/>
  <c r="R104" i="8"/>
  <c r="S104" i="8" s="1"/>
  <c r="O104" i="8"/>
  <c r="M104" i="8"/>
  <c r="AP103" i="8"/>
  <c r="AL103" i="8"/>
  <c r="AI103" i="8"/>
  <c r="AN103" i="8" s="1"/>
  <c r="AD103" i="8"/>
  <c r="AA103" i="8"/>
  <c r="AF103" i="8" s="1"/>
  <c r="V103" i="8"/>
  <c r="R103" i="8"/>
  <c r="O103" i="8"/>
  <c r="M103" i="8"/>
  <c r="AP102" i="8"/>
  <c r="AL102" i="8"/>
  <c r="AI102" i="8"/>
  <c r="AN102" i="8" s="1"/>
  <c r="AD102" i="8"/>
  <c r="AA102" i="8"/>
  <c r="AF102" i="8" s="1"/>
  <c r="V102" i="8"/>
  <c r="R102" i="8"/>
  <c r="X102" i="8" s="1"/>
  <c r="O102" i="8"/>
  <c r="M102" i="8"/>
  <c r="AP101" i="8"/>
  <c r="AL101" i="8"/>
  <c r="AI101" i="8"/>
  <c r="AN101" i="8" s="1"/>
  <c r="AD101" i="8"/>
  <c r="AA101" i="8"/>
  <c r="AF101" i="8" s="1"/>
  <c r="V101" i="8"/>
  <c r="R101" i="8"/>
  <c r="X101" i="8" s="1"/>
  <c r="O101" i="8"/>
  <c r="M101" i="8"/>
  <c r="AP100" i="8"/>
  <c r="AL100" i="8"/>
  <c r="AI100" i="8"/>
  <c r="AN100" i="8" s="1"/>
  <c r="AD100" i="8"/>
  <c r="AA100" i="8"/>
  <c r="AF100" i="8" s="1"/>
  <c r="V100" i="8"/>
  <c r="R100" i="8"/>
  <c r="S100" i="8" s="1"/>
  <c r="O100" i="8"/>
  <c r="M100" i="8"/>
  <c r="AP99" i="8"/>
  <c r="AL99" i="8"/>
  <c r="AI99" i="8"/>
  <c r="AN99" i="8" s="1"/>
  <c r="AD99" i="8"/>
  <c r="AA99" i="8"/>
  <c r="AF99" i="8" s="1"/>
  <c r="V99" i="8"/>
  <c r="R99" i="8"/>
  <c r="O99" i="8"/>
  <c r="M99" i="8"/>
  <c r="AP98" i="8"/>
  <c r="AL98" i="8"/>
  <c r="AI98" i="8"/>
  <c r="AN98" i="8" s="1"/>
  <c r="AD98" i="8"/>
  <c r="AA98" i="8"/>
  <c r="AF98" i="8" s="1"/>
  <c r="V98" i="8"/>
  <c r="R98" i="8"/>
  <c r="X98" i="8" s="1"/>
  <c r="O98" i="8"/>
  <c r="M98" i="8"/>
  <c r="AP97" i="8"/>
  <c r="AN97" i="8"/>
  <c r="AL97" i="8"/>
  <c r="AI97" i="8"/>
  <c r="AF97" i="8"/>
  <c r="AD97" i="8"/>
  <c r="AA97" i="8"/>
  <c r="V97" i="8"/>
  <c r="X97" i="8" s="1"/>
  <c r="R97" i="8"/>
  <c r="S97" i="8" s="1"/>
  <c r="M97" i="8"/>
  <c r="O97" i="8" s="1"/>
  <c r="AP96" i="8"/>
  <c r="AN96" i="8"/>
  <c r="AL96" i="8"/>
  <c r="AI96" i="8"/>
  <c r="AF96" i="8"/>
  <c r="AD96" i="8"/>
  <c r="AA96" i="8"/>
  <c r="V96" i="8"/>
  <c r="X96" i="8" s="1"/>
  <c r="R96" i="8"/>
  <c r="S96" i="8" s="1"/>
  <c r="M96" i="8"/>
  <c r="O96" i="8" s="1"/>
  <c r="AP95" i="8"/>
  <c r="AN95" i="8"/>
  <c r="AL95" i="8"/>
  <c r="AI95" i="8"/>
  <c r="AF95" i="8"/>
  <c r="AD95" i="8"/>
  <c r="AA95" i="8"/>
  <c r="V95" i="8"/>
  <c r="X95" i="8" s="1"/>
  <c r="R95" i="8"/>
  <c r="S95" i="8" s="1"/>
  <c r="M95" i="8"/>
  <c r="O95" i="8" s="1"/>
  <c r="AP94" i="8"/>
  <c r="AN94" i="8"/>
  <c r="AL94" i="8"/>
  <c r="AI94" i="8"/>
  <c r="AF94" i="8"/>
  <c r="AD94" i="8"/>
  <c r="AA94" i="8"/>
  <c r="V94" i="8"/>
  <c r="X94" i="8" s="1"/>
  <c r="R94" i="8"/>
  <c r="S94" i="8" s="1"/>
  <c r="M94" i="8"/>
  <c r="O94" i="8" s="1"/>
  <c r="AP93" i="8"/>
  <c r="AN93" i="8"/>
  <c r="AL93" i="8"/>
  <c r="AI93" i="8"/>
  <c r="AF93" i="8"/>
  <c r="AD93" i="8"/>
  <c r="AA93" i="8"/>
  <c r="V93" i="8"/>
  <c r="X93" i="8" s="1"/>
  <c r="R93" i="8"/>
  <c r="S93" i="8" s="1"/>
  <c r="M93" i="8"/>
  <c r="O93" i="8" s="1"/>
  <c r="AP92" i="8"/>
  <c r="AN92" i="8"/>
  <c r="AL92" i="8"/>
  <c r="AI92" i="8"/>
  <c r="AF92" i="8"/>
  <c r="AD92" i="8"/>
  <c r="AA92" i="8"/>
  <c r="V92" i="8"/>
  <c r="X92" i="8" s="1"/>
  <c r="R92" i="8"/>
  <c r="S92" i="8" s="1"/>
  <c r="M92" i="8"/>
  <c r="O92" i="8" s="1"/>
  <c r="AP91" i="8"/>
  <c r="AN91" i="8"/>
  <c r="AL91" i="8"/>
  <c r="AI91" i="8"/>
  <c r="AF91" i="8"/>
  <c r="AD91" i="8"/>
  <c r="AA91" i="8"/>
  <c r="V91" i="8"/>
  <c r="X91" i="8" s="1"/>
  <c r="R91" i="8"/>
  <c r="S91" i="8" s="1"/>
  <c r="M91" i="8"/>
  <c r="O91" i="8" s="1"/>
  <c r="AP90" i="8"/>
  <c r="AN90" i="8"/>
  <c r="AL90" i="8"/>
  <c r="AI90" i="8"/>
  <c r="AF90" i="8"/>
  <c r="AD90" i="8"/>
  <c r="AA90" i="8"/>
  <c r="V90" i="8"/>
  <c r="X90" i="8" s="1"/>
  <c r="R90" i="8"/>
  <c r="S90" i="8" s="1"/>
  <c r="M90" i="8"/>
  <c r="O90" i="8" s="1"/>
  <c r="AP89" i="8"/>
  <c r="AN89" i="8"/>
  <c r="AL89" i="8"/>
  <c r="AI89" i="8"/>
  <c r="AF89" i="8"/>
  <c r="AD89" i="8"/>
  <c r="AA89" i="8"/>
  <c r="V89" i="8"/>
  <c r="X89" i="8" s="1"/>
  <c r="R89" i="8"/>
  <c r="S89" i="8" s="1"/>
  <c r="M89" i="8"/>
  <c r="O89" i="8" s="1"/>
  <c r="AP88" i="8"/>
  <c r="AN88" i="8"/>
  <c r="AL88" i="8"/>
  <c r="AI88" i="8"/>
  <c r="AF88" i="8"/>
  <c r="AD88" i="8"/>
  <c r="AA88" i="8"/>
  <c r="V88" i="8"/>
  <c r="X88" i="8" s="1"/>
  <c r="R88" i="8"/>
  <c r="S88" i="8" s="1"/>
  <c r="M88" i="8"/>
  <c r="O88" i="8" s="1"/>
  <c r="AP87" i="8"/>
  <c r="AN87" i="8"/>
  <c r="AL87" i="8"/>
  <c r="AI87" i="8"/>
  <c r="AF87" i="8"/>
  <c r="AD87" i="8"/>
  <c r="AA87" i="8"/>
  <c r="V87" i="8"/>
  <c r="X87" i="8" s="1"/>
  <c r="R87" i="8"/>
  <c r="S87" i="8" s="1"/>
  <c r="M87" i="8"/>
  <c r="O87" i="8" s="1"/>
  <c r="AP86" i="8"/>
  <c r="AN86" i="8"/>
  <c r="AL86" i="8"/>
  <c r="AI86" i="8"/>
  <c r="AF86" i="8"/>
  <c r="AD86" i="8"/>
  <c r="AA86" i="8"/>
  <c r="V86" i="8"/>
  <c r="X86" i="8" s="1"/>
  <c r="R86" i="8"/>
  <c r="S86" i="8" s="1"/>
  <c r="M86" i="8"/>
  <c r="O86" i="8" s="1"/>
  <c r="AP85" i="8"/>
  <c r="AN85" i="8"/>
  <c r="AL85" i="8"/>
  <c r="AI85" i="8"/>
  <c r="AF85" i="8"/>
  <c r="AD85" i="8"/>
  <c r="AA85" i="8"/>
  <c r="V85" i="8"/>
  <c r="X85" i="8" s="1"/>
  <c r="R85" i="8"/>
  <c r="S85" i="8" s="1"/>
  <c r="M85" i="8"/>
  <c r="O85" i="8" s="1"/>
  <c r="AP84" i="8"/>
  <c r="AN84" i="8"/>
  <c r="AL84" i="8"/>
  <c r="AI84" i="8"/>
  <c r="AF84" i="8"/>
  <c r="AD84" i="8"/>
  <c r="AA84" i="8"/>
  <c r="V84" i="8"/>
  <c r="X84" i="8" s="1"/>
  <c r="R84" i="8"/>
  <c r="S84" i="8" s="1"/>
  <c r="M84" i="8"/>
  <c r="O84" i="8" s="1"/>
  <c r="AP83" i="8"/>
  <c r="AN83" i="8"/>
  <c r="AL83" i="8"/>
  <c r="AI83" i="8"/>
  <c r="AF83" i="8"/>
  <c r="AD83" i="8"/>
  <c r="AA83" i="8"/>
  <c r="V83" i="8"/>
  <c r="X83" i="8" s="1"/>
  <c r="R83" i="8"/>
  <c r="S83" i="8" s="1"/>
  <c r="M83" i="8"/>
  <c r="O83" i="8" s="1"/>
  <c r="AP82" i="8"/>
  <c r="AN82" i="8"/>
  <c r="AL82" i="8"/>
  <c r="AI82" i="8"/>
  <c r="AF82" i="8"/>
  <c r="AD82" i="8"/>
  <c r="AA82" i="8"/>
  <c r="V82" i="8"/>
  <c r="X82" i="8" s="1"/>
  <c r="R82" i="8"/>
  <c r="S82" i="8" s="1"/>
  <c r="M82" i="8"/>
  <c r="O82" i="8" s="1"/>
  <c r="AP81" i="8"/>
  <c r="AN81" i="8"/>
  <c r="AL81" i="8"/>
  <c r="AI81" i="8"/>
  <c r="AF81" i="8"/>
  <c r="AD81" i="8"/>
  <c r="AA81" i="8"/>
  <c r="V81" i="8"/>
  <c r="X81" i="8" s="1"/>
  <c r="R81" i="8"/>
  <c r="S81" i="8" s="1"/>
  <c r="M81" i="8"/>
  <c r="O81" i="8" s="1"/>
  <c r="AP80" i="8"/>
  <c r="AN80" i="8"/>
  <c r="AL80" i="8"/>
  <c r="AI80" i="8"/>
  <c r="AF80" i="8"/>
  <c r="AD80" i="8"/>
  <c r="AA80" i="8"/>
  <c r="V80" i="8"/>
  <c r="X80" i="8" s="1"/>
  <c r="R80" i="8"/>
  <c r="S80" i="8" s="1"/>
  <c r="M80" i="8"/>
  <c r="O80" i="8" s="1"/>
  <c r="AP79" i="8"/>
  <c r="AN79" i="8"/>
  <c r="AL79" i="8"/>
  <c r="AI79" i="8"/>
  <c r="AF79" i="8"/>
  <c r="AD79" i="8"/>
  <c r="AA79" i="8"/>
  <c r="V79" i="8"/>
  <c r="X79" i="8" s="1"/>
  <c r="R79" i="8"/>
  <c r="S79" i="8" s="1"/>
  <c r="M79" i="8"/>
  <c r="O79" i="8" s="1"/>
  <c r="AP78" i="8"/>
  <c r="AN78" i="8"/>
  <c r="AL78" i="8"/>
  <c r="AI78" i="8"/>
  <c r="AF78" i="8"/>
  <c r="AD78" i="8"/>
  <c r="AA78" i="8"/>
  <c r="V78" i="8"/>
  <c r="X78" i="8" s="1"/>
  <c r="R78" i="8"/>
  <c r="S78" i="8" s="1"/>
  <c r="M78" i="8"/>
  <c r="O78" i="8" s="1"/>
  <c r="AP77" i="8"/>
  <c r="AN77" i="8"/>
  <c r="AL77" i="8"/>
  <c r="AI77" i="8"/>
  <c r="AF77" i="8"/>
  <c r="AD77" i="8"/>
  <c r="AA77" i="8"/>
  <c r="V77" i="8"/>
  <c r="X77" i="8" s="1"/>
  <c r="R77" i="8"/>
  <c r="S77" i="8" s="1"/>
  <c r="M77" i="8"/>
  <c r="O77" i="8" s="1"/>
  <c r="AP76" i="8"/>
  <c r="AN76" i="8"/>
  <c r="AL76" i="8"/>
  <c r="AI76" i="8"/>
  <c r="AF76" i="8"/>
  <c r="AD76" i="8"/>
  <c r="AA76" i="8"/>
  <c r="V76" i="8"/>
  <c r="X76" i="8" s="1"/>
  <c r="R76" i="8"/>
  <c r="S76" i="8" s="1"/>
  <c r="M76" i="8"/>
  <c r="O76" i="8" s="1"/>
  <c r="AP75" i="8"/>
  <c r="AN75" i="8"/>
  <c r="AL75" i="8"/>
  <c r="AI75" i="8"/>
  <c r="AF75" i="8"/>
  <c r="AD75" i="8"/>
  <c r="AA75" i="8"/>
  <c r="V75" i="8"/>
  <c r="X75" i="8" s="1"/>
  <c r="R75" i="8"/>
  <c r="S75" i="8" s="1"/>
  <c r="M75" i="8"/>
  <c r="O75" i="8" s="1"/>
  <c r="AP74" i="8"/>
  <c r="AN74" i="8"/>
  <c r="AL74" i="8"/>
  <c r="AI74" i="8"/>
  <c r="AF74" i="8"/>
  <c r="AD74" i="8"/>
  <c r="AA74" i="8"/>
  <c r="V74" i="8"/>
  <c r="X74" i="8" s="1"/>
  <c r="R74" i="8"/>
  <c r="S74" i="8" s="1"/>
  <c r="M74" i="8"/>
  <c r="O74" i="8" s="1"/>
  <c r="AP73" i="8"/>
  <c r="AN73" i="8"/>
  <c r="AL73" i="8"/>
  <c r="AI73" i="8"/>
  <c r="AF73" i="8"/>
  <c r="AD73" i="8"/>
  <c r="AA73" i="8"/>
  <c r="V73" i="8"/>
  <c r="X73" i="8" s="1"/>
  <c r="R73" i="8"/>
  <c r="S73" i="8" s="1"/>
  <c r="M73" i="8"/>
  <c r="O73" i="8" s="1"/>
  <c r="AP72" i="8"/>
  <c r="AN72" i="8"/>
  <c r="AL72" i="8"/>
  <c r="AI72" i="8"/>
  <c r="AF72" i="8"/>
  <c r="AD72" i="8"/>
  <c r="AA72" i="8"/>
  <c r="V72" i="8"/>
  <c r="X72" i="8" s="1"/>
  <c r="R72" i="8"/>
  <c r="S72" i="8" s="1"/>
  <c r="M72" i="8"/>
  <c r="O72" i="8" s="1"/>
  <c r="AP71" i="8"/>
  <c r="AN71" i="8"/>
  <c r="AL71" i="8"/>
  <c r="AI71" i="8"/>
  <c r="AF71" i="8"/>
  <c r="AD71" i="8"/>
  <c r="AA71" i="8"/>
  <c r="V71" i="8"/>
  <c r="X71" i="8" s="1"/>
  <c r="R71" i="8"/>
  <c r="S71" i="8" s="1"/>
  <c r="M71" i="8"/>
  <c r="O71" i="8" s="1"/>
  <c r="AP70" i="8"/>
  <c r="AN70" i="8"/>
  <c r="AL70" i="8"/>
  <c r="AI70" i="8"/>
  <c r="AF70" i="8"/>
  <c r="AD70" i="8"/>
  <c r="AA70" i="8"/>
  <c r="V70" i="8"/>
  <c r="X70" i="8" s="1"/>
  <c r="R70" i="8"/>
  <c r="S70" i="8" s="1"/>
  <c r="M70" i="8"/>
  <c r="O70" i="8" s="1"/>
  <c r="AP69" i="8"/>
  <c r="AN69" i="8"/>
  <c r="AL69" i="8"/>
  <c r="AI69" i="8"/>
  <c r="AF69" i="8"/>
  <c r="AD69" i="8"/>
  <c r="AA69" i="8"/>
  <c r="V69" i="8"/>
  <c r="X69" i="8" s="1"/>
  <c r="R69" i="8"/>
  <c r="S69" i="8" s="1"/>
  <c r="M69" i="8"/>
  <c r="O69" i="8" s="1"/>
  <c r="AP68" i="8"/>
  <c r="AN68" i="8"/>
  <c r="AL68" i="8"/>
  <c r="AI68" i="8"/>
  <c r="AF68" i="8"/>
  <c r="AD68" i="8"/>
  <c r="AA68" i="8"/>
  <c r="V68" i="8"/>
  <c r="X68" i="8" s="1"/>
  <c r="R68" i="8"/>
  <c r="S68" i="8" s="1"/>
  <c r="M68" i="8"/>
  <c r="O68" i="8" s="1"/>
  <c r="AP67" i="8"/>
  <c r="AN67" i="8"/>
  <c r="AL67" i="8"/>
  <c r="AI67" i="8"/>
  <c r="AF67" i="8"/>
  <c r="AD67" i="8"/>
  <c r="AA67" i="8"/>
  <c r="V67" i="8"/>
  <c r="X67" i="8" s="1"/>
  <c r="R67" i="8"/>
  <c r="S67" i="8" s="1"/>
  <c r="M67" i="8"/>
  <c r="O67" i="8" s="1"/>
  <c r="AP66" i="8"/>
  <c r="AN66" i="8"/>
  <c r="AL66" i="8"/>
  <c r="AI66" i="8"/>
  <c r="AF66" i="8"/>
  <c r="AD66" i="8"/>
  <c r="AA66" i="8"/>
  <c r="V66" i="8"/>
  <c r="X66" i="8" s="1"/>
  <c r="R66" i="8"/>
  <c r="S66" i="8" s="1"/>
  <c r="M66" i="8"/>
  <c r="O66" i="8" s="1"/>
  <c r="AP65" i="8"/>
  <c r="AN65" i="8"/>
  <c r="AL65" i="8"/>
  <c r="AI65" i="8"/>
  <c r="AF65" i="8"/>
  <c r="AD65" i="8"/>
  <c r="AA65" i="8"/>
  <c r="V65" i="8"/>
  <c r="X65" i="8" s="1"/>
  <c r="R65" i="8"/>
  <c r="S65" i="8" s="1"/>
  <c r="M65" i="8"/>
  <c r="O65" i="8" s="1"/>
  <c r="AP64" i="8"/>
  <c r="AN64" i="8"/>
  <c r="AL64" i="8"/>
  <c r="AI64" i="8"/>
  <c r="AF64" i="8"/>
  <c r="AD64" i="8"/>
  <c r="AA64" i="8"/>
  <c r="V64" i="8"/>
  <c r="X64" i="8" s="1"/>
  <c r="R64" i="8"/>
  <c r="S64" i="8" s="1"/>
  <c r="M64" i="8"/>
  <c r="O64" i="8" s="1"/>
  <c r="AP63" i="8"/>
  <c r="AN63" i="8"/>
  <c r="AL63" i="8"/>
  <c r="AI63" i="8"/>
  <c r="AF63" i="8"/>
  <c r="AD63" i="8"/>
  <c r="AA63" i="8"/>
  <c r="V63" i="8"/>
  <c r="X63" i="8" s="1"/>
  <c r="R63" i="8"/>
  <c r="S63" i="8" s="1"/>
  <c r="M63" i="8"/>
  <c r="O63" i="8" s="1"/>
  <c r="AP62" i="8"/>
  <c r="AN62" i="8"/>
  <c r="AL62" i="8"/>
  <c r="AI62" i="8"/>
  <c r="AF62" i="8"/>
  <c r="AD62" i="8"/>
  <c r="AA62" i="8"/>
  <c r="V62" i="8"/>
  <c r="X62" i="8" s="1"/>
  <c r="R62" i="8"/>
  <c r="S62" i="8" s="1"/>
  <c r="M62" i="8"/>
  <c r="O62" i="8" s="1"/>
  <c r="AP61" i="8"/>
  <c r="AN61" i="8"/>
  <c r="AL61" i="8"/>
  <c r="AI61" i="8"/>
  <c r="AF61" i="8"/>
  <c r="AD61" i="8"/>
  <c r="AA61" i="8"/>
  <c r="V61" i="8"/>
  <c r="X61" i="8" s="1"/>
  <c r="R61" i="8"/>
  <c r="S61" i="8" s="1"/>
  <c r="M61" i="8"/>
  <c r="O61" i="8" s="1"/>
  <c r="AP60" i="8"/>
  <c r="AN60" i="8"/>
  <c r="AL60" i="8"/>
  <c r="AI60" i="8"/>
  <c r="AF60" i="8"/>
  <c r="AD60" i="8"/>
  <c r="AA60" i="8"/>
  <c r="V60" i="8"/>
  <c r="X60" i="8" s="1"/>
  <c r="R60" i="8"/>
  <c r="S60" i="8" s="1"/>
  <c r="M60" i="8"/>
  <c r="O60" i="8" s="1"/>
  <c r="AP59" i="8"/>
  <c r="AN59" i="8"/>
  <c r="AL59" i="8"/>
  <c r="AI59" i="8"/>
  <c r="AF59" i="8"/>
  <c r="AD59" i="8"/>
  <c r="AA59" i="8"/>
  <c r="V59" i="8"/>
  <c r="X59" i="8" s="1"/>
  <c r="R59" i="8"/>
  <c r="S59" i="8" s="1"/>
  <c r="M59" i="8"/>
  <c r="O59" i="8" s="1"/>
  <c r="AP58" i="8"/>
  <c r="AN58" i="8"/>
  <c r="AL58" i="8"/>
  <c r="AI58" i="8"/>
  <c r="AF58" i="8"/>
  <c r="AD58" i="8"/>
  <c r="AA58" i="8"/>
  <c r="V58" i="8"/>
  <c r="X58" i="8" s="1"/>
  <c r="R58" i="8"/>
  <c r="S58" i="8" s="1"/>
  <c r="M58" i="8"/>
  <c r="O58" i="8" s="1"/>
  <c r="AP57" i="8"/>
  <c r="AN57" i="8"/>
  <c r="AL57" i="8"/>
  <c r="AI57" i="8"/>
  <c r="AF57" i="8"/>
  <c r="AD57" i="8"/>
  <c r="AA57" i="8"/>
  <c r="V57" i="8"/>
  <c r="X57" i="8" s="1"/>
  <c r="R57" i="8"/>
  <c r="S57" i="8" s="1"/>
  <c r="M57" i="8"/>
  <c r="O57" i="8" s="1"/>
  <c r="AP56" i="8"/>
  <c r="AN56" i="8"/>
  <c r="AL56" i="8"/>
  <c r="AI56" i="8"/>
  <c r="AF56" i="8"/>
  <c r="AD56" i="8"/>
  <c r="AA56" i="8"/>
  <c r="V56" i="8"/>
  <c r="X56" i="8" s="1"/>
  <c r="R56" i="8"/>
  <c r="S56" i="8" s="1"/>
  <c r="M56" i="8"/>
  <c r="O56" i="8" s="1"/>
  <c r="AP55" i="8"/>
  <c r="AN55" i="8"/>
  <c r="AL55" i="8"/>
  <c r="AI55" i="8"/>
  <c r="AF55" i="8"/>
  <c r="AD55" i="8"/>
  <c r="AA55" i="8"/>
  <c r="V55" i="8"/>
  <c r="X55" i="8" s="1"/>
  <c r="R55" i="8"/>
  <c r="S55" i="8" s="1"/>
  <c r="M55" i="8"/>
  <c r="O55" i="8" s="1"/>
  <c r="AP54" i="8"/>
  <c r="AN54" i="8"/>
  <c r="AL54" i="8"/>
  <c r="AI54" i="8"/>
  <c r="AF54" i="8"/>
  <c r="AD54" i="8"/>
  <c r="AA54" i="8"/>
  <c r="V54" i="8"/>
  <c r="X54" i="8" s="1"/>
  <c r="R54" i="8"/>
  <c r="S54" i="8" s="1"/>
  <c r="M54" i="8"/>
  <c r="O54" i="8" s="1"/>
  <c r="AP53" i="8"/>
  <c r="AN53" i="8"/>
  <c r="AL53" i="8"/>
  <c r="AI53" i="8"/>
  <c r="AF53" i="8"/>
  <c r="AD53" i="8"/>
  <c r="AA53" i="8"/>
  <c r="V53" i="8"/>
  <c r="X53" i="8" s="1"/>
  <c r="R53" i="8"/>
  <c r="S53" i="8" s="1"/>
  <c r="M53" i="8"/>
  <c r="O53" i="8" s="1"/>
  <c r="AP52" i="8"/>
  <c r="AN52" i="8"/>
  <c r="AL52" i="8"/>
  <c r="AI52" i="8"/>
  <c r="AF52" i="8"/>
  <c r="AD52" i="8"/>
  <c r="AA52" i="8"/>
  <c r="V52" i="8"/>
  <c r="X52" i="8" s="1"/>
  <c r="R52" i="8"/>
  <c r="S52" i="8" s="1"/>
  <c r="M52" i="8"/>
  <c r="O52" i="8" s="1"/>
  <c r="AP51" i="8"/>
  <c r="AN51" i="8"/>
  <c r="AL51" i="8"/>
  <c r="AI51" i="8"/>
  <c r="AF51" i="8"/>
  <c r="AD51" i="8"/>
  <c r="AA51" i="8"/>
  <c r="V51" i="8"/>
  <c r="X51" i="8" s="1"/>
  <c r="R51" i="8"/>
  <c r="S51" i="8" s="1"/>
  <c r="M51" i="8"/>
  <c r="O51" i="8" s="1"/>
  <c r="AP50" i="8"/>
  <c r="AN50" i="8"/>
  <c r="AL50" i="8"/>
  <c r="AI50" i="8"/>
  <c r="AF50" i="8"/>
  <c r="AD50" i="8"/>
  <c r="AA50" i="8"/>
  <c r="V50" i="8"/>
  <c r="X50" i="8" s="1"/>
  <c r="R50" i="8"/>
  <c r="S50" i="8" s="1"/>
  <c r="M50" i="8"/>
  <c r="O50" i="8" s="1"/>
  <c r="AP49" i="8"/>
  <c r="AN49" i="8"/>
  <c r="AL49" i="8"/>
  <c r="AI49" i="8"/>
  <c r="AF49" i="8"/>
  <c r="AD49" i="8"/>
  <c r="AA49" i="8"/>
  <c r="V49" i="8"/>
  <c r="X49" i="8" s="1"/>
  <c r="R49" i="8"/>
  <c r="S49" i="8" s="1"/>
  <c r="M49" i="8"/>
  <c r="O49" i="8" s="1"/>
  <c r="AP48" i="8"/>
  <c r="AN48" i="8"/>
  <c r="AL48" i="8"/>
  <c r="AI48" i="8"/>
  <c r="AF48" i="8"/>
  <c r="AD48" i="8"/>
  <c r="AA48" i="8"/>
  <c r="V48" i="8"/>
  <c r="X48" i="8" s="1"/>
  <c r="R48" i="8"/>
  <c r="S48" i="8" s="1"/>
  <c r="M48" i="8"/>
  <c r="O48" i="8" s="1"/>
  <c r="AP47" i="8"/>
  <c r="AN47" i="8"/>
  <c r="AL47" i="8"/>
  <c r="AI47" i="8"/>
  <c r="AF47" i="8"/>
  <c r="AD47" i="8"/>
  <c r="AA47" i="8"/>
  <c r="V47" i="8"/>
  <c r="X47" i="8" s="1"/>
  <c r="R47" i="8"/>
  <c r="S47" i="8" s="1"/>
  <c r="M47" i="8"/>
  <c r="O47" i="8" s="1"/>
  <c r="AP46" i="8"/>
  <c r="AN46" i="8"/>
  <c r="AL46" i="8"/>
  <c r="AI46" i="8"/>
  <c r="AF46" i="8"/>
  <c r="AD46" i="8"/>
  <c r="AA46" i="8"/>
  <c r="V46" i="8"/>
  <c r="X46" i="8" s="1"/>
  <c r="R46" i="8"/>
  <c r="S46" i="8" s="1"/>
  <c r="M46" i="8"/>
  <c r="O46" i="8" s="1"/>
  <c r="AP45" i="8"/>
  <c r="AN45" i="8"/>
  <c r="AL45" i="8"/>
  <c r="AI45" i="8"/>
  <c r="AF45" i="8"/>
  <c r="AD45" i="8"/>
  <c r="AA45" i="8"/>
  <c r="V45" i="8"/>
  <c r="X45" i="8" s="1"/>
  <c r="R45" i="8"/>
  <c r="S45" i="8" s="1"/>
  <c r="M45" i="8"/>
  <c r="O45" i="8" s="1"/>
  <c r="AP44" i="8"/>
  <c r="AN44" i="8"/>
  <c r="AL44" i="8"/>
  <c r="AI44" i="8"/>
  <c r="AF44" i="8"/>
  <c r="AD44" i="8"/>
  <c r="AA44" i="8"/>
  <c r="V44" i="8"/>
  <c r="X44" i="8" s="1"/>
  <c r="R44" i="8"/>
  <c r="S44" i="8" s="1"/>
  <c r="M44" i="8"/>
  <c r="O44" i="8" s="1"/>
  <c r="AP43" i="8"/>
  <c r="AN43" i="8"/>
  <c r="AL43" i="8"/>
  <c r="AI43" i="8"/>
  <c r="AF43" i="8"/>
  <c r="AD43" i="8"/>
  <c r="AA43" i="8"/>
  <c r="V43" i="8"/>
  <c r="X43" i="8" s="1"/>
  <c r="R43" i="8"/>
  <c r="S43" i="8" s="1"/>
  <c r="M43" i="8"/>
  <c r="O43" i="8" s="1"/>
  <c r="AP42" i="8"/>
  <c r="AN42" i="8"/>
  <c r="AL42" i="8"/>
  <c r="AI42" i="8"/>
  <c r="AF42" i="8"/>
  <c r="AD42" i="8"/>
  <c r="AA42" i="8"/>
  <c r="V42" i="8"/>
  <c r="X42" i="8" s="1"/>
  <c r="R42" i="8"/>
  <c r="S42" i="8" s="1"/>
  <c r="M42" i="8"/>
  <c r="O42" i="8" s="1"/>
  <c r="AP41" i="8"/>
  <c r="AN41" i="8"/>
  <c r="AL41" i="8"/>
  <c r="AI41" i="8"/>
  <c r="AF41" i="8"/>
  <c r="AD41" i="8"/>
  <c r="AA41" i="8"/>
  <c r="V41" i="8"/>
  <c r="X41" i="8" s="1"/>
  <c r="R41" i="8"/>
  <c r="S41" i="8" s="1"/>
  <c r="M41" i="8"/>
  <c r="O41" i="8" s="1"/>
  <c r="AP40" i="8"/>
  <c r="AN40" i="8"/>
  <c r="AL40" i="8"/>
  <c r="AI40" i="8"/>
  <c r="AF40" i="8"/>
  <c r="AD40" i="8"/>
  <c r="AA40" i="8"/>
  <c r="V40" i="8"/>
  <c r="X40" i="8" s="1"/>
  <c r="R40" i="8"/>
  <c r="S40" i="8" s="1"/>
  <c r="M40" i="8"/>
  <c r="O40" i="8" s="1"/>
  <c r="AP39" i="8"/>
  <c r="AN39" i="8"/>
  <c r="AL39" i="8"/>
  <c r="AI39" i="8"/>
  <c r="AF39" i="8"/>
  <c r="AD39" i="8"/>
  <c r="AA39" i="8"/>
  <c r="V39" i="8"/>
  <c r="X39" i="8" s="1"/>
  <c r="R39" i="8"/>
  <c r="S39" i="8" s="1"/>
  <c r="M39" i="8"/>
  <c r="O39" i="8" s="1"/>
  <c r="AP38" i="8"/>
  <c r="AN38" i="8"/>
  <c r="AL38" i="8"/>
  <c r="AI38" i="8"/>
  <c r="AF38" i="8"/>
  <c r="AD38" i="8"/>
  <c r="AA38" i="8"/>
  <c r="V38" i="8"/>
  <c r="X38" i="8" s="1"/>
  <c r="R38" i="8"/>
  <c r="S38" i="8" s="1"/>
  <c r="M38" i="8"/>
  <c r="O38" i="8" s="1"/>
  <c r="AP37" i="8"/>
  <c r="AN37" i="8"/>
  <c r="AL37" i="8"/>
  <c r="AI37" i="8"/>
  <c r="AF37" i="8"/>
  <c r="AD37" i="8"/>
  <c r="AA37" i="8"/>
  <c r="V37" i="8"/>
  <c r="X37" i="8" s="1"/>
  <c r="R37" i="8"/>
  <c r="S37" i="8" s="1"/>
  <c r="M37" i="8"/>
  <c r="O37" i="8" s="1"/>
  <c r="AP36" i="8"/>
  <c r="AN36" i="8"/>
  <c r="AL36" i="8"/>
  <c r="AI36" i="8"/>
  <c r="AF36" i="8"/>
  <c r="AD36" i="8"/>
  <c r="AA36" i="8"/>
  <c r="V36" i="8"/>
  <c r="X36" i="8" s="1"/>
  <c r="R36" i="8"/>
  <c r="S36" i="8" s="1"/>
  <c r="M36" i="8"/>
  <c r="O36" i="8" s="1"/>
  <c r="AP35" i="8"/>
  <c r="AN35" i="8"/>
  <c r="AL35" i="8"/>
  <c r="AI35" i="8"/>
  <c r="AF35" i="8"/>
  <c r="AD35" i="8"/>
  <c r="AA35" i="8"/>
  <c r="V35" i="8"/>
  <c r="X35" i="8" s="1"/>
  <c r="R35" i="8"/>
  <c r="S35" i="8" s="1"/>
  <c r="M35" i="8"/>
  <c r="O35" i="8" s="1"/>
  <c r="AP34" i="8"/>
  <c r="AN34" i="8"/>
  <c r="AL34" i="8"/>
  <c r="AI34" i="8"/>
  <c r="AF34" i="8"/>
  <c r="AD34" i="8"/>
  <c r="AA34" i="8"/>
  <c r="V34" i="8"/>
  <c r="X34" i="8" s="1"/>
  <c r="R34" i="8"/>
  <c r="S34" i="8" s="1"/>
  <c r="M34" i="8"/>
  <c r="O34" i="8" s="1"/>
  <c r="AP33" i="8"/>
  <c r="AN33" i="8"/>
  <c r="AL33" i="8"/>
  <c r="AI33" i="8"/>
  <c r="AF33" i="8"/>
  <c r="AD33" i="8"/>
  <c r="AA33" i="8"/>
  <c r="V33" i="8"/>
  <c r="X33" i="8" s="1"/>
  <c r="R33" i="8"/>
  <c r="S33" i="8" s="1"/>
  <c r="M33" i="8"/>
  <c r="O33" i="8" s="1"/>
  <c r="AP32" i="8"/>
  <c r="AN32" i="8"/>
  <c r="AL32" i="8"/>
  <c r="AI32" i="8"/>
  <c r="AF32" i="8"/>
  <c r="AD32" i="8"/>
  <c r="AA32" i="8"/>
  <c r="V32" i="8"/>
  <c r="X32" i="8" s="1"/>
  <c r="R32" i="8"/>
  <c r="S32" i="8" s="1"/>
  <c r="M32" i="8"/>
  <c r="O32" i="8" s="1"/>
  <c r="AP31" i="8"/>
  <c r="AN31" i="8"/>
  <c r="AL31" i="8"/>
  <c r="AI31" i="8"/>
  <c r="AF31" i="8"/>
  <c r="AD31" i="8"/>
  <c r="AA31" i="8"/>
  <c r="V31" i="8"/>
  <c r="X31" i="8" s="1"/>
  <c r="R31" i="8"/>
  <c r="S31" i="8" s="1"/>
  <c r="M31" i="8"/>
  <c r="O31" i="8" s="1"/>
  <c r="AP30" i="8"/>
  <c r="AN30" i="8"/>
  <c r="AL30" i="8"/>
  <c r="AI30" i="8"/>
  <c r="AF30" i="8"/>
  <c r="AD30" i="8"/>
  <c r="AA30" i="8"/>
  <c r="V30" i="8"/>
  <c r="X30" i="8" s="1"/>
  <c r="R30" i="8"/>
  <c r="S30" i="8" s="1"/>
  <c r="M30" i="8"/>
  <c r="O30" i="8" s="1"/>
  <c r="AP29" i="8"/>
  <c r="AL29" i="8"/>
  <c r="AI29" i="8"/>
  <c r="AN29" i="8" s="1"/>
  <c r="AD29" i="8"/>
  <c r="AA29" i="8"/>
  <c r="AF29" i="8" s="1"/>
  <c r="V29" i="8"/>
  <c r="R29" i="8"/>
  <c r="S29" i="8" s="1"/>
  <c r="M29" i="8"/>
  <c r="AP28" i="8"/>
  <c r="AL28" i="8"/>
  <c r="AI28" i="8"/>
  <c r="AN28" i="8" s="1"/>
  <c r="AD28" i="8"/>
  <c r="AA28" i="8"/>
  <c r="AF28" i="8" s="1"/>
  <c r="V28" i="8"/>
  <c r="R28" i="8"/>
  <c r="S28" i="8" s="1"/>
  <c r="M28" i="8"/>
  <c r="AP27" i="8"/>
  <c r="AL27" i="8"/>
  <c r="AI27" i="8"/>
  <c r="AN27" i="8" s="1"/>
  <c r="AD27" i="8"/>
  <c r="AA27" i="8"/>
  <c r="AF27" i="8" s="1"/>
  <c r="V27" i="8"/>
  <c r="R27" i="8"/>
  <c r="S27" i="8" s="1"/>
  <c r="M27" i="8"/>
  <c r="AP26" i="8"/>
  <c r="AN26" i="8"/>
  <c r="AL26" i="8"/>
  <c r="AI26" i="8"/>
  <c r="AF26" i="8"/>
  <c r="AD26" i="8"/>
  <c r="AA26" i="8"/>
  <c r="V26" i="8"/>
  <c r="R26" i="8"/>
  <c r="S26" i="8" s="1"/>
  <c r="X26" i="8" s="1"/>
  <c r="O26" i="8"/>
  <c r="M26" i="8"/>
  <c r="AP25" i="8"/>
  <c r="AN25" i="8"/>
  <c r="AL25" i="8"/>
  <c r="AI25" i="8"/>
  <c r="AF25" i="8"/>
  <c r="AD25" i="8"/>
  <c r="AA25" i="8"/>
  <c r="V25" i="8"/>
  <c r="X25" i="8" s="1"/>
  <c r="R25" i="8"/>
  <c r="S25" i="8" s="1"/>
  <c r="M25" i="8"/>
  <c r="O25" i="8" s="1"/>
  <c r="AP24" i="8"/>
  <c r="AN24" i="8"/>
  <c r="AL24" i="8"/>
  <c r="AI24" i="8"/>
  <c r="AF24" i="8"/>
  <c r="AD24" i="8"/>
  <c r="AA24" i="8"/>
  <c r="V24" i="8"/>
  <c r="X24" i="8" s="1"/>
  <c r="R24" i="8"/>
  <c r="S24" i="8" s="1"/>
  <c r="M24" i="8"/>
  <c r="O24" i="8" s="1"/>
  <c r="AP23" i="8"/>
  <c r="AN23" i="8"/>
  <c r="AL23" i="8"/>
  <c r="AI23" i="8"/>
  <c r="AF23" i="8"/>
  <c r="AD23" i="8"/>
  <c r="AA23" i="8"/>
  <c r="V23" i="8"/>
  <c r="X23" i="8" s="1"/>
  <c r="R23" i="8"/>
  <c r="S23" i="8" s="1"/>
  <c r="M23" i="8"/>
  <c r="O23" i="8" s="1"/>
  <c r="AP22" i="8"/>
  <c r="AN22" i="8"/>
  <c r="AL22" i="8"/>
  <c r="AI22" i="8"/>
  <c r="AF22" i="8"/>
  <c r="AD22" i="8"/>
  <c r="AA22" i="8"/>
  <c r="V22" i="8"/>
  <c r="X22" i="8" s="1"/>
  <c r="R22" i="8"/>
  <c r="S22" i="8" s="1"/>
  <c r="M22" i="8"/>
  <c r="O22" i="8" s="1"/>
  <c r="AP21" i="8"/>
  <c r="AL21" i="8"/>
  <c r="AJ21" i="8"/>
  <c r="AI21" i="8"/>
  <c r="AD21" i="8"/>
  <c r="AA21" i="8"/>
  <c r="AF21" i="8" s="1"/>
  <c r="V21" i="8"/>
  <c r="X21" i="8" s="1"/>
  <c r="R21" i="8"/>
  <c r="S21" i="8" s="1"/>
  <c r="M21" i="8"/>
  <c r="O21" i="8" s="1"/>
  <c r="AP20" i="8"/>
  <c r="AN20" i="8"/>
  <c r="AL20" i="8"/>
  <c r="AI20" i="8"/>
  <c r="AF20" i="8"/>
  <c r="AD20" i="8"/>
  <c r="AA20" i="8"/>
  <c r="V20" i="8"/>
  <c r="X20" i="8" s="1"/>
  <c r="R20" i="8"/>
  <c r="S20" i="8" s="1"/>
  <c r="M20" i="8"/>
  <c r="K20" i="8"/>
  <c r="AP19" i="8"/>
  <c r="AN19" i="8"/>
  <c r="AL19" i="8"/>
  <c r="AI19" i="8"/>
  <c r="AF19" i="8"/>
  <c r="AD19" i="8"/>
  <c r="AA19" i="8"/>
  <c r="V19" i="8"/>
  <c r="X19" i="8" s="1"/>
  <c r="R19" i="8"/>
  <c r="S19" i="8" s="1"/>
  <c r="M19" i="8"/>
  <c r="K19" i="8"/>
  <c r="AP18" i="8"/>
  <c r="AN18" i="8"/>
  <c r="AL18" i="8"/>
  <c r="AI18" i="8"/>
  <c r="AF18" i="8"/>
  <c r="AD18" i="8"/>
  <c r="AA18" i="8"/>
  <c r="V18" i="8"/>
  <c r="X18" i="8" s="1"/>
  <c r="R18" i="8"/>
  <c r="S18" i="8" s="1"/>
  <c r="M18" i="8"/>
  <c r="K18" i="8"/>
  <c r="AP17" i="8"/>
  <c r="AN17" i="8"/>
  <c r="AL17" i="8"/>
  <c r="AI17" i="8"/>
  <c r="AF17" i="8"/>
  <c r="AD17" i="8"/>
  <c r="AA17" i="8"/>
  <c r="V17" i="8"/>
  <c r="X17" i="8" s="1"/>
  <c r="R17" i="8"/>
  <c r="S17" i="8" s="1"/>
  <c r="M17" i="8"/>
  <c r="K17" i="8"/>
  <c r="AP16" i="8"/>
  <c r="AN16" i="8"/>
  <c r="AL16" i="8"/>
  <c r="AI16" i="8"/>
  <c r="AF16" i="8"/>
  <c r="AD16" i="8"/>
  <c r="AA16" i="8"/>
  <c r="V16" i="8"/>
  <c r="X16" i="8" s="1"/>
  <c r="R16" i="8"/>
  <c r="S16" i="8" s="1"/>
  <c r="M16" i="8"/>
  <c r="K16" i="8"/>
  <c r="AP15" i="8"/>
  <c r="AN15" i="8"/>
  <c r="AL15" i="8"/>
  <c r="AI15" i="8"/>
  <c r="AF15" i="8"/>
  <c r="AD15" i="8"/>
  <c r="AA15" i="8"/>
  <c r="V15" i="8"/>
  <c r="X15" i="8" s="1"/>
  <c r="R15" i="8"/>
  <c r="S15" i="8" s="1"/>
  <c r="M15" i="8"/>
  <c r="K15" i="8"/>
  <c r="AP14" i="8"/>
  <c r="AN14" i="8"/>
  <c r="AL14" i="8"/>
  <c r="AI14" i="8"/>
  <c r="AF14" i="8"/>
  <c r="AD14" i="8"/>
  <c r="AA14" i="8"/>
  <c r="V14" i="8"/>
  <c r="X14" i="8" s="1"/>
  <c r="R14" i="8"/>
  <c r="S14" i="8" s="1"/>
  <c r="M14" i="8"/>
  <c r="K14" i="8"/>
  <c r="AP13" i="8"/>
  <c r="AN13" i="8"/>
  <c r="AL13" i="8"/>
  <c r="AI13" i="8"/>
  <c r="AF13" i="8"/>
  <c r="AD13" i="8"/>
  <c r="AA13" i="8"/>
  <c r="V13" i="8"/>
  <c r="X13" i="8" s="1"/>
  <c r="R13" i="8"/>
  <c r="S13" i="8" s="1"/>
  <c r="M13" i="8"/>
  <c r="K13" i="8"/>
  <c r="AP12" i="8"/>
  <c r="AN12" i="8"/>
  <c r="AL12" i="8"/>
  <c r="AI12" i="8"/>
  <c r="AF12" i="8"/>
  <c r="AD12" i="8"/>
  <c r="AA12" i="8"/>
  <c r="V12" i="8"/>
  <c r="X12" i="8" s="1"/>
  <c r="R12" i="8"/>
  <c r="S12" i="8" s="1"/>
  <c r="M12" i="8"/>
  <c r="K12" i="8"/>
  <c r="AP11" i="8"/>
  <c r="AN11" i="8"/>
  <c r="AL11" i="8"/>
  <c r="AI11" i="8"/>
  <c r="AF11" i="8"/>
  <c r="AD11" i="8"/>
  <c r="AA11" i="8"/>
  <c r="V11" i="8"/>
  <c r="X11" i="8" s="1"/>
  <c r="R11" i="8"/>
  <c r="S11" i="8" s="1"/>
  <c r="M11" i="8"/>
  <c r="K11" i="8"/>
  <c r="AP10" i="8"/>
  <c r="AN10" i="8"/>
  <c r="AL10" i="8"/>
  <c r="AI10" i="8"/>
  <c r="AF10" i="8"/>
  <c r="AD10" i="8"/>
  <c r="AA10" i="8"/>
  <c r="V10" i="8"/>
  <c r="X10" i="8" s="1"/>
  <c r="R10" i="8"/>
  <c r="S10" i="8" s="1"/>
  <c r="M10" i="8"/>
  <c r="K10" i="8"/>
  <c r="AP9" i="8"/>
  <c r="AL9" i="8"/>
  <c r="AJ9" i="8"/>
  <c r="AI9" i="8"/>
  <c r="AD9" i="8"/>
  <c r="AA9" i="8"/>
  <c r="AF9" i="8" s="1"/>
  <c r="V9" i="8"/>
  <c r="R9" i="8"/>
  <c r="S9" i="8" s="1"/>
  <c r="X9" i="8" s="1"/>
  <c r="O9" i="8"/>
  <c r="M9" i="8"/>
  <c r="AP8" i="8"/>
  <c r="AN8" i="8"/>
  <c r="AL8" i="8"/>
  <c r="AI8" i="8"/>
  <c r="AF8" i="8"/>
  <c r="AD8" i="8"/>
  <c r="AA8" i="8"/>
  <c r="V8" i="8"/>
  <c r="X8" i="8" s="1"/>
  <c r="R8" i="8"/>
  <c r="S8" i="8" s="1"/>
  <c r="M8" i="8"/>
  <c r="K8" i="8"/>
  <c r="AP7" i="8"/>
  <c r="AN7" i="8"/>
  <c r="AL7" i="8"/>
  <c r="AI7" i="8"/>
  <c r="AF7" i="8"/>
  <c r="AD7" i="8"/>
  <c r="AA7" i="8"/>
  <c r="V7" i="8"/>
  <c r="X7" i="8" s="1"/>
  <c r="R7" i="8"/>
  <c r="S7" i="8" s="1"/>
  <c r="M7" i="8"/>
  <c r="K7" i="8"/>
  <c r="AP6" i="8"/>
  <c r="AN6" i="8"/>
  <c r="AL6" i="8"/>
  <c r="AI6" i="8"/>
  <c r="AF6" i="8"/>
  <c r="AD6" i="8"/>
  <c r="AA6" i="8"/>
  <c r="V6" i="8"/>
  <c r="R6" i="8"/>
  <c r="S6" i="8" s="1"/>
  <c r="M6" i="8"/>
  <c r="K6" i="8"/>
  <c r="AN56" i="7"/>
  <c r="AF56" i="7"/>
  <c r="AA56" i="7"/>
  <c r="AC56" i="7" s="1"/>
  <c r="W56" i="7"/>
  <c r="X56" i="7" s="1"/>
  <c r="Q56" i="7"/>
  <c r="AH56" i="7" s="1"/>
  <c r="P56" i="7"/>
  <c r="AO56" i="7" s="1"/>
  <c r="AU54" i="7"/>
  <c r="AP54" i="7"/>
  <c r="AO54" i="7"/>
  <c r="AN54" i="7"/>
  <c r="AH54" i="7"/>
  <c r="AG54" i="7"/>
  <c r="AF54" i="7"/>
  <c r="AA54" i="7"/>
  <c r="AC54" i="7" s="1"/>
  <c r="W54" i="7"/>
  <c r="X54" i="7" s="1"/>
  <c r="R54" i="7"/>
  <c r="S54" i="7" s="1"/>
  <c r="AU53" i="7"/>
  <c r="AP53" i="7"/>
  <c r="AO53" i="7"/>
  <c r="AN53" i="7"/>
  <c r="AH53" i="7"/>
  <c r="AG53" i="7"/>
  <c r="AF53" i="7"/>
  <c r="AA53" i="7"/>
  <c r="W53" i="7"/>
  <c r="X53" i="7" s="1"/>
  <c r="R53" i="7"/>
  <c r="S53" i="7" s="1"/>
  <c r="AU52" i="7"/>
  <c r="AP52" i="7"/>
  <c r="AO52" i="7"/>
  <c r="AN52" i="7"/>
  <c r="AH52" i="7"/>
  <c r="AG52" i="7"/>
  <c r="AF52" i="7"/>
  <c r="AA52" i="7"/>
  <c r="W52" i="7"/>
  <c r="X52" i="7" s="1"/>
  <c r="R52" i="7"/>
  <c r="S52" i="7" s="1"/>
  <c r="H52" i="7"/>
  <c r="H53" i="7" s="1"/>
  <c r="AU51" i="7"/>
  <c r="AN51" i="7"/>
  <c r="AF51" i="7"/>
  <c r="AA51" i="7"/>
  <c r="AC51" i="7" s="1"/>
  <c r="W51" i="7"/>
  <c r="X51" i="7" s="1"/>
  <c r="P51" i="7"/>
  <c r="AO51" i="7" s="1"/>
  <c r="AP49" i="7"/>
  <c r="AO49" i="7"/>
  <c r="AH49" i="7"/>
  <c r="AG49" i="7"/>
  <c r="AF49" i="7"/>
  <c r="R49" i="7"/>
  <c r="S49" i="7" s="1"/>
  <c r="AU48" i="7"/>
  <c r="AP48" i="7"/>
  <c r="AO48" i="7"/>
  <c r="AN48" i="7"/>
  <c r="AH48" i="7"/>
  <c r="AG48" i="7"/>
  <c r="AF48" i="7"/>
  <c r="AA48" i="7"/>
  <c r="AC48" i="7" s="1"/>
  <c r="W48" i="7"/>
  <c r="X48" i="7" s="1"/>
  <c r="R48" i="7"/>
  <c r="S48" i="7" s="1"/>
  <c r="H48" i="7"/>
  <c r="AU47" i="7"/>
  <c r="AN47" i="7"/>
  <c r="AF47" i="7"/>
  <c r="AA47" i="7"/>
  <c r="AC47" i="7" s="1"/>
  <c r="W47" i="7"/>
  <c r="X47" i="7" s="1"/>
  <c r="P47" i="7"/>
  <c r="AO47" i="7" s="1"/>
  <c r="AU41" i="7"/>
  <c r="AP41" i="7"/>
  <c r="AO41" i="7"/>
  <c r="AN41" i="7"/>
  <c r="AH41" i="7"/>
  <c r="AG41" i="7"/>
  <c r="AF41" i="7"/>
  <c r="AA41" i="7"/>
  <c r="AC41" i="7" s="1"/>
  <c r="W41" i="7"/>
  <c r="X41" i="7" s="1"/>
  <c r="R41" i="7"/>
  <c r="S41" i="7" s="1"/>
  <c r="AU40" i="7"/>
  <c r="AP40" i="7"/>
  <c r="AO40" i="7"/>
  <c r="AN40" i="7"/>
  <c r="AH40" i="7"/>
  <c r="AG40" i="7"/>
  <c r="AF40" i="7"/>
  <c r="AA40" i="7"/>
  <c r="W40" i="7"/>
  <c r="X40" i="7" s="1"/>
  <c r="R40" i="7"/>
  <c r="S40" i="7" s="1"/>
  <c r="H40" i="7"/>
  <c r="H41" i="7" s="1"/>
  <c r="AU39" i="7"/>
  <c r="AN39" i="7"/>
  <c r="AF39" i="7"/>
  <c r="AA39" i="7"/>
  <c r="AC39" i="7" s="1"/>
  <c r="W39" i="7"/>
  <c r="X39" i="7" s="1"/>
  <c r="P39" i="7"/>
  <c r="AO39" i="7" s="1"/>
  <c r="AU37" i="7"/>
  <c r="AP37" i="7"/>
  <c r="AO37" i="7"/>
  <c r="AN37" i="7"/>
  <c r="AH37" i="7"/>
  <c r="AG37" i="7"/>
  <c r="AF37" i="7"/>
  <c r="AA37" i="7"/>
  <c r="AC37" i="7" s="1"/>
  <c r="W37" i="7"/>
  <c r="X37" i="7" s="1"/>
  <c r="R37" i="7"/>
  <c r="S37" i="7" s="1"/>
  <c r="H37" i="7"/>
  <c r="AU36" i="7"/>
  <c r="AN36" i="7"/>
  <c r="AF36" i="7"/>
  <c r="AA36" i="7"/>
  <c r="AC36" i="7" s="1"/>
  <c r="W36" i="7"/>
  <c r="X36" i="7" s="1"/>
  <c r="P36" i="7"/>
  <c r="AO36" i="7" s="1"/>
  <c r="AU25" i="7"/>
  <c r="AP25" i="7"/>
  <c r="AS25" i="7" s="1"/>
  <c r="AN25" i="7"/>
  <c r="AH25" i="7"/>
  <c r="AK25" i="7" s="1"/>
  <c r="AF25" i="7"/>
  <c r="AA25" i="7"/>
  <c r="AC25" i="7" s="1"/>
  <c r="W25" i="7"/>
  <c r="X25" i="7" s="1"/>
  <c r="R25" i="7"/>
  <c r="S25" i="7" s="1"/>
  <c r="AU24" i="7"/>
  <c r="AP24" i="7"/>
  <c r="AS24" i="7" s="1"/>
  <c r="AN24" i="7"/>
  <c r="AH24" i="7"/>
  <c r="AF24" i="7"/>
  <c r="AA24" i="7"/>
  <c r="AC24" i="7" s="1"/>
  <c r="W24" i="7"/>
  <c r="X24" i="7" s="1"/>
  <c r="R24" i="7"/>
  <c r="S24" i="7" s="1"/>
  <c r="H24" i="7"/>
  <c r="H25" i="7" s="1"/>
  <c r="AU23" i="7"/>
  <c r="AN23" i="7"/>
  <c r="AF23" i="7"/>
  <c r="AA23" i="7"/>
  <c r="AC23" i="7" s="1"/>
  <c r="W23" i="7"/>
  <c r="X23" i="7" s="1"/>
  <c r="P23" i="7"/>
  <c r="AO23" i="7" s="1"/>
  <c r="AS23" i="7" s="1"/>
  <c r="AU20" i="7"/>
  <c r="AP20" i="7"/>
  <c r="AS20" i="7" s="1"/>
  <c r="AN20" i="7"/>
  <c r="AH20" i="7"/>
  <c r="AF20" i="7"/>
  <c r="AA20" i="7"/>
  <c r="AC20" i="7" s="1"/>
  <c r="W20" i="7"/>
  <c r="X20" i="7" s="1"/>
  <c r="R20" i="7"/>
  <c r="S20" i="7" s="1"/>
  <c r="H20" i="7"/>
  <c r="AU19" i="7"/>
  <c r="AN19" i="7"/>
  <c r="AF19" i="7"/>
  <c r="AA19" i="7"/>
  <c r="AC19" i="7" s="1"/>
  <c r="W19" i="7"/>
  <c r="X19" i="7" s="1"/>
  <c r="P19" i="7"/>
  <c r="AO19" i="7" s="1"/>
  <c r="AS19" i="7" s="1"/>
  <c r="AU16" i="7"/>
  <c r="AP16" i="7"/>
  <c r="AQ16" i="7" s="1"/>
  <c r="AR16" i="7" s="1"/>
  <c r="AN16" i="7"/>
  <c r="AH16" i="7"/>
  <c r="AF16" i="7"/>
  <c r="AA16" i="7"/>
  <c r="AC16" i="7" s="1"/>
  <c r="W16" i="7"/>
  <c r="X16" i="7" s="1"/>
  <c r="R16" i="7"/>
  <c r="S16" i="7" s="1"/>
  <c r="P16" i="7"/>
  <c r="T16" i="7" s="1"/>
  <c r="H16" i="7"/>
  <c r="AI53" i="7" l="1"/>
  <c r="AJ53" i="7" s="1"/>
  <c r="X104" i="8"/>
  <c r="AN21" i="8"/>
  <c r="AD126" i="8"/>
  <c r="X117" i="8"/>
  <c r="AS47" i="7"/>
  <c r="AQ49" i="7"/>
  <c r="AR49" i="7" s="1"/>
  <c r="AJ112" i="8"/>
  <c r="AJ127" i="8" s="1"/>
  <c r="L127" i="8"/>
  <c r="AG16" i="7"/>
  <c r="AK16" i="7" s="1"/>
  <c r="AI37" i="7"/>
  <c r="AJ37" i="7" s="1"/>
  <c r="AQ37" i="7"/>
  <c r="AR37" i="7" s="1"/>
  <c r="AI52" i="7"/>
  <c r="AJ52" i="7" s="1"/>
  <c r="X108" i="8"/>
  <c r="AG23" i="7"/>
  <c r="AK23" i="7" s="1"/>
  <c r="K112" i="8"/>
  <c r="K127" i="8" s="1"/>
  <c r="X100" i="8"/>
  <c r="X113" i="8"/>
  <c r="X124" i="8"/>
  <c r="T39" i="7"/>
  <c r="T51" i="7"/>
  <c r="AQ52" i="7"/>
  <c r="AR52" i="7" s="1"/>
  <c r="AQ54" i="7"/>
  <c r="O11" i="8"/>
  <c r="O12" i="8"/>
  <c r="O15" i="8"/>
  <c r="O16" i="8"/>
  <c r="U127" i="8"/>
  <c r="AG47" i="7"/>
  <c r="AK47" i="7" s="1"/>
  <c r="O10" i="8"/>
  <c r="O13" i="8"/>
  <c r="O14" i="8"/>
  <c r="O17" i="8"/>
  <c r="O18" i="8"/>
  <c r="AB127" i="8"/>
  <c r="T127" i="8"/>
  <c r="AF126" i="8"/>
  <c r="AI20" i="7"/>
  <c r="AJ20" i="7" s="1"/>
  <c r="AQ24" i="7"/>
  <c r="AR24" i="7" s="1"/>
  <c r="AS36" i="7"/>
  <c r="AQ25" i="7"/>
  <c r="AR25" i="7" s="1"/>
  <c r="AG39" i="7"/>
  <c r="AK39" i="7" s="1"/>
  <c r="AQ41" i="7"/>
  <c r="AR41" i="7" s="1"/>
  <c r="T47" i="7"/>
  <c r="AQ48" i="7"/>
  <c r="AR48" i="7" s="1"/>
  <c r="AG51" i="7"/>
  <c r="AK51" i="7" s="1"/>
  <c r="AR54" i="7"/>
  <c r="AA112" i="8"/>
  <c r="O19" i="8"/>
  <c r="O20" i="8"/>
  <c r="S98" i="8"/>
  <c r="S101" i="8"/>
  <c r="S102" i="8"/>
  <c r="S105" i="8"/>
  <c r="S106" i="8"/>
  <c r="S109" i="8"/>
  <c r="S110" i="8"/>
  <c r="V126" i="8"/>
  <c r="AF112" i="8"/>
  <c r="AO16" i="7"/>
  <c r="AS16" i="7" s="1"/>
  <c r="AK20" i="7"/>
  <c r="AI16" i="7"/>
  <c r="AJ16" i="7" s="1"/>
  <c r="T23" i="7"/>
  <c r="AS39" i="7"/>
  <c r="AI41" i="7"/>
  <c r="AJ41" i="7" s="1"/>
  <c r="AI48" i="7"/>
  <c r="AJ48" i="7" s="1"/>
  <c r="AI49" i="7"/>
  <c r="AJ49" i="7" s="1"/>
  <c r="AS51" i="7"/>
  <c r="AG56" i="7"/>
  <c r="M112" i="8"/>
  <c r="AN9" i="8"/>
  <c r="AN112" i="8" s="1"/>
  <c r="I127" i="8"/>
  <c r="AC127" i="8"/>
  <c r="X114" i="8"/>
  <c r="X118" i="8"/>
  <c r="X121" i="8"/>
  <c r="AI40" i="7"/>
  <c r="AJ40" i="7" s="1"/>
  <c r="AQ40" i="7"/>
  <c r="AR40" i="7" s="1"/>
  <c r="AP56" i="7"/>
  <c r="AQ56" i="7" s="1"/>
  <c r="AR56" i="7" s="1"/>
  <c r="V112" i="8"/>
  <c r="O7" i="8"/>
  <c r="O8" i="8"/>
  <c r="AK127" i="8"/>
  <c r="X116" i="8"/>
  <c r="X120" i="8"/>
  <c r="S122" i="8"/>
  <c r="AI56" i="7"/>
  <c r="AJ56" i="7" s="1"/>
  <c r="AG19" i="7"/>
  <c r="AK19" i="7" s="1"/>
  <c r="AQ20" i="7"/>
  <c r="AR20" i="7" s="1"/>
  <c r="AK24" i="7"/>
  <c r="AI25" i="7"/>
  <c r="AJ25" i="7" s="1"/>
  <c r="AG36" i="7"/>
  <c r="AK36" i="7" s="1"/>
  <c r="R56" i="7"/>
  <c r="S56" i="7" s="1"/>
  <c r="AD112" i="8"/>
  <c r="S115" i="8"/>
  <c r="X115" i="8"/>
  <c r="S119" i="8"/>
  <c r="X119" i="8"/>
  <c r="S99" i="8"/>
  <c r="X99" i="8"/>
  <c r="S103" i="8"/>
  <c r="X103" i="8"/>
  <c r="S107" i="8"/>
  <c r="X107" i="8"/>
  <c r="S111" i="8"/>
  <c r="X111" i="8"/>
  <c r="T19" i="7"/>
  <c r="AI24" i="7"/>
  <c r="AJ24" i="7" s="1"/>
  <c r="T36" i="7"/>
  <c r="AQ53" i="7"/>
  <c r="AR53" i="7" s="1"/>
  <c r="AI54" i="7"/>
  <c r="AJ54" i="7" s="1"/>
  <c r="O6" i="8"/>
  <c r="X6" i="8"/>
  <c r="AI112" i="8"/>
  <c r="M126" i="8"/>
  <c r="AI126" i="8"/>
  <c r="R112" i="8"/>
  <c r="AL112" i="8"/>
  <c r="O126" i="8"/>
  <c r="AA126" i="8"/>
  <c r="AL126" i="8"/>
  <c r="S123" i="8"/>
  <c r="X123" i="8"/>
  <c r="R126" i="8"/>
  <c r="AN113" i="8"/>
  <c r="AN126" i="8" s="1"/>
  <c r="AD127" i="8" l="1"/>
  <c r="V127" i="8"/>
  <c r="M127" i="8"/>
  <c r="AL127" i="8"/>
  <c r="AI127" i="8"/>
  <c r="AF127" i="8"/>
  <c r="S112" i="8"/>
  <c r="AA127" i="8"/>
  <c r="X112" i="8"/>
  <c r="S126" i="8"/>
  <c r="O112" i="8"/>
  <c r="O127" i="8" s="1"/>
  <c r="X126" i="8"/>
  <c r="R127" i="8"/>
  <c r="AN127" i="8"/>
  <c r="S127" i="8" l="1"/>
  <c r="X127" i="8"/>
</calcChain>
</file>

<file path=xl/sharedStrings.xml><?xml version="1.0" encoding="utf-8"?>
<sst xmlns="http://schemas.openxmlformats.org/spreadsheetml/2006/main" count="958" uniqueCount="397">
  <si>
    <t>No.</t>
  </si>
  <si>
    <t>質問名</t>
  </si>
  <si>
    <t>質問内容</t>
  </si>
  <si>
    <t>ステータス</t>
  </si>
  <si>
    <t>登録日</t>
  </si>
  <si>
    <t>登録者</t>
  </si>
  <si>
    <t>回答日</t>
  </si>
  <si>
    <t>回答者</t>
  </si>
  <si>
    <t>回答内容</t>
  </si>
  <si>
    <t>転記先
課題分類</t>
  </si>
  <si>
    <t>転記先
課題No.</t>
  </si>
  <si>
    <t>フェーズ</t>
  </si>
  <si>
    <t>QA対象資料等</t>
  </si>
  <si>
    <t>未回答</t>
  </si>
  <si>
    <t>↑コピーしたセルの挿入で追加してください。</t>
  </si>
  <si>
    <t>　</t>
  </si>
  <si>
    <t>工事計画No.の採番仕様について</t>
  </si>
  <si>
    <t>工事計画No.の採番仕様について、確認させてください。</t>
  </si>
  <si>
    <t>EXE若林</t>
  </si>
  <si>
    <t>商マネ様
アセマネ様</t>
  </si>
  <si>
    <t>No.207 工事計画No.の採番仕様について</t>
  </si>
  <si>
    <t>■</t>
  </si>
  <si>
    <t>≪パターン１：通常ケース≫</t>
  </si>
  <si>
    <t>①</t>
  </si>
  <si>
    <t>商マネ委託外物件の工事計画</t>
  </si>
  <si>
    <t>採番ルール：</t>
  </si>
  <si>
    <t>物件コード　＋　“-”　＋計画年度の下2桁　＋　3桁の連番（001～999）</t>
  </si>
  <si>
    <t>登録タイミング：</t>
  </si>
  <si>
    <t>新規作成し、保存時。（『保存ボタン』押下）</t>
  </si>
  <si>
    <t>②</t>
  </si>
  <si>
    <t>商マネ委託物件の工事計画</t>
  </si>
  <si>
    <t>三不と同様。</t>
  </si>
  <si>
    <t>商マネ　施設管理部　物件担当が、商マネ　ＯＰＣ　所長へ申請時。（『申請ボタン』押下）</t>
  </si>
  <si>
    <t>※ＯＰＣ所長へ申請する前まで</t>
  </si>
  <si>
    <t>物件コード　＋　“-”　＋5桁の連番（00001～99999）</t>
  </si>
  <si>
    <t>≪パターン２：物件特性指定時≫</t>
  </si>
  <si>
    <t>6/2(月）　工事個別打合せ時に、物件特性（イレギュラー業務）を指定した場合、たとえば3桁の連番を500番台から採番すると計画No.で区別ができる</t>
  </si>
  <si>
    <t>という話が商マネ様から上がった。</t>
  </si>
  <si>
    <t>仕様について、制限事項を明記します。</t>
  </si>
  <si>
    <t>問題ないか、ご確認ください。</t>
  </si>
  <si>
    <t>＜制限事項＞</t>
  </si>
  <si>
    <t>※システム上で計画No.の変更は不可。</t>
  </si>
  <si>
    <t>計画No.採番後は、イレギュラー業務パターンチェックボックスの変更を不可とする。</t>
  </si>
  <si>
    <t>誤って登録した場合は、工事計画を削除後、新規に工事計画を作成していただく。</t>
  </si>
  <si>
    <t>・新規作成時に、イレギュラー業務か否かの判断が必要。</t>
  </si>
  <si>
    <t>・商マネ　ＯＰＣ　所長へ申請前までに、イレギュラー業務か否かの判断が必要。</t>
  </si>
  <si>
    <t>工事報告・協議書、承諾書のレイアウトについて</t>
  </si>
  <si>
    <t>工事報告・協議書（ＰＤＦ）、承諾書（ＰＤＦ）のレイアウトと出力内容について、確認させて下さい。</t>
  </si>
  <si>
    <t>EXE大山</t>
  </si>
  <si>
    <t>アセマネ様</t>
  </si>
  <si>
    <t>No.208 工事報告・協議書、承諾書のレイアウトについての確認</t>
  </si>
  <si>
    <t>決裁承認前</t>
  </si>
  <si>
    <t>決裁承認後</t>
  </si>
  <si>
    <t>予実績管理表　複数オーナー対比の出力方法について</t>
  </si>
  <si>
    <t>予実績管理表 複数オーナー対比について、どの様に出力するのか確認させてください。</t>
  </si>
  <si>
    <t>EXE安部</t>
  </si>
  <si>
    <t>No.209 複数オーナー対比の出力方法について</t>
  </si>
  <si>
    <t>確認事項</t>
  </si>
  <si>
    <t>　・予実績管理表　複数オーナー対比について、どの様に出力するのか確認させてください。</t>
  </si>
  <si>
    <t>　2014年度　管理工事　予実績管理表</t>
  </si>
  <si>
    <t>MF/オーナー合計</t>
  </si>
  <si>
    <t>三井不動産</t>
  </si>
  <si>
    <t>アルパーク</t>
  </si>
  <si>
    <t>フロンティア</t>
  </si>
  <si>
    <t>計画
工事
No.</t>
  </si>
  <si>
    <t>実施
工事
No.</t>
  </si>
  <si>
    <t>工事件名</t>
  </si>
  <si>
    <t>投資
比率</t>
  </si>
  <si>
    <t>着工予定</t>
  </si>
  <si>
    <t>引渡予定</t>
  </si>
  <si>
    <t>検収</t>
  </si>
  <si>
    <t>計画</t>
  </si>
  <si>
    <t>進捗管理</t>
  </si>
  <si>
    <t>期初計画
①</t>
  </si>
  <si>
    <t>投資金額</t>
  </si>
  <si>
    <t>最新計画
②</t>
  </si>
  <si>
    <t>実績（税抜）
③</t>
  </si>
  <si>
    <t>消費税
④</t>
  </si>
  <si>
    <t>実績（税込）
④</t>
  </si>
  <si>
    <t>計画残</t>
  </si>
  <si>
    <t>負担割合</t>
  </si>
  <si>
    <t>①工事計画と異なる負担割合の工事契約がある場合について</t>
  </si>
  <si>
    <t>１．１行で出力した場合</t>
  </si>
  <si>
    <t>00301</t>
  </si>
  <si>
    <t>　東専 4F共用部改装工事</t>
  </si>
  <si>
    <t>201406</t>
  </si>
  <si>
    <t>２．工事計画と工事契約を別の行に出力した場合</t>
  </si>
  <si>
    <t>00302</t>
  </si>
  <si>
    <t>A:東専 4F共用部改装工事</t>
  </si>
  <si>
    <t>３．工事契約が複数ある場合</t>
  </si>
  <si>
    <t>00401</t>
  </si>
  <si>
    <t>D:東共 北側3階広場外壁塗装補修工事【枠】</t>
  </si>
  <si>
    <t>　東共 階段通路誘導灯長時間型取替工事A</t>
  </si>
  <si>
    <t>　東共 階段通路誘導灯長時間型取替工事B</t>
  </si>
  <si>
    <t>・１行で出力した場合、工事件名、負担割合は工事契約の値を出力することになります。工事計画との対比ができませんので、工事計画と工事契約を別の行に出力するようにしようと考えております。</t>
  </si>
  <si>
    <t>　工事計画と工事契約を別々の行に出力してよいでしょうか。</t>
  </si>
  <si>
    <t>②引当について</t>
  </si>
  <si>
    <t>引当前</t>
  </si>
  <si>
    <t>00501</t>
  </si>
  <si>
    <t>A:東共 階段通路誘導灯長時間型取替工事</t>
  </si>
  <si>
    <t>　東共 階段通路誘導灯長時間型取替工事</t>
  </si>
  <si>
    <t>：</t>
  </si>
  <si>
    <t>00701</t>
  </si>
  <si>
    <t>D:東共　予備</t>
  </si>
  <si>
    <t>　　東共　▲▲▲工事</t>
  </si>
  <si>
    <t>201503</t>
  </si>
  <si>
    <t>　　東共　●●●工事</t>
  </si>
  <si>
    <t>引当後</t>
  </si>
  <si>
    <t>「東共　■■■工事」を「A:東共 階段通路誘導灯長時間型取替工事」の計画残250万と「D:東共　予備」の1000万を使った1250万の工事を行う場合</t>
  </si>
  <si>
    <t>00910001</t>
  </si>
  <si>
    <t>　　東共　■■■工事</t>
  </si>
  <si>
    <t>00910</t>
  </si>
  <si>
    <t>③仮実績について</t>
  </si>
  <si>
    <t>「仮実績の列を削除してください」との依頼が有りました。（6/13 商マネ様）</t>
  </si>
  <si>
    <t>検収時と建仮精算後の金額差異が分からなくなりますが、分からなくて良いということでしょうか。</t>
  </si>
  <si>
    <t>現在の実績列には以下のデータを出力する想定です。</t>
  </si>
  <si>
    <t>　投資／費用に関わらず最新の情報を出力致します。</t>
  </si>
  <si>
    <t>　　最新の情報とは</t>
  </si>
  <si>
    <t>実績列</t>
  </si>
  <si>
    <t>発注ベース</t>
  </si>
  <si>
    <t>入力値</t>
  </si>
  <si>
    <t>完了ベース</t>
  </si>
  <si>
    <t>検収後の金額または建仮精算後の金額</t>
  </si>
  <si>
    <t>落着ベース</t>
  </si>
  <si>
    <t>過去月は実績値、当月以降は落着入力画面で入力した金額</t>
  </si>
  <si>
    <t>　　と考えております。</t>
  </si>
  <si>
    <t>01341</t>
  </si>
  <si>
    <t>01342</t>
  </si>
  <si>
    <t>D:東共 外壁改修工事(未改修)【枠】</t>
  </si>
  <si>
    <t>01343</t>
  </si>
  <si>
    <t>201411</t>
  </si>
  <si>
    <t>01344</t>
  </si>
  <si>
    <t>D:東共 東面外壁改修工事</t>
  </si>
  <si>
    <t>負担割合変更</t>
  </si>
  <si>
    <t>01345</t>
  </si>
  <si>
    <t>B:東共 C館3階屋根改修</t>
  </si>
  <si>
    <t>01346</t>
  </si>
  <si>
    <t>B:東共 西面格子塗装補修</t>
  </si>
  <si>
    <t>01347</t>
  </si>
  <si>
    <t>B:東共 外壁タイル補修工事</t>
  </si>
  <si>
    <t>01348</t>
  </si>
  <si>
    <t>B:東共 6F貯湯室漏水補修工事</t>
  </si>
  <si>
    <t>01349</t>
  </si>
  <si>
    <t>B:東共 非常用自家発電機整備(発電機)</t>
  </si>
  <si>
    <t>201502</t>
  </si>
  <si>
    <t>01350</t>
  </si>
  <si>
    <t>B:東共 非常用自家発電設備原動機部品交換</t>
  </si>
  <si>
    <t>01351</t>
  </si>
  <si>
    <t>B:東共 泡消火ﾎﾟﾝﾌﾟｵｰﾊﾞｰﾎｰﾙ</t>
  </si>
  <si>
    <t>01352</t>
  </si>
  <si>
    <t>D:東共 ｼｬｯﾀｰ設備修繕工事【枠】</t>
  </si>
  <si>
    <t>201404</t>
  </si>
  <si>
    <t>01353</t>
  </si>
  <si>
    <t>D:東共 建築設備修繕工事【枠】</t>
  </si>
  <si>
    <t>01354</t>
  </si>
  <si>
    <t>D:東共 消防設備修繕工事【枠】</t>
  </si>
  <si>
    <t>01355</t>
  </si>
  <si>
    <t>●●●●</t>
  </si>
  <si>
    <t>●/●</t>
  </si>
  <si>
    <t>01356</t>
  </si>
  <si>
    <t>A:東専 ｶﾞｽ遮断機更新</t>
  </si>
  <si>
    <t>01357</t>
  </si>
  <si>
    <t>01358</t>
  </si>
  <si>
    <t>D:東専 ｾﾝﾄﾗﾙｽﾎﾟｰﾂ内補修工事【枠】</t>
  </si>
  <si>
    <t>01359</t>
  </si>
  <si>
    <t>D:東専　予備　</t>
  </si>
  <si>
    <t>00001</t>
  </si>
  <si>
    <t>00002</t>
  </si>
  <si>
    <t>00003</t>
  </si>
  <si>
    <t>　　東共　◎◎◎工事</t>
  </si>
  <si>
    <t>01360</t>
  </si>
  <si>
    <t>B:東専 3階･5階従業員喫煙室美化工事</t>
  </si>
  <si>
    <t>201407</t>
  </si>
  <si>
    <t>01361</t>
  </si>
  <si>
    <t>B:東専 1F救護室美装工事</t>
  </si>
  <si>
    <t>201405</t>
  </si>
  <si>
    <t>01362</t>
  </si>
  <si>
    <t>B:東専 B1～8F自動扉装置取替工事</t>
  </si>
  <si>
    <t>01363</t>
  </si>
  <si>
    <t>B:東専 ｼﾞｪﾈﾘﾝｸ設備整備</t>
  </si>
  <si>
    <t>201410</t>
  </si>
  <si>
    <t>01364</t>
  </si>
  <si>
    <t>B:東専 CT2-1冷温水機用冷却塔駆動部整備</t>
  </si>
  <si>
    <t>01365</t>
  </si>
  <si>
    <t>B:東専 電気室受変電設備細密点検</t>
  </si>
  <si>
    <t>01366</t>
  </si>
  <si>
    <t>B:東専 冷温水発生機各種分解点検整備</t>
  </si>
  <si>
    <t>201412</t>
  </si>
  <si>
    <t>01367</t>
  </si>
  <si>
    <t>C:東専 FCU用ﾎﾞｲﾗｰｵｰﾊﾞｰﾎｰﾙ【枠】</t>
  </si>
  <si>
    <t>01368</t>
  </si>
  <si>
    <t>B:東専 AHU空調機点検整備</t>
  </si>
  <si>
    <t>01369</t>
  </si>
  <si>
    <t>B:東専 EPSﾀﾞｳﾝﾄﾗﾝｽ購入</t>
  </si>
  <si>
    <t>01370</t>
  </si>
  <si>
    <t>B:東専 東芝EV修繕工事</t>
  </si>
  <si>
    <t>01371</t>
  </si>
  <si>
    <t>B:東専 ESC欄干照明ｶﾊﾞｰ･安定器取替工事</t>
  </si>
  <si>
    <t>01372</t>
  </si>
  <si>
    <t>C:東専 空冷ﾋｰﾄﾎﾟﾝﾌﾟﾁﾗｰOH(横丁系統)【枠】</t>
  </si>
  <si>
    <t>01373</t>
  </si>
  <si>
    <t>B:東専 P-MAC用CT配管更新</t>
  </si>
  <si>
    <t>01374</t>
  </si>
  <si>
    <t>C:東専 1F救護室PAC更新【枠】</t>
  </si>
  <si>
    <t>01375</t>
  </si>
  <si>
    <t>B:東専 排水管補修工事</t>
  </si>
  <si>
    <t>01376</t>
  </si>
  <si>
    <t>B:東専 地下水槽排水ﾎﾟﾝﾌﾟ購入</t>
  </si>
  <si>
    <t>01377</t>
  </si>
  <si>
    <t>D:東専 地下ﾋﾟｯﾄ内排水管更新</t>
  </si>
  <si>
    <t>01378</t>
  </si>
  <si>
    <t>B:東専 ｺﾞﾐ計量機PC更新</t>
  </si>
  <si>
    <t>01379</t>
  </si>
  <si>
    <t>C:東専 旧酔心控室PAC更新【枠】</t>
  </si>
  <si>
    <t>01380</t>
  </si>
  <si>
    <t>B:東専 冷温水発生器用冷却水ﾎﾟﾝﾌﾟ№1分解</t>
  </si>
  <si>
    <t>01381</t>
  </si>
  <si>
    <t>B:東専 EPS工場扇交換</t>
  </si>
  <si>
    <t>01382</t>
  </si>
  <si>
    <t>B:東専 ﾄｲﾚ炎感知器取付工事</t>
  </si>
  <si>
    <t>01383</t>
  </si>
  <si>
    <t>C:東専 ﾗｲﾝﾌｧﾝ更新工事【枠】</t>
  </si>
  <si>
    <t>01384</t>
  </si>
  <si>
    <t>C:東専 ｼﾛｯｺﾌｧﾝ整備【枠】</t>
  </si>
  <si>
    <t>01385</t>
  </si>
  <si>
    <t>B:東専 CGS用CTﾓｰﾀｰ部整備</t>
  </si>
  <si>
    <t>01386</t>
  </si>
  <si>
    <t>B:東専 低圧補助ﾘﾚｰ交換工事</t>
  </si>
  <si>
    <t>01387</t>
  </si>
  <si>
    <t>B:東専 VCTT交換工事(№1系統)</t>
  </si>
  <si>
    <t>01388</t>
  </si>
  <si>
    <t>C:東専 AHU内部塗装・補修【枠】</t>
  </si>
  <si>
    <t>01389</t>
  </si>
  <si>
    <t>B:東専 汚水･雑排水ﾎﾟﾝﾌﾟ配線更新工事</t>
  </si>
  <si>
    <t>01390</t>
  </si>
  <si>
    <t>B:東専 ｶﾞｽ漏れ警報器交換工事</t>
  </si>
  <si>
    <t>01391</t>
  </si>
  <si>
    <t>B:東専 AHU加湿器修理</t>
  </si>
  <si>
    <t>201501</t>
  </si>
  <si>
    <t>01392</t>
  </si>
  <si>
    <t>B:東専 受変電ﾄﾗﾝｽﾃﾞｭｰｻ更新</t>
  </si>
  <si>
    <t>01393</t>
  </si>
  <si>
    <t>C:東専 空調ﾄﾞﾚﾝ配管洗浄【枠】</t>
  </si>
  <si>
    <t>01394</t>
  </si>
  <si>
    <t>B:東専 PAC室内機洗浄作業</t>
  </si>
  <si>
    <t>201409</t>
  </si>
  <si>
    <t>01395</t>
  </si>
  <si>
    <t>B:東専 外壁ｻｲﾝ補修工事</t>
  </si>
  <si>
    <t>01396</t>
  </si>
  <si>
    <t>C:東専 B206空調機新設工事【枠】</t>
  </si>
  <si>
    <t>01397</t>
  </si>
  <si>
    <t>B:東専 電気室PAC排水管更新</t>
  </si>
  <si>
    <t>01398</t>
  </si>
  <si>
    <t>B:東専 中央監視盤無停電装置ﾊﾞｯﾃﾘｰ交換</t>
  </si>
  <si>
    <t>01399</t>
  </si>
  <si>
    <t>C:東専 P-MAC空調機室内機洗浄【枠】</t>
  </si>
  <si>
    <t>01400</t>
  </si>
  <si>
    <t>C:東専 E201空調機新設工事【枠】</t>
  </si>
  <si>
    <t>01401</t>
  </si>
  <si>
    <t>C:東専 E220区画空調機新設工事【枠】</t>
  </si>
  <si>
    <t>01402</t>
  </si>
  <si>
    <t>B:東専 ｾﾝﾄﾗﾙ循環ろ過ﾀﾝｸ更新</t>
  </si>
  <si>
    <t>201402</t>
  </si>
  <si>
    <t>01403</t>
  </si>
  <si>
    <t>B:東専 ｾﾝﾄﾗﾙﾐｷｼﾝｸﾞﾊﾞﾙﾌﾞ更新</t>
  </si>
  <si>
    <t>01404</t>
  </si>
  <si>
    <t>B:東専 ｾﾝﾄﾗﾙ電気ﾎﾞｲﾗｰ本体更新</t>
  </si>
  <si>
    <t>01405</t>
  </si>
  <si>
    <t>B:東専 ｾﾝﾄﾗﾙ除塵機更新</t>
  </si>
  <si>
    <t>01406</t>
  </si>
  <si>
    <t>B:東専 ｾﾝﾄﾗﾙ熱交換機更新</t>
  </si>
  <si>
    <t>01407</t>
  </si>
  <si>
    <t>B:東専 ｾﾝﾄﾗﾙ配管更新</t>
  </si>
  <si>
    <t>01408</t>
  </si>
  <si>
    <t>B:東専 ｾﾝﾄﾗﾙ制御盤更新</t>
  </si>
  <si>
    <t>01409</t>
  </si>
  <si>
    <t>B:東専 ｾﾝﾄﾗﾙ温水系ﾎﾟﾝﾌﾟ設備工事</t>
  </si>
  <si>
    <t>01410</t>
  </si>
  <si>
    <t>B:東専 ｾﾝﾄﾗﾙ給湯系統ﾎﾟﾝﾌﾟ更新</t>
  </si>
  <si>
    <t>01411</t>
  </si>
  <si>
    <t>C:東専 ｾﾝﾄﾗﾙﾌｨｯﾄﾈｽﾁﾗｰ防音対策【枠】</t>
  </si>
  <si>
    <t>01412</t>
  </si>
  <si>
    <t>C:東専 ｾﾝﾄﾗﾙｽﾄﾚｰｼﾞﾀﾝｸ修繕【枠】</t>
  </si>
  <si>
    <t>01413</t>
  </si>
  <si>
    <t>C:東専 ｾﾝﾄﾗﾙ給排気ﾌｧﾝ整備【枠】</t>
  </si>
  <si>
    <t>01414</t>
  </si>
  <si>
    <t>B:東専 ｾﾝﾄﾗﾙ給湯器釜交換(ﾌﾟｰﾙ系統)</t>
  </si>
  <si>
    <t>01415</t>
  </si>
  <si>
    <t>B:東専 ｾﾝﾄﾗﾙﾄｲﾚ改修工事(6台)</t>
  </si>
  <si>
    <t>01416</t>
  </si>
  <si>
    <t>B:東専 ｾﾝﾄﾗﾙ機械室漏水対策工事</t>
  </si>
  <si>
    <t>201408</t>
  </si>
  <si>
    <t>01417</t>
  </si>
  <si>
    <t>C:東専 ｾﾝﾄﾗﾙﾌｨｯﾄﾈｽ修繕【枠】</t>
  </si>
  <si>
    <t>01418</t>
  </si>
  <si>
    <t>B:東専 ｾﾝﾄﾗﾙ5階ｽｶｯｼｭｺｰﾄｻｲﾄﾞｳｫｰﾙ改修工事</t>
  </si>
  <si>
    <t>01419</t>
  </si>
  <si>
    <t>B:東専 PAC空調室外機洗浄</t>
  </si>
  <si>
    <t>01420</t>
  </si>
  <si>
    <t>B:東専 P-MAC空調機ﾌｨﾙｰﾀ-交換化粧板清掃</t>
  </si>
  <si>
    <t>01421</t>
  </si>
  <si>
    <t>B:東専 飲食店舗ﾀﾞｸﾄ清掃</t>
  </si>
  <si>
    <t>01422</t>
  </si>
  <si>
    <t>B:東専 B1F･横丁厨房排気設備清掃作業</t>
  </si>
  <si>
    <t>01423</t>
  </si>
  <si>
    <t>B:東専 B1F･1F飲食店舗排気ﾌｧﾝ清掃作業</t>
  </si>
  <si>
    <t>01424</t>
  </si>
  <si>
    <t>B:東専 B1F地下水槽ﾋﾟｯﾄ内害虫防除(1回目)</t>
  </si>
  <si>
    <t>01425</t>
  </si>
  <si>
    <t>B:東専 B1F地下水槽ﾋﾟｯﾄ内害虫防除(2回目)</t>
  </si>
  <si>
    <t>01426</t>
  </si>
  <si>
    <t>B:東専 B1F雑排水槽2槽中間希釈清掃(1回目)</t>
  </si>
  <si>
    <t>01427</t>
  </si>
  <si>
    <t>B:東専 B1F雑排水槽2槽中間希釈清掃(2回目)</t>
  </si>
  <si>
    <t>01428</t>
  </si>
  <si>
    <t>B:南棟 泡消火薬剤ﾀﾝｸ取替工事</t>
  </si>
  <si>
    <t>01429</t>
  </si>
  <si>
    <t>B:南棟 外壁ｻｲﾝ改修工事</t>
  </si>
  <si>
    <t>01430</t>
  </si>
  <si>
    <t>B:南棟 1階北側玄関上部ｹｰﾌﾞﾙﾗｯｸ取替</t>
  </si>
  <si>
    <t>01431</t>
  </si>
  <si>
    <t>B:南棟 東芝ｴﾚﾍﾞｰﾀ修繕</t>
  </si>
  <si>
    <t>01432</t>
  </si>
  <si>
    <t>B:南棟 1-8階ELVﾎｰﾙ三方枠廻りｱｸﾘﾙ板取付</t>
  </si>
  <si>
    <t>01433</t>
  </si>
  <si>
    <t>B:南棟 放送設備改修工事</t>
  </si>
  <si>
    <t>01434</t>
  </si>
  <si>
    <t>C:南棟 一斉開放弁更新工事【枠】</t>
  </si>
  <si>
    <t>01435</t>
  </si>
  <si>
    <t>C:南棟 建築設備修繕工事【枠】</t>
  </si>
  <si>
    <t>01436</t>
  </si>
  <si>
    <t>C:南棟 電気設備修繕工事【枠】</t>
  </si>
  <si>
    <t>01437</t>
  </si>
  <si>
    <t>C:南棟 消防設備修繕工事【枠】</t>
  </si>
  <si>
    <t>01438</t>
  </si>
  <si>
    <t>C:南棟 ｼｬｯﾀｰ設備修繕工事【枠】</t>
  </si>
  <si>
    <t>01439</t>
  </si>
  <si>
    <t>C:南棟 外壁補修工事【枠】</t>
  </si>
  <si>
    <t>01440</t>
  </si>
  <si>
    <t>C:南棟 空調機修繕工事【枠】</t>
  </si>
  <si>
    <t>01441</t>
  </si>
  <si>
    <t>C:南棟　予備</t>
  </si>
  <si>
    <t>合計</t>
  </si>
  <si>
    <t>-</t>
  </si>
  <si>
    <t>01236</t>
  </si>
  <si>
    <t>B:東MF ｼﾞｪﾈﾘﾝｸ用冷却塔駆動部整備</t>
  </si>
  <si>
    <t>01275</t>
  </si>
  <si>
    <t>B:東MF ｽﾎﾟｯﾄｴｱｺﾝ購入</t>
  </si>
  <si>
    <t>01279</t>
  </si>
  <si>
    <t>B:東MF CRTｼｬｯﾄﾀﾞｳﾝ用UPSﾊﾞｯﾃﾘｰ交換</t>
  </si>
  <si>
    <t>01332</t>
  </si>
  <si>
    <t>C:東MF 消防設備修繕工事【枠】</t>
  </si>
  <si>
    <t>01333</t>
  </si>
  <si>
    <t>C:東MF 修繕工事【枠】　※20万以下MF負担</t>
  </si>
  <si>
    <t>01334</t>
  </si>
  <si>
    <t>C:西MF 修繕工事【枠】 ※20万以下MF負担</t>
  </si>
  <si>
    <t>01335</t>
  </si>
  <si>
    <t>B:西MF 1F外部階段手摺設置工事</t>
  </si>
  <si>
    <t>01336</t>
  </si>
  <si>
    <t>B:西MF ﾃﾅﾝﾄ水道ﾒｰﾀｰ取替</t>
  </si>
  <si>
    <t>01443</t>
  </si>
  <si>
    <t>C:南MF 修繕工事【枠】※20万以下MF負担</t>
  </si>
  <si>
    <t>01444</t>
  </si>
  <si>
    <t>C:案内板書換え工事【枠】</t>
  </si>
  <si>
    <t>01445</t>
  </si>
  <si>
    <t>E:東棟　原状復旧工事【枠】</t>
  </si>
  <si>
    <t>01446</t>
  </si>
  <si>
    <t>F:東棟　貸付整備工事【枠】</t>
  </si>
  <si>
    <t>01447</t>
  </si>
  <si>
    <t>B:東専 ﾍﾟﾃﾞｽﾄﾘｱﾝﾃﾞｯｷｵｰﾄﾚｰﾝ乗降板交換工事</t>
  </si>
  <si>
    <t>総合計</t>
  </si>
  <si>
    <t>XXX</t>
  </si>
  <si>
    <t>JP.No</t>
    <phoneticPr fontId="21"/>
  </si>
  <si>
    <t>質問内容（VN）</t>
    <phoneticPr fontId="21"/>
  </si>
  <si>
    <t>質問内容(JP)</t>
    <phoneticPr fontId="21"/>
  </si>
  <si>
    <t>質問名</t>
    <phoneticPr fontId="21"/>
  </si>
  <si>
    <t>Làm thế nào biết function user đó định nghĩa gì?</t>
    <phoneticPr fontId="21"/>
  </si>
  <si>
    <r>
      <t>Khi chọn function mà user định nghĩa. Thì không biết kết quả ra sao là đúng.
Có thể xem đ</t>
    </r>
    <r>
      <rPr>
        <sz val="11"/>
        <rFont val="Arial"/>
        <family val="2"/>
      </rPr>
      <t>ư</t>
    </r>
    <r>
      <rPr>
        <sz val="11"/>
        <rFont val="ＭＳ ゴシック"/>
        <family val="3"/>
        <charset val="128"/>
      </rPr>
      <t>ợc những gì user định nghĩa không?</t>
    </r>
    <phoneticPr fontId="21"/>
  </si>
  <si>
    <t>Đã chọn function do user định nghĩa kết quả không thay đổi</t>
    <phoneticPr fontId="21"/>
  </si>
  <si>
    <t>DB postgresql có 1 bảng có column kiểu character kết quả không đổi</t>
    <phoneticPr fontId="21"/>
  </si>
  <si>
    <t>Tại sao add file .jar phải restart lại</t>
    <phoneticPr fontId="21"/>
  </si>
  <si>
    <t>Có nên có chức năng tự load lại không?</t>
    <phoneticPr fontId="21"/>
  </si>
  <si>
    <t>登録日</t>
    <phoneticPr fontId="21"/>
  </si>
  <si>
    <t>登録者</t>
    <phoneticPr fontId="21"/>
  </si>
  <si>
    <t>タン</t>
    <phoneticPr fontId="21"/>
  </si>
  <si>
    <t>回答日</t>
    <phoneticPr fontId="21"/>
  </si>
  <si>
    <t>転記先
課題分類</t>
    <phoneticPr fontId="21"/>
  </si>
  <si>
    <t>転記先
課題No.</t>
    <phoneticPr fontId="21"/>
  </si>
  <si>
    <t>フェーズ</t>
    <phoneticPr fontId="21"/>
  </si>
  <si>
    <t>QA対象資料等</t>
    <phoneticPr fontId="21"/>
  </si>
  <si>
    <t>No.XXX ＸＸＸＸＸＸＸＸＸＸＸＸＸＸＸＸ</t>
    <phoneticPr fontId="21"/>
  </si>
  <si>
    <t>No.2</t>
    <phoneticPr fontId="21"/>
  </si>
  <si>
    <t>ユーザー定義関数を選択した後、 戻り値を取得するが、正しいかどうかが分かりません。
ユーザが何を定義したか確認することできませんか？</t>
    <phoneticPr fontId="21"/>
  </si>
  <si>
    <t>「Postgresql」にて結果変更なしのカラム（文字型）のテーブルが存在します。</t>
    <phoneticPr fontId="21"/>
  </si>
  <si>
    <t>自動の「最新の情報に更新」の機能が必要でしょうか？</t>
    <phoneticPr fontId="21"/>
  </si>
  <si>
    <t>ブタン「アナリスト」</t>
    <phoneticPr fontId="21"/>
  </si>
  <si>
    <t>Không biết ý nghĩa nút làm gì?</t>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</si>
</sst>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numFmts>
  <fonts count="24" x14ac:knownFonts="1">
    <font>
      <sz val="11"/>
      <name val="ＭＳ Ｐゴシック"/>
      <family val="3"/>
      <charset val="128"/>
    </font>
    <font>
      <sz val="10"/>
      <name val="ＭＳ ゴシック"/>
      <family val="3"/>
      <charset val="128"/>
    </font>
    <font>
      <b/>
      <sz val="10"/>
      <name val="ＭＳ ゴシック"/>
      <family val="3"/>
      <charset val="128"/>
    </font>
    <font>
      <sz val="11"/>
      <name val="ＭＳ ゴシック"/>
      <family val="3"/>
      <charset val="128"/>
    </font>
    <font>
      <sz val="9"/>
      <color rgb="FF000000"/>
      <name val="ＭＳ Ｐゴシック"/>
      <family val="3"/>
      <charset val="128"/>
    </font>
    <font>
      <b/>
      <sz val="20"/>
      <name val="ＭＳ Ｐゴシック"/>
      <family val="3"/>
      <charset val="128"/>
    </font>
    <font>
      <sz val="18"/>
      <name val="ＭＳ Ｐゴシック"/>
      <family val="3"/>
      <charset val="128"/>
    </font>
    <font>
      <b/>
      <sz val="18"/>
      <name val="ＭＳ Ｐゴシック"/>
      <family val="3"/>
      <charset val="128"/>
    </font>
    <font>
      <sz val="11"/>
      <color rgb="FF000000"/>
      <name val="ＭＳ Ｐゴシック"/>
      <family val="2"/>
      <charset val="128"/>
    </font>
    <font>
      <sz val="18"/>
      <color rgb="FF000000"/>
      <name val="ＭＳ Ｐゴシック"/>
      <family val="2"/>
      <charset val="128"/>
    </font>
    <font>
      <b/>
      <sz val="18"/>
      <color rgb="FF000000"/>
      <name val="ＭＳ ゴシック"/>
      <family val="3"/>
      <charset val="128"/>
    </font>
    <font>
      <b/>
      <sz val="10"/>
      <name val="ＭＳ Ｐゴシック"/>
      <family val="3"/>
      <charset val="128"/>
    </font>
    <font>
      <b/>
      <sz val="18"/>
      <color rgb="FFFFFFFF"/>
      <name val="ＭＳ Ｐゴシック"/>
      <family val="3"/>
      <charset val="128"/>
    </font>
    <font>
      <b/>
      <sz val="10"/>
      <color rgb="FFFFFFFF"/>
      <name val="ＭＳ Ｐゴシック"/>
      <family val="3"/>
      <charset val="128"/>
    </font>
    <font>
      <sz val="9"/>
      <color rgb="FF000000"/>
      <name val="ＭＳ Ｐゴシック"/>
      <family val="2"/>
      <charset val="128"/>
    </font>
    <font>
      <sz val="9"/>
      <name val="ＭＳ Ｐゴシック"/>
      <family val="3"/>
      <charset val="128"/>
    </font>
    <font>
      <b/>
      <sz val="14"/>
      <color rgb="FF000000"/>
      <name val="ＭＳ Ｐゴシック"/>
      <family val="3"/>
      <charset val="128"/>
    </font>
    <font>
      <sz val="11"/>
      <color rgb="FF000000"/>
      <name val="ＭＳ Ｐゴシック"/>
      <family val="3"/>
      <charset val="128"/>
    </font>
    <font>
      <b/>
      <sz val="11"/>
      <color rgb="FF000000"/>
      <name val="ＭＳ Ｐゴシック"/>
      <family val="3"/>
      <charset val="128"/>
    </font>
    <font>
      <b/>
      <sz val="9"/>
      <color rgb="FF000000"/>
      <name val="ＭＳ Ｐゴシック"/>
      <family val="3"/>
      <charset val="128"/>
    </font>
    <font>
      <sz val="11"/>
      <name val="ＭＳ Ｐゴシック"/>
      <family val="3"/>
      <charset val="128"/>
    </font>
    <font>
      <sz val="6"/>
      <name val="ＭＳ Ｐゴシック"/>
      <family val="3"/>
      <charset val="128"/>
    </font>
    <font>
      <sz val="11"/>
      <name val="Arial"/>
      <family val="2"/>
    </font>
    <font>
      <u/>
      <sz val="11"/>
      <color theme="10"/>
      <name val="ＭＳ Ｐゴシック"/>
      <family val="3"/>
      <charset val="128"/>
    </font>
  </fonts>
  <fills count="10">
    <fill>
      <patternFill patternType="none"/>
    </fill>
    <fill>
      <patternFill patternType="gray125"/>
    </fill>
    <fill>
      <patternFill patternType="solid">
        <fgColor rgb="FFFFFF99"/>
        <bgColor rgb="FFEAF1DD"/>
      </patternFill>
    </fill>
    <fill>
      <patternFill patternType="solid">
        <fgColor rgb="FF000080"/>
        <bgColor rgb="FF000080"/>
      </patternFill>
    </fill>
    <fill>
      <patternFill patternType="solid">
        <fgColor rgb="FFEBF1DE"/>
        <bgColor rgb="FFEAF1DD"/>
      </patternFill>
    </fill>
    <fill>
      <patternFill patternType="solid">
        <fgColor rgb="FFDBEEF4"/>
        <bgColor rgb="FFDBEEF3"/>
      </patternFill>
    </fill>
    <fill>
      <patternFill patternType="solid">
        <fgColor rgb="FFEAF1DD"/>
        <bgColor rgb="FFEBF1DE"/>
      </patternFill>
    </fill>
    <fill>
      <patternFill patternType="solid">
        <fgColor rgb="FFDBEEF3"/>
        <bgColor rgb="FFDBEEF4"/>
      </patternFill>
    </fill>
    <fill>
      <patternFill patternType="solid">
        <fgColor rgb="FFFAC090"/>
        <bgColor rgb="FFBFBFBF"/>
      </patternFill>
    </fill>
    <fill>
      <patternFill patternType="solid">
        <fgColor rgb="FFE6E0EC"/>
        <bgColor rgb="FFDBEEF3"/>
      </patternFill>
    </fill>
  </fills>
  <borders count="3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right/>
      <top style="thin">
        <color auto="1"/>
      </top>
      <bottom style="thin">
        <color auto="1"/>
      </bottom>
      <diagonal/>
    </border>
    <border>
      <left/>
      <right style="hair">
        <color auto="1"/>
      </right>
      <top style="thin">
        <color auto="1"/>
      </top>
      <bottom style="thin">
        <color auto="1"/>
      </bottom>
      <diagonal/>
    </border>
  </borders>
  <cellStyleXfs count="3">
    <xf numFmtId="0" fontId="0" fillId="0" borderId="0"/>
    <xf numFmtId="0" fontId="20" fillId="0" borderId="0"/>
    <xf numFmtId="0" fontId="23" fillId="0" borderId="0" applyNumberFormat="0" applyFill="0" applyBorder="0" applyAlignment="0" applyProtection="0"/>
  </cellStyleXfs>
  <cellXfs count="184">
    <xf numFmtId="0" fontId="0" fillId="0" borderId="0" xfId="0"/>
    <xf numFmtId="0" fontId="1" fillId="0" borderId="0" xfId="1" applyFont="1" applyAlignment="1">
      <alignment horizontal="center" vertical="top" wrapText="1"/>
    </xf>
    <xf numFmtId="0" fontId="1" fillId="0" borderId="0" xfId="1" applyFont="1" applyAlignment="1">
      <alignment horizontal="left" vertical="top" wrapText="1"/>
    </xf>
    <xf numFmtId="0" fontId="2" fillId="2" borderId="1" xfId="1" applyFon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1" fillId="0" borderId="1" xfId="1" applyFont="1" applyBorder="1" applyAlignment="1">
      <alignment horizontal="center" vertical="top" wrapText="1"/>
    </xf>
    <xf numFmtId="0" fontId="1" fillId="0" borderId="1" xfId="1" applyFont="1" applyBorder="1" applyAlignment="1">
      <alignment horizontal="left" vertical="top" wrapText="1"/>
    </xf>
    <xf numFmtId="176" fontId="1" fillId="0" borderId="1" xfId="1" applyNumberFormat="1" applyFont="1" applyBorder="1" applyAlignment="1">
      <alignment horizontal="center" vertical="top" wrapText="1"/>
    </xf>
    <xf numFmtId="0" fontId="1" fillId="0" borderId="1" xfId="1" applyFont="1" applyBorder="1" applyAlignment="1">
      <alignment vertical="top" wrapText="1"/>
    </xf>
    <xf numFmtId="0" fontId="3" fillId="0" borderId="1" xfId="1" applyFont="1" applyBorder="1" applyAlignment="1">
      <alignment horizontal="center" vertical="top" wrapText="1"/>
    </xf>
    <xf numFmtId="0" fontId="3" fillId="0" borderId="1" xfId="1" applyFont="1" applyBorder="1" applyAlignment="1">
      <alignment horizontal="left" vertical="top" wrapText="1"/>
    </xf>
    <xf numFmtId="176" fontId="3" fillId="0" borderId="1" xfId="1" applyNumberFormat="1" applyFont="1" applyBorder="1" applyAlignment="1">
      <alignment horizontal="center" vertical="top" wrapText="1"/>
    </xf>
    <xf numFmtId="0" fontId="3" fillId="0" borderId="1" xfId="1" applyFont="1" applyBorder="1" applyAlignment="1">
      <alignment vertical="top" wrapText="1"/>
    </xf>
    <xf numFmtId="0" fontId="1" fillId="2" borderId="0" xfId="1" applyFont="1" applyFill="1" applyAlignment="1">
      <alignment vertical="top"/>
    </xf>
    <xf numFmtId="0" fontId="1" fillId="2" borderId="0" xfId="1" applyFont="1" applyFill="1" applyAlignment="1">
      <alignment horizontal="left" vertical="top" wrapText="1"/>
    </xf>
    <xf numFmtId="0" fontId="1" fillId="2" borderId="0" xfId="1" applyFont="1" applyFill="1" applyAlignment="1">
      <alignment horizontal="center" vertical="top" wrapText="1"/>
    </xf>
    <xf numFmtId="14" fontId="1" fillId="2" borderId="0" xfId="1" applyNumberFormat="1" applyFont="1" applyFill="1" applyAlignment="1">
      <alignment horizontal="center" vertical="top" wrapText="1"/>
    </xf>
    <xf numFmtId="0" fontId="5" fillId="0" borderId="0" xfId="1" applyFont="1"/>
    <xf numFmtId="0" fontId="6" fillId="0" borderId="0" xfId="1" applyFont="1"/>
    <xf numFmtId="0" fontId="6" fillId="0" borderId="0" xfId="1" applyFont="1" applyAlignment="1">
      <alignment horizontal="right"/>
    </xf>
    <xf numFmtId="0" fontId="6" fillId="0" borderId="0" xfId="1" applyFont="1" applyBorder="1"/>
    <xf numFmtId="0" fontId="6" fillId="0" borderId="0" xfId="1" applyFont="1" applyBorder="1" applyAlignment="1">
      <alignment horizontal="right"/>
    </xf>
    <xf numFmtId="0" fontId="6" fillId="0" borderId="0" xfId="1" applyFont="1" applyBorder="1" applyAlignment="1">
      <alignment horizontal="center" vertical="center"/>
    </xf>
    <xf numFmtId="0" fontId="7" fillId="0" borderId="0" xfId="1" applyFont="1"/>
    <xf numFmtId="0" fontId="8" fillId="0" borderId="0" xfId="1" applyFont="1" applyAlignment="1">
      <alignment vertical="center"/>
    </xf>
    <xf numFmtId="0" fontId="9" fillId="0" borderId="0" xfId="1" applyFont="1" applyAlignment="1">
      <alignment vertical="center"/>
    </xf>
    <xf numFmtId="0" fontId="0" fillId="0" borderId="0" xfId="1" applyFont="1"/>
    <xf numFmtId="0" fontId="8" fillId="0" borderId="0" xfId="1" applyFont="1" applyAlignment="1">
      <alignment horizontal="center" vertical="center"/>
    </xf>
    <xf numFmtId="0" fontId="8" fillId="0" borderId="0" xfId="1" applyFont="1" applyBorder="1" applyAlignment="1">
      <alignment vertical="center"/>
    </xf>
    <xf numFmtId="0" fontId="11" fillId="0" borderId="0" xfId="1" applyFont="1" applyAlignment="1">
      <alignment vertical="center"/>
    </xf>
    <xf numFmtId="0" fontId="12" fillId="3" borderId="0" xfId="1" applyFont="1" applyFill="1" applyAlignment="1">
      <alignment vertical="center"/>
    </xf>
    <xf numFmtId="0" fontId="13" fillId="3" borderId="0" xfId="1" applyFont="1" applyFill="1" applyAlignment="1">
      <alignment vertical="center"/>
    </xf>
    <xf numFmtId="9" fontId="13" fillId="3" borderId="0" xfId="1" applyNumberFormat="1" applyFont="1" applyFill="1" applyBorder="1" applyAlignment="1" applyProtection="1">
      <alignment vertical="center"/>
    </xf>
    <xf numFmtId="0" fontId="13" fillId="3" borderId="0" xfId="1" applyFont="1" applyFill="1" applyAlignment="1">
      <alignment vertical="center" shrinkToFit="1"/>
    </xf>
    <xf numFmtId="0" fontId="4" fillId="0" borderId="0" xfId="1" applyFont="1" applyAlignment="1">
      <alignment vertical="center"/>
    </xf>
    <xf numFmtId="38" fontId="15" fillId="0" borderId="1" xfId="1" applyNumberFormat="1" applyFont="1" applyBorder="1" applyAlignment="1" applyProtection="1">
      <alignment horizontal="center" vertical="center" wrapText="1"/>
      <protection locked="0"/>
    </xf>
    <xf numFmtId="0" fontId="4" fillId="0" borderId="0" xfId="1" applyFont="1" applyBorder="1" applyAlignment="1">
      <alignment vertical="center"/>
    </xf>
    <xf numFmtId="0" fontId="4" fillId="4" borderId="4" xfId="1" applyFont="1" applyFill="1" applyBorder="1" applyAlignment="1" applyProtection="1">
      <alignment horizontal="center" vertical="center" wrapText="1"/>
      <protection locked="0"/>
    </xf>
    <xf numFmtId="38" fontId="4" fillId="6" borderId="5" xfId="1" applyNumberFormat="1" applyFont="1" applyFill="1" applyBorder="1" applyAlignment="1" applyProtection="1">
      <alignment horizontal="center" vertical="center" wrapText="1"/>
      <protection locked="0"/>
    </xf>
    <xf numFmtId="38" fontId="4" fillId="6" borderId="6" xfId="1" applyNumberFormat="1" applyFont="1" applyFill="1" applyBorder="1" applyAlignment="1" applyProtection="1">
      <alignment horizontal="center" vertical="center" wrapText="1"/>
      <protection locked="0"/>
    </xf>
    <xf numFmtId="38" fontId="4" fillId="0" borderId="1" xfId="1" applyNumberFormat="1" applyFont="1" applyBorder="1" applyAlignment="1" applyProtection="1">
      <alignment horizontal="center" vertical="center" wrapText="1"/>
      <protection locked="0"/>
    </xf>
    <xf numFmtId="10" fontId="4" fillId="0" borderId="4" xfId="1" applyNumberFormat="1" applyFont="1" applyBorder="1" applyAlignment="1" applyProtection="1">
      <alignment horizontal="center" vertical="center" wrapText="1"/>
    </xf>
    <xf numFmtId="38" fontId="4" fillId="0" borderId="7" xfId="1" applyNumberFormat="1" applyFont="1" applyBorder="1" applyAlignment="1" applyProtection="1">
      <alignment horizontal="center" vertical="center" wrapText="1"/>
    </xf>
    <xf numFmtId="38" fontId="4" fillId="0" borderId="6" xfId="1" applyNumberFormat="1" applyFont="1" applyBorder="1" applyAlignment="1" applyProtection="1">
      <alignment horizontal="center" vertical="center" wrapText="1"/>
    </xf>
    <xf numFmtId="38" fontId="4" fillId="4" borderId="4" xfId="1" applyNumberFormat="1" applyFont="1" applyFill="1" applyBorder="1" applyAlignment="1" applyProtection="1">
      <alignment horizontal="center" vertical="center" wrapText="1"/>
      <protection locked="0"/>
    </xf>
    <xf numFmtId="38" fontId="4" fillId="0" borderId="2" xfId="1" applyNumberFormat="1" applyFont="1" applyBorder="1" applyAlignment="1" applyProtection="1">
      <alignment horizontal="center" vertical="center" wrapText="1"/>
      <protection locked="0"/>
    </xf>
    <xf numFmtId="0" fontId="16" fillId="0" borderId="0" xfId="1" applyFont="1" applyAlignment="1">
      <alignment vertical="center"/>
    </xf>
    <xf numFmtId="0" fontId="0" fillId="0" borderId="0" xfId="1" applyFont="1" applyAlignment="1">
      <alignment vertical="center"/>
    </xf>
    <xf numFmtId="0" fontId="4" fillId="0" borderId="1" xfId="1" applyFont="1" applyBorder="1" applyAlignment="1">
      <alignment vertical="center"/>
    </xf>
    <xf numFmtId="0" fontId="4" fillId="0" borderId="1" xfId="1" applyFont="1" applyBorder="1" applyAlignment="1" applyProtection="1">
      <alignment vertical="center"/>
      <protection locked="0"/>
    </xf>
    <xf numFmtId="9" fontId="4" fillId="0" borderId="1" xfId="1" applyNumberFormat="1" applyFont="1" applyBorder="1" applyAlignment="1" applyProtection="1">
      <alignment vertical="center"/>
      <protection locked="0"/>
    </xf>
    <xf numFmtId="0" fontId="4" fillId="5" borderId="1" xfId="1" applyFont="1" applyFill="1" applyBorder="1" applyAlignment="1">
      <alignment horizontal="center" vertical="center"/>
    </xf>
    <xf numFmtId="38" fontId="4" fillId="0" borderId="1" xfId="1" applyNumberFormat="1" applyFont="1" applyBorder="1" applyAlignment="1" applyProtection="1">
      <alignment vertical="center"/>
      <protection locked="0"/>
    </xf>
    <xf numFmtId="38" fontId="4" fillId="0" borderId="3" xfId="1" applyNumberFormat="1" applyFont="1" applyBorder="1" applyAlignment="1" applyProtection="1">
      <alignment vertical="center"/>
      <protection locked="0"/>
    </xf>
    <xf numFmtId="38" fontId="4" fillId="4" borderId="4" xfId="1" applyNumberFormat="1" applyFont="1" applyFill="1" applyBorder="1" applyAlignment="1" applyProtection="1">
      <alignment vertical="center"/>
      <protection locked="0"/>
    </xf>
    <xf numFmtId="38" fontId="4" fillId="4" borderId="5" xfId="1" applyNumberFormat="1" applyFont="1" applyFill="1" applyBorder="1" applyAlignment="1" applyProtection="1">
      <alignment vertical="center"/>
      <protection locked="0"/>
    </xf>
    <xf numFmtId="38" fontId="4" fillId="6" borderId="5" xfId="1" applyNumberFormat="1" applyFont="1" applyFill="1" applyBorder="1" applyAlignment="1" applyProtection="1">
      <alignment vertical="center"/>
      <protection locked="0"/>
    </xf>
    <xf numFmtId="38" fontId="4" fillId="6" borderId="6" xfId="1" applyNumberFormat="1" applyFont="1" applyFill="1" applyBorder="1" applyAlignment="1" applyProtection="1">
      <alignment vertical="center"/>
      <protection locked="0"/>
    </xf>
    <xf numFmtId="0" fontId="4" fillId="0" borderId="8" xfId="1" applyFont="1" applyBorder="1" applyAlignment="1">
      <alignment vertical="center"/>
    </xf>
    <xf numFmtId="10" fontId="4" fillId="0" borderId="4" xfId="1" applyNumberFormat="1" applyFont="1" applyBorder="1" applyAlignment="1" applyProtection="1">
      <alignment vertical="center"/>
    </xf>
    <xf numFmtId="38" fontId="4" fillId="0" borderId="7" xfId="1" applyNumberFormat="1" applyFont="1" applyBorder="1" applyAlignment="1" applyProtection="1">
      <alignment vertical="center"/>
    </xf>
    <xf numFmtId="38" fontId="4" fillId="0" borderId="6" xfId="1" applyNumberFormat="1" applyFont="1" applyBorder="1" applyAlignment="1" applyProtection="1">
      <alignment vertical="center"/>
    </xf>
    <xf numFmtId="38" fontId="4" fillId="4" borderId="4" xfId="1" applyNumberFormat="1" applyFont="1" applyFill="1" applyBorder="1" applyAlignment="1" applyProtection="1">
      <alignment vertical="center"/>
    </xf>
    <xf numFmtId="38" fontId="4" fillId="4" borderId="5" xfId="1" applyNumberFormat="1" applyFont="1" applyFill="1" applyBorder="1" applyAlignment="1" applyProtection="1">
      <alignment vertical="center"/>
    </xf>
    <xf numFmtId="38" fontId="4" fillId="6" borderId="5" xfId="1" applyNumberFormat="1" applyFont="1" applyFill="1" applyBorder="1" applyAlignment="1" applyProtection="1">
      <alignment vertical="center"/>
    </xf>
    <xf numFmtId="38" fontId="4" fillId="0" borderId="2" xfId="1" applyNumberFormat="1" applyFont="1" applyBorder="1" applyAlignment="1" applyProtection="1">
      <alignment vertical="center"/>
    </xf>
    <xf numFmtId="0" fontId="4" fillId="0" borderId="9" xfId="1" applyFont="1" applyBorder="1" applyAlignment="1">
      <alignment vertical="center"/>
    </xf>
    <xf numFmtId="10" fontId="4" fillId="0" borderId="0" xfId="1" applyNumberFormat="1" applyFont="1" applyAlignment="1">
      <alignment vertical="center"/>
    </xf>
    <xf numFmtId="0" fontId="4" fillId="0" borderId="10" xfId="1" applyFont="1" applyBorder="1" applyAlignment="1">
      <alignment vertical="center"/>
    </xf>
    <xf numFmtId="0" fontId="4" fillId="0" borderId="10" xfId="1" applyFont="1" applyBorder="1" applyAlignment="1" applyProtection="1">
      <alignment vertical="center"/>
      <protection locked="0"/>
    </xf>
    <xf numFmtId="9" fontId="4" fillId="0" borderId="10" xfId="1" applyNumberFormat="1" applyFont="1" applyBorder="1" applyAlignment="1" applyProtection="1">
      <alignment vertical="center"/>
      <protection locked="0"/>
    </xf>
    <xf numFmtId="0" fontId="4" fillId="5" borderId="10" xfId="1" applyFont="1" applyFill="1" applyBorder="1" applyAlignment="1">
      <alignment horizontal="center" vertical="center"/>
    </xf>
    <xf numFmtId="38" fontId="4" fillId="0" borderId="10" xfId="1" applyNumberFormat="1" applyFont="1" applyBorder="1" applyAlignment="1" applyProtection="1">
      <alignment vertical="center"/>
      <protection locked="0"/>
    </xf>
    <xf numFmtId="38" fontId="4" fillId="0" borderId="11" xfId="1" applyNumberFormat="1" applyFont="1" applyBorder="1" applyAlignment="1" applyProtection="1">
      <alignment vertical="center"/>
      <protection locked="0"/>
    </xf>
    <xf numFmtId="38" fontId="4" fillId="4" borderId="12" xfId="1" applyNumberFormat="1" applyFont="1" applyFill="1" applyBorder="1" applyAlignment="1" applyProtection="1">
      <alignment vertical="center"/>
      <protection locked="0"/>
    </xf>
    <xf numFmtId="38" fontId="4" fillId="4" borderId="13" xfId="1" applyNumberFormat="1" applyFont="1" applyFill="1" applyBorder="1" applyAlignment="1" applyProtection="1">
      <alignment vertical="center"/>
      <protection locked="0"/>
    </xf>
    <xf numFmtId="38" fontId="4" fillId="6" borderId="14" xfId="1" applyNumberFormat="1" applyFont="1" applyFill="1" applyBorder="1" applyAlignment="1" applyProtection="1">
      <alignment vertical="center"/>
      <protection locked="0"/>
    </xf>
    <xf numFmtId="38" fontId="4" fillId="6" borderId="15" xfId="1" applyNumberFormat="1" applyFont="1" applyFill="1" applyBorder="1" applyAlignment="1" applyProtection="1">
      <alignment vertical="center"/>
      <protection locked="0"/>
    </xf>
    <xf numFmtId="10" fontId="4" fillId="0" borderId="12" xfId="1" applyNumberFormat="1" applyFont="1" applyBorder="1" applyAlignment="1" applyProtection="1">
      <alignment vertical="center"/>
    </xf>
    <xf numFmtId="38" fontId="4" fillId="0" borderId="16" xfId="1" applyNumberFormat="1" applyFont="1" applyBorder="1" applyAlignment="1" applyProtection="1">
      <alignment vertical="center"/>
    </xf>
    <xf numFmtId="38" fontId="4" fillId="0" borderId="17" xfId="1" applyNumberFormat="1" applyFont="1" applyBorder="1" applyAlignment="1" applyProtection="1">
      <alignment vertical="center"/>
    </xf>
    <xf numFmtId="38" fontId="4" fillId="4" borderId="12" xfId="1" applyNumberFormat="1" applyFont="1" applyFill="1" applyBorder="1" applyAlignment="1" applyProtection="1">
      <alignment vertical="center"/>
    </xf>
    <xf numFmtId="38" fontId="4" fillId="4" borderId="13" xfId="1" applyNumberFormat="1" applyFont="1" applyFill="1" applyBorder="1" applyAlignment="1" applyProtection="1">
      <alignment vertical="center"/>
    </xf>
    <xf numFmtId="38" fontId="4" fillId="6" borderId="13" xfId="1" applyNumberFormat="1" applyFont="1" applyFill="1" applyBorder="1" applyAlignment="1" applyProtection="1">
      <alignment vertical="center"/>
    </xf>
    <xf numFmtId="38" fontId="4" fillId="6" borderId="17" xfId="1" applyNumberFormat="1" applyFont="1" applyFill="1" applyBorder="1" applyAlignment="1" applyProtection="1">
      <alignment vertical="center"/>
      <protection locked="0"/>
    </xf>
    <xf numFmtId="38" fontId="4" fillId="0" borderId="18" xfId="1" applyNumberFormat="1" applyFont="1" applyBorder="1" applyAlignment="1" applyProtection="1">
      <alignment vertical="center"/>
    </xf>
    <xf numFmtId="0" fontId="4" fillId="0" borderId="19" xfId="1" applyFont="1" applyBorder="1" applyAlignment="1">
      <alignment vertical="center"/>
    </xf>
    <xf numFmtId="0" fontId="4" fillId="0" borderId="19" xfId="1" applyFont="1" applyBorder="1" applyAlignment="1" applyProtection="1">
      <alignment vertical="center"/>
      <protection locked="0"/>
    </xf>
    <xf numFmtId="9" fontId="4" fillId="0" borderId="19" xfId="1" applyNumberFormat="1" applyFont="1" applyBorder="1" applyAlignment="1" applyProtection="1">
      <alignment vertical="center"/>
      <protection locked="0"/>
    </xf>
    <xf numFmtId="0" fontId="4" fillId="5" borderId="19" xfId="1" applyFont="1" applyFill="1" applyBorder="1" applyAlignment="1">
      <alignment horizontal="center" vertical="center"/>
    </xf>
    <xf numFmtId="38" fontId="4" fillId="0" borderId="19" xfId="1" applyNumberFormat="1" applyFont="1" applyBorder="1" applyAlignment="1" applyProtection="1">
      <alignment vertical="center"/>
      <protection locked="0"/>
    </xf>
    <xf numFmtId="38" fontId="4" fillId="0" borderId="20" xfId="1" applyNumberFormat="1" applyFont="1" applyBorder="1" applyAlignment="1" applyProtection="1">
      <alignment vertical="center"/>
      <protection locked="0"/>
    </xf>
    <xf numFmtId="38" fontId="4" fillId="4" borderId="21" xfId="1" applyNumberFormat="1" applyFont="1" applyFill="1" applyBorder="1" applyAlignment="1" applyProtection="1">
      <alignment vertical="center"/>
      <protection locked="0"/>
    </xf>
    <xf numFmtId="38" fontId="4" fillId="4" borderId="22" xfId="1" applyNumberFormat="1" applyFont="1" applyFill="1" applyBorder="1" applyAlignment="1" applyProtection="1">
      <alignment vertical="center"/>
      <protection locked="0"/>
    </xf>
    <xf numFmtId="38" fontId="4" fillId="6" borderId="22" xfId="1" applyNumberFormat="1" applyFont="1" applyFill="1" applyBorder="1" applyAlignment="1" applyProtection="1">
      <alignment vertical="center"/>
      <protection locked="0"/>
    </xf>
    <xf numFmtId="38" fontId="4" fillId="6" borderId="23" xfId="1" applyNumberFormat="1" applyFont="1" applyFill="1" applyBorder="1" applyAlignment="1" applyProtection="1">
      <alignment vertical="center"/>
      <protection locked="0"/>
    </xf>
    <xf numFmtId="10" fontId="4" fillId="0" borderId="21" xfId="1" applyNumberFormat="1" applyFont="1" applyBorder="1" applyAlignment="1" applyProtection="1">
      <alignment vertical="center"/>
    </xf>
    <xf numFmtId="38" fontId="4" fillId="0" borderId="24" xfId="1" applyNumberFormat="1" applyFont="1" applyBorder="1" applyAlignment="1" applyProtection="1">
      <alignment vertical="center"/>
    </xf>
    <xf numFmtId="38" fontId="4" fillId="0" borderId="23" xfId="1" applyNumberFormat="1" applyFont="1" applyBorder="1" applyAlignment="1" applyProtection="1">
      <alignment vertical="center"/>
    </xf>
    <xf numFmtId="38" fontId="4" fillId="4" borderId="21" xfId="1" applyNumberFormat="1" applyFont="1" applyFill="1" applyBorder="1" applyAlignment="1" applyProtection="1">
      <alignment vertical="center"/>
    </xf>
    <xf numFmtId="38" fontId="4" fillId="4" borderId="22" xfId="1" applyNumberFormat="1" applyFont="1" applyFill="1" applyBorder="1" applyAlignment="1" applyProtection="1">
      <alignment vertical="center"/>
    </xf>
    <xf numFmtId="38" fontId="4" fillId="6" borderId="22" xfId="1" applyNumberFormat="1" applyFont="1" applyFill="1" applyBorder="1" applyAlignment="1" applyProtection="1">
      <alignment vertical="center"/>
    </xf>
    <xf numFmtId="38" fontId="4" fillId="0" borderId="25" xfId="1" applyNumberFormat="1" applyFont="1" applyBorder="1" applyAlignment="1" applyProtection="1">
      <alignment vertical="center"/>
    </xf>
    <xf numFmtId="0" fontId="4" fillId="0" borderId="26" xfId="1" applyFont="1" applyBorder="1" applyAlignment="1">
      <alignment vertical="center"/>
    </xf>
    <xf numFmtId="0" fontId="4" fillId="0" borderId="26" xfId="1" applyFont="1" applyBorder="1" applyAlignment="1" applyProtection="1">
      <alignment vertical="center"/>
      <protection locked="0"/>
    </xf>
    <xf numFmtId="9" fontId="4" fillId="0" borderId="26" xfId="1" applyNumberFormat="1" applyFont="1" applyBorder="1" applyAlignment="1" applyProtection="1">
      <alignment vertical="center"/>
      <protection locked="0"/>
    </xf>
    <xf numFmtId="0" fontId="4" fillId="5" borderId="26" xfId="1" applyFont="1" applyFill="1" applyBorder="1" applyAlignment="1">
      <alignment horizontal="center" vertical="center"/>
    </xf>
    <xf numFmtId="38" fontId="4" fillId="0" borderId="26" xfId="1" applyNumberFormat="1" applyFont="1" applyBorder="1" applyAlignment="1" applyProtection="1">
      <alignment vertical="center"/>
      <protection locked="0"/>
    </xf>
    <xf numFmtId="38" fontId="4" fillId="0" borderId="27" xfId="1" applyNumberFormat="1" applyFont="1" applyBorder="1" applyAlignment="1" applyProtection="1">
      <alignment vertical="center"/>
      <protection locked="0"/>
    </xf>
    <xf numFmtId="38" fontId="4" fillId="4" borderId="28" xfId="1" applyNumberFormat="1" applyFont="1" applyFill="1" applyBorder="1" applyAlignment="1" applyProtection="1">
      <alignment vertical="center"/>
      <protection locked="0"/>
    </xf>
    <xf numFmtId="38" fontId="4" fillId="4" borderId="29" xfId="1" applyNumberFormat="1" applyFont="1" applyFill="1" applyBorder="1" applyAlignment="1" applyProtection="1">
      <alignment vertical="center"/>
      <protection locked="0"/>
    </xf>
    <xf numFmtId="38" fontId="4" fillId="6" borderId="29" xfId="1" applyNumberFormat="1" applyFont="1" applyFill="1" applyBorder="1" applyAlignment="1" applyProtection="1">
      <alignment vertical="center"/>
      <protection locked="0"/>
    </xf>
    <xf numFmtId="38" fontId="4" fillId="6" borderId="30" xfId="1" applyNumberFormat="1" applyFont="1" applyFill="1" applyBorder="1" applyAlignment="1" applyProtection="1">
      <alignment vertical="center"/>
      <protection locked="0"/>
    </xf>
    <xf numFmtId="10" fontId="4" fillId="0" borderId="28" xfId="1" applyNumberFormat="1" applyFont="1" applyBorder="1" applyAlignment="1" applyProtection="1">
      <alignment vertical="center"/>
    </xf>
    <xf numFmtId="38" fontId="4" fillId="0" borderId="31" xfId="1" applyNumberFormat="1" applyFont="1" applyBorder="1" applyAlignment="1" applyProtection="1">
      <alignment vertical="center"/>
    </xf>
    <xf numFmtId="38" fontId="4" fillId="0" borderId="30" xfId="1" applyNumberFormat="1" applyFont="1" applyBorder="1" applyAlignment="1" applyProtection="1">
      <alignment vertical="center"/>
    </xf>
    <xf numFmtId="38" fontId="4" fillId="4" borderId="28" xfId="1" applyNumberFormat="1" applyFont="1" applyFill="1" applyBorder="1" applyAlignment="1" applyProtection="1">
      <alignment vertical="center"/>
    </xf>
    <xf numFmtId="38" fontId="4" fillId="4" borderId="29" xfId="1" applyNumberFormat="1" applyFont="1" applyFill="1" applyBorder="1" applyAlignment="1" applyProtection="1">
      <alignment vertical="center"/>
    </xf>
    <xf numFmtId="38" fontId="4" fillId="6" borderId="29" xfId="1" applyNumberFormat="1" applyFont="1" applyFill="1" applyBorder="1" applyAlignment="1" applyProtection="1">
      <alignment vertical="center"/>
    </xf>
    <xf numFmtId="38" fontId="4" fillId="0" borderId="32" xfId="1" applyNumberFormat="1" applyFont="1" applyBorder="1" applyAlignment="1" applyProtection="1">
      <alignment vertical="center"/>
    </xf>
    <xf numFmtId="0" fontId="0" fillId="0" borderId="0" xfId="1" applyFont="1" applyAlignment="1">
      <alignment horizontal="right" vertical="center"/>
    </xf>
    <xf numFmtId="0" fontId="4" fillId="7" borderId="26" xfId="1" applyFont="1" applyFill="1" applyBorder="1" applyAlignment="1">
      <alignment horizontal="center" vertical="center"/>
    </xf>
    <xf numFmtId="38" fontId="4" fillId="6" borderId="28" xfId="1" applyNumberFormat="1" applyFont="1" applyFill="1" applyBorder="1" applyAlignment="1" applyProtection="1">
      <alignment vertical="center"/>
      <protection locked="0"/>
    </xf>
    <xf numFmtId="38" fontId="4" fillId="6" borderId="28" xfId="1" applyNumberFormat="1" applyFont="1" applyFill="1" applyBorder="1" applyAlignment="1" applyProtection="1">
      <alignment vertical="center"/>
    </xf>
    <xf numFmtId="0" fontId="17" fillId="0" borderId="0" xfId="1" applyFont="1" applyAlignment="1">
      <alignment vertical="center"/>
    </xf>
    <xf numFmtId="38" fontId="4" fillId="6" borderId="21" xfId="1" applyNumberFormat="1" applyFont="1" applyFill="1" applyBorder="1" applyAlignment="1" applyProtection="1">
      <alignment vertical="center"/>
    </xf>
    <xf numFmtId="38" fontId="18" fillId="0" borderId="0" xfId="1" applyNumberFormat="1" applyFont="1" applyBorder="1" applyAlignment="1" applyProtection="1">
      <alignment vertical="center"/>
    </xf>
    <xf numFmtId="9" fontId="0" fillId="0" borderId="0" xfId="1" applyNumberFormat="1" applyFont="1" applyBorder="1" applyAlignment="1" applyProtection="1">
      <alignment vertical="center"/>
    </xf>
    <xf numFmtId="38" fontId="0" fillId="0" borderId="0" xfId="1" applyNumberFormat="1" applyFont="1" applyBorder="1" applyAlignment="1" applyProtection="1">
      <alignment vertical="center"/>
    </xf>
    <xf numFmtId="0" fontId="0" fillId="0" borderId="3" xfId="1" applyFont="1" applyBorder="1" applyAlignment="1">
      <alignment vertical="center"/>
    </xf>
    <xf numFmtId="38" fontId="0" fillId="0" borderId="33" xfId="1" applyNumberFormat="1" applyFont="1" applyBorder="1" applyAlignment="1" applyProtection="1">
      <alignment vertical="center"/>
    </xf>
    <xf numFmtId="38" fontId="0" fillId="0" borderId="2" xfId="1" applyNumberFormat="1" applyFont="1" applyBorder="1" applyAlignment="1" applyProtection="1">
      <alignment vertical="center"/>
    </xf>
    <xf numFmtId="0" fontId="8" fillId="0" borderId="2" xfId="1" applyFont="1" applyBorder="1" applyAlignment="1">
      <alignment vertical="center"/>
    </xf>
    <xf numFmtId="38" fontId="4" fillId="6" borderId="13" xfId="1" applyNumberFormat="1" applyFont="1" applyFill="1" applyBorder="1" applyAlignment="1" applyProtection="1">
      <alignment vertical="center"/>
      <protection locked="0"/>
    </xf>
    <xf numFmtId="0" fontId="14" fillId="0" borderId="26" xfId="1" applyFont="1" applyBorder="1" applyAlignment="1">
      <alignment vertical="center"/>
    </xf>
    <xf numFmtId="38" fontId="4" fillId="0" borderId="26" xfId="1" applyNumberFormat="1" applyFont="1" applyBorder="1" applyAlignment="1" applyProtection="1">
      <alignment vertical="center"/>
    </xf>
    <xf numFmtId="38" fontId="4" fillId="0" borderId="19" xfId="1" applyNumberFormat="1" applyFont="1" applyBorder="1" applyAlignment="1" applyProtection="1">
      <alignment vertical="center"/>
    </xf>
    <xf numFmtId="0" fontId="19" fillId="8" borderId="3" xfId="1" applyFont="1" applyFill="1" applyBorder="1" applyAlignment="1" applyProtection="1">
      <alignment vertical="center"/>
      <protection locked="0"/>
    </xf>
    <xf numFmtId="9" fontId="19" fillId="8" borderId="33" xfId="1" applyNumberFormat="1" applyFont="1" applyFill="1" applyBorder="1" applyAlignment="1" applyProtection="1">
      <alignment vertical="center"/>
      <protection locked="0"/>
    </xf>
    <xf numFmtId="0" fontId="19" fillId="8" borderId="33" xfId="1" applyFont="1" applyFill="1" applyBorder="1" applyAlignment="1" applyProtection="1">
      <alignment vertical="center"/>
      <protection locked="0"/>
    </xf>
    <xf numFmtId="0" fontId="19" fillId="8" borderId="2" xfId="1" applyFont="1" applyFill="1" applyBorder="1" applyAlignment="1">
      <alignment horizontal="center" vertical="center"/>
    </xf>
    <xf numFmtId="38" fontId="19" fillId="8" borderId="1" xfId="1" applyNumberFormat="1" applyFont="1" applyFill="1" applyBorder="1" applyAlignment="1" applyProtection="1">
      <alignment vertical="center"/>
      <protection locked="0"/>
    </xf>
    <xf numFmtId="38" fontId="19" fillId="8" borderId="33" xfId="1" applyNumberFormat="1" applyFont="1" applyFill="1" applyBorder="1" applyAlignment="1" applyProtection="1">
      <alignment vertical="center"/>
      <protection locked="0"/>
    </xf>
    <xf numFmtId="38" fontId="19" fillId="8" borderId="34" xfId="1" applyNumberFormat="1" applyFont="1" applyFill="1" applyBorder="1" applyAlignment="1" applyProtection="1">
      <alignment vertical="center"/>
      <protection locked="0"/>
    </xf>
    <xf numFmtId="38" fontId="19" fillId="8" borderId="5" xfId="1" applyNumberFormat="1" applyFont="1" applyFill="1" applyBorder="1" applyAlignment="1" applyProtection="1">
      <alignment vertical="center"/>
      <protection locked="0"/>
    </xf>
    <xf numFmtId="38" fontId="19" fillId="8" borderId="6" xfId="1" applyNumberFormat="1" applyFont="1" applyFill="1" applyBorder="1" applyAlignment="1" applyProtection="1">
      <alignment vertical="center"/>
      <protection locked="0"/>
    </xf>
    <xf numFmtId="38" fontId="19" fillId="0" borderId="0" xfId="1" applyNumberFormat="1" applyFont="1" applyBorder="1" applyAlignment="1" applyProtection="1">
      <alignment vertical="center"/>
      <protection locked="0"/>
    </xf>
    <xf numFmtId="38" fontId="19" fillId="8" borderId="4" xfId="1" applyNumberFormat="1" applyFont="1" applyFill="1" applyBorder="1" applyAlignment="1" applyProtection="1">
      <alignment vertical="center"/>
      <protection locked="0"/>
    </xf>
    <xf numFmtId="38" fontId="19" fillId="8" borderId="2" xfId="1" applyNumberFormat="1" applyFont="1" applyFill="1" applyBorder="1" applyAlignment="1" applyProtection="1">
      <alignment vertical="center"/>
      <protection locked="0"/>
    </xf>
    <xf numFmtId="0" fontId="19" fillId="0" borderId="0" xfId="1" applyFont="1" applyBorder="1" applyAlignment="1">
      <alignment vertical="center"/>
    </xf>
    <xf numFmtId="38" fontId="4" fillId="0" borderId="10" xfId="1" applyNumberFormat="1" applyFont="1" applyBorder="1" applyAlignment="1" applyProtection="1">
      <alignment vertical="center"/>
    </xf>
    <xf numFmtId="9" fontId="19" fillId="9" borderId="1" xfId="1" applyNumberFormat="1" applyFont="1" applyFill="1" applyBorder="1" applyAlignment="1" applyProtection="1">
      <alignment vertical="center"/>
      <protection locked="0"/>
    </xf>
    <xf numFmtId="0" fontId="19" fillId="9" borderId="1" xfId="1" applyFont="1" applyFill="1" applyBorder="1" applyAlignment="1" applyProtection="1">
      <alignment vertical="center"/>
      <protection locked="0"/>
    </xf>
    <xf numFmtId="0" fontId="19" fillId="9" borderId="1" xfId="1" applyFont="1" applyFill="1" applyBorder="1" applyAlignment="1">
      <alignment horizontal="center" vertical="center"/>
    </xf>
    <xf numFmtId="38" fontId="19" fillId="9" borderId="1" xfId="1" applyNumberFormat="1" applyFont="1" applyFill="1" applyBorder="1" applyAlignment="1" applyProtection="1">
      <alignment vertical="center"/>
      <protection locked="0"/>
    </xf>
    <xf numFmtId="38" fontId="19" fillId="9" borderId="3" xfId="1" applyNumberFormat="1" applyFont="1" applyFill="1" applyBorder="1" applyAlignment="1" applyProtection="1">
      <alignment vertical="center"/>
      <protection locked="0"/>
    </xf>
    <xf numFmtId="38" fontId="19" fillId="9" borderId="4" xfId="1" applyNumberFormat="1" applyFont="1" applyFill="1" applyBorder="1" applyAlignment="1" applyProtection="1">
      <alignment vertical="center"/>
      <protection locked="0"/>
    </xf>
    <xf numFmtId="38" fontId="19" fillId="9" borderId="5" xfId="1" applyNumberFormat="1" applyFont="1" applyFill="1" applyBorder="1" applyAlignment="1" applyProtection="1">
      <alignment vertical="center"/>
      <protection locked="0"/>
    </xf>
    <xf numFmtId="38" fontId="19" fillId="9" borderId="6" xfId="1" applyNumberFormat="1" applyFont="1" applyFill="1" applyBorder="1" applyAlignment="1" applyProtection="1">
      <alignment vertical="center"/>
      <protection locked="0"/>
    </xf>
    <xf numFmtId="38" fontId="19" fillId="0" borderId="8" xfId="1" applyNumberFormat="1" applyFont="1" applyBorder="1" applyAlignment="1" applyProtection="1">
      <alignment vertical="center"/>
      <protection locked="0"/>
    </xf>
    <xf numFmtId="38" fontId="19" fillId="9" borderId="7" xfId="1" applyNumberFormat="1" applyFont="1" applyFill="1" applyBorder="1" applyAlignment="1" applyProtection="1">
      <alignment vertical="center"/>
      <protection locked="0"/>
    </xf>
    <xf numFmtId="38" fontId="19" fillId="9" borderId="2" xfId="1" applyNumberFormat="1" applyFont="1" applyFill="1" applyBorder="1" applyAlignment="1" applyProtection="1">
      <alignment vertical="center"/>
      <protection locked="0"/>
    </xf>
    <xf numFmtId="38" fontId="19" fillId="0" borderId="9" xfId="1" applyNumberFormat="1" applyFont="1" applyBorder="1" applyAlignment="1" applyProtection="1">
      <alignment vertical="center"/>
      <protection locked="0"/>
    </xf>
    <xf numFmtId="0" fontId="19" fillId="0" borderId="0" xfId="1" applyFont="1" applyAlignment="1">
      <alignment vertical="center"/>
    </xf>
    <xf numFmtId="0" fontId="3" fillId="0" borderId="1" xfId="1" quotePrefix="1" applyFont="1" applyBorder="1" applyAlignment="1">
      <alignment horizontal="left" vertical="top" wrapText="1"/>
    </xf>
    <xf numFmtId="0" fontId="2" fillId="2" borderId="1" xfId="1" applyFont="1" applyFill="1" applyBorder="1" applyAlignment="1">
      <alignment horizontal="left" vertical="center" wrapText="1"/>
    </xf>
    <xf numFmtId="0" fontId="3" fillId="0" borderId="1" xfId="1" applyFont="1" applyFill="1" applyBorder="1" applyAlignment="1">
      <alignment horizontal="center" vertical="top" wrapText="1"/>
    </xf>
    <xf numFmtId="176" fontId="3" fillId="0" borderId="1" xfId="1" applyNumberFormat="1" applyFont="1" applyFill="1" applyBorder="1" applyAlignment="1">
      <alignment horizontal="center" vertical="top" wrapText="1"/>
    </xf>
    <xf numFmtId="0" fontId="23" fillId="0" borderId="1" xfId="2" applyFill="1" applyBorder="1" applyAlignment="1">
      <alignment horizontal="center" vertical="top" wrapText="1"/>
    </xf>
    <xf numFmtId="38" fontId="4" fillId="0" borderId="1" xfId="1" applyNumberFormat="1" applyFont="1" applyBorder="1" applyAlignment="1" applyProtection="1">
      <alignment horizontal="center" vertical="center"/>
    </xf>
    <xf numFmtId="0" fontId="4" fillId="0" borderId="1" xfId="1" applyFont="1" applyBorder="1" applyAlignment="1">
      <alignment horizontal="center" vertical="center"/>
    </xf>
    <xf numFmtId="0" fontId="4" fillId="0" borderId="3" xfId="1" applyFont="1" applyBorder="1" applyAlignment="1">
      <alignment horizontal="center" vertical="center"/>
    </xf>
    <xf numFmtId="0" fontId="4" fillId="4" borderId="1" xfId="1" applyFont="1" applyFill="1" applyBorder="1" applyAlignment="1" applyProtection="1">
      <alignment horizontal="center" vertical="center"/>
      <protection locked="0"/>
    </xf>
    <xf numFmtId="0" fontId="4" fillId="5" borderId="1" xfId="1" applyFont="1" applyFill="1" applyBorder="1" applyAlignment="1" applyProtection="1">
      <alignment horizontal="center" vertical="center" wrapText="1"/>
      <protection locked="0"/>
    </xf>
    <xf numFmtId="38" fontId="15" fillId="0" borderId="1" xfId="1" applyNumberFormat="1" applyFont="1" applyBorder="1" applyAlignment="1" applyProtection="1">
      <alignment horizontal="center" vertical="center" wrapText="1"/>
      <protection locked="0"/>
    </xf>
    <xf numFmtId="0" fontId="14" fillId="0" borderId="1" xfId="1" applyFont="1" applyBorder="1" applyAlignment="1">
      <alignment horizontal="center" vertical="center"/>
    </xf>
    <xf numFmtId="0" fontId="4" fillId="0" borderId="1" xfId="1" applyFont="1" applyBorder="1" applyAlignment="1" applyProtection="1">
      <alignment horizontal="center" vertical="center" wrapText="1"/>
      <protection locked="0"/>
    </xf>
    <xf numFmtId="0" fontId="4" fillId="0" borderId="1" xfId="1" applyFont="1" applyBorder="1" applyAlignment="1" applyProtection="1">
      <alignment horizontal="center" vertical="center"/>
      <protection locked="0"/>
    </xf>
    <xf numFmtId="9" fontId="4" fillId="0" borderId="1" xfId="1" applyNumberFormat="1" applyFont="1" applyBorder="1" applyAlignment="1" applyProtection="1">
      <alignment horizontal="center" vertical="center" wrapText="1"/>
      <protection locked="0"/>
    </xf>
    <xf numFmtId="0" fontId="10" fillId="0" borderId="0" xfId="1" applyFont="1" applyBorder="1" applyAlignment="1">
      <alignment vertical="center" wrapText="1"/>
    </xf>
    <xf numFmtId="38" fontId="14" fillId="0" borderId="1" xfId="1" applyNumberFormat="1" applyFont="1" applyBorder="1" applyAlignment="1" applyProtection="1">
      <alignment horizontal="center" vertical="center" wrapText="1"/>
    </xf>
    <xf numFmtId="10" fontId="14" fillId="0" borderId="1" xfId="1" applyNumberFormat="1" applyFont="1" applyBorder="1" applyAlignment="1" applyProtection="1">
      <alignment horizontal="center" vertical="center" wrapText="1"/>
    </xf>
    <xf numFmtId="10" fontId="14" fillId="0" borderId="1" xfId="1" applyNumberFormat="1" applyFont="1" applyBorder="1" applyAlignment="1" applyProtection="1">
      <alignment horizontal="center" vertical="center"/>
    </xf>
    <xf numFmtId="0" fontId="19" fillId="9" borderId="1" xfId="1" applyFont="1" applyFill="1" applyBorder="1" applyAlignment="1" applyProtection="1">
      <alignment horizontal="left" vertical="center"/>
      <protection locked="0"/>
    </xf>
  </cellXfs>
  <cellStyles count="3">
    <cellStyle name="Hyperlink" xfId="2" builtinId="8"/>
    <cellStyle name="Normal" xfId="0" builtinId="0"/>
    <cellStyle name="TableStyleLight1" xfId="1"/>
  </cellStyles>
  <dxfs count="129">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ont>
        <sz val="11"/>
        <name val="ＭＳ Ｐゴシック"/>
      </font>
      <fill>
        <patternFill>
          <bgColor rgb="FFBFBFBF"/>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
      <fill>
        <patternFill>
          <bgColor theme="0" tint="-0.24994659260841701"/>
        </patternFill>
      </fill>
    </dxf>
    <dxf>
      <fill>
        <patternFill>
          <bgColor theme="5"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BF1DE"/>
      <rgbColor rgb="FFDBEEF4"/>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DBEEF3"/>
      <rgbColor rgb="FFEAF1DD"/>
      <rgbColor rgb="FFFFFF99"/>
      <rgbColor rgb="FFF2F2F2"/>
      <rgbColor rgb="FFFF99CC"/>
      <rgbColor rgb="FFCC99FF"/>
      <rgbColor rgb="FFFAC09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16</xdr:col>
      <xdr:colOff>14760</xdr:colOff>
      <xdr:row>25</xdr:row>
      <xdr:rowOff>4680</xdr:rowOff>
    </xdr:from>
    <xdr:to>
      <xdr:col>22</xdr:col>
      <xdr:colOff>348840</xdr:colOff>
      <xdr:row>28</xdr:row>
      <xdr:rowOff>98640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9073440" y="6615000"/>
          <a:ext cx="3995640" cy="893880"/>
        </a:xfrm>
        <a:prstGeom prst="rect">
          <a:avLst/>
        </a:prstGeom>
        <a:ln>
          <a:noFill/>
        </a:ln>
      </xdr:spPr>
    </xdr:pic>
    <xdr:clientData/>
  </xdr:twoCellAnchor>
  <xdr:twoCellAnchor editAs="oneCell">
    <xdr:from>
      <xdr:col>19</xdr:col>
      <xdr:colOff>14760</xdr:colOff>
      <xdr:row>5</xdr:row>
      <xdr:rowOff>45720</xdr:rowOff>
    </xdr:from>
    <xdr:to>
      <xdr:col>20</xdr:col>
      <xdr:colOff>351360</xdr:colOff>
      <xdr:row>17</xdr:row>
      <xdr:rowOff>153000</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10904040" y="1321920"/>
          <a:ext cx="947160" cy="3307680"/>
        </a:xfrm>
        <a:prstGeom prst="rightBrace">
          <a:avLst>
            <a:gd name="adj1" fmla="val 8333"/>
            <a:gd name="adj2" fmla="val 50000"/>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20</xdr:col>
      <xdr:colOff>543600</xdr:colOff>
      <xdr:row>8</xdr:row>
      <xdr:rowOff>127440</xdr:rowOff>
    </xdr:from>
    <xdr:to>
      <xdr:col>26</xdr:col>
      <xdr:colOff>555840</xdr:colOff>
      <xdr:row>13</xdr:row>
      <xdr:rowOff>242640</xdr:rowOff>
    </xdr:to>
    <xdr:sp macro="" textlink="">
      <xdr:nvSpPr>
        <xdr:cNvPr id="4" name="CustomShape 1">
          <a:extLst>
            <a:ext uri="{FF2B5EF4-FFF2-40B4-BE49-F238E27FC236}">
              <a16:creationId xmlns:a16="http://schemas.microsoft.com/office/drawing/2014/main" id="{00000000-0008-0000-0200-000004000000}"/>
            </a:ext>
          </a:extLst>
        </xdr:cNvPr>
        <xdr:cNvSpPr/>
      </xdr:nvSpPr>
      <xdr:spPr>
        <a:xfrm>
          <a:off x="12043440" y="2203560"/>
          <a:ext cx="3673440" cy="1449000"/>
        </a:xfrm>
        <a:prstGeom prst="rect">
          <a:avLst/>
        </a:prstGeom>
        <a:solidFill>
          <a:srgbClr val="0070C0"/>
        </a:solidFill>
        <a:ln w="9360">
          <a:noFill/>
        </a:ln>
      </xdr:spPr>
      <xdr:style>
        <a:lnRef idx="0">
          <a:scrgbClr r="0" g="0" b="0"/>
        </a:lnRef>
        <a:fillRef idx="0">
          <a:scrgbClr r="0" g="0" b="0"/>
        </a:fillRef>
        <a:effectRef idx="0">
          <a:scrgbClr r="0" g="0" b="0"/>
        </a:effectRef>
        <a:fontRef idx="minor"/>
      </xdr:style>
      <xdr:txBody>
        <a:bodyPr lIns="18360" tIns="0" rIns="0" bIns="0" anchor="ctr"/>
        <a:lstStyle/>
        <a:p>
          <a:pPr algn="ctr">
            <a:lnSpc>
              <a:spcPct val="100000"/>
            </a:lnSpc>
          </a:pPr>
          <a:r>
            <a:rPr lang="en-US" sz="2000" strike="noStrike">
              <a:solidFill>
                <a:srgbClr val="F2F2F2"/>
              </a:solidFill>
              <a:latin typeface="Times New Roman"/>
            </a:rPr>
            <a:t>この仕様で確定したい。</a:t>
          </a:r>
          <a:endParaRPr/>
        </a:p>
      </xdr:txBody>
    </xdr:sp>
    <xdr:clientData/>
  </xdr:twoCellAnchor>
  <xdr:twoCellAnchor editAs="oneCell">
    <xdr:from>
      <xdr:col>15</xdr:col>
      <xdr:colOff>339480</xdr:colOff>
      <xdr:row>24</xdr:row>
      <xdr:rowOff>195480</xdr:rowOff>
    </xdr:from>
    <xdr:to>
      <xdr:col>16</xdr:col>
      <xdr:colOff>582840</xdr:colOff>
      <xdr:row>27</xdr:row>
      <xdr:rowOff>30600</xdr:rowOff>
    </xdr:to>
    <xdr:sp macro="" textlink="">
      <xdr:nvSpPr>
        <xdr:cNvPr id="5" name="CustomShape 1">
          <a:extLst>
            <a:ext uri="{FF2B5EF4-FFF2-40B4-BE49-F238E27FC236}">
              <a16:creationId xmlns:a16="http://schemas.microsoft.com/office/drawing/2014/main" id="{00000000-0008-0000-0200-000005000000}"/>
            </a:ext>
          </a:extLst>
        </xdr:cNvPr>
        <xdr:cNvSpPr/>
      </xdr:nvSpPr>
      <xdr:spPr>
        <a:xfrm>
          <a:off x="8787960" y="6539040"/>
          <a:ext cx="853560" cy="635040"/>
        </a:xfrm>
        <a:prstGeom prst="ellipse">
          <a:avLst/>
        </a:prstGeom>
        <a:noFill/>
        <a:ln w="28440">
          <a:solidFill>
            <a:srgbClr val="FF0000"/>
          </a:solidFill>
          <a:round/>
        </a:ln>
      </xdr:spPr>
      <xdr:style>
        <a:lnRef idx="0">
          <a:scrgbClr r="0" g="0" b="0"/>
        </a:lnRef>
        <a:fillRef idx="0">
          <a:scrgbClr r="0" g="0" b="0"/>
        </a:fillRef>
        <a:effectRef idx="0">
          <a:scrgbClr r="0" g="0" b="0"/>
        </a:effectRef>
        <a:fontRef idx="minor"/>
      </xdr:style>
    </xdr:sp>
    <xdr:clientData/>
  </xdr:twoCellAnchor>
  <xdr:twoCellAnchor editAs="oneCell">
    <xdr:from>
      <xdr:col>18</xdr:col>
      <xdr:colOff>325800</xdr:colOff>
      <xdr:row>28</xdr:row>
      <xdr:rowOff>154440</xdr:rowOff>
    </xdr:from>
    <xdr:to>
      <xdr:col>26</xdr:col>
      <xdr:colOff>474120</xdr:colOff>
      <xdr:row>32</xdr:row>
      <xdr:rowOff>98640</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a:off x="10604880" y="7564680"/>
          <a:ext cx="5030280" cy="1010880"/>
        </a:xfrm>
        <a:prstGeom prst="wedgeRoundRectCallout">
          <a:avLst>
            <a:gd name="adj1" fmla="val -74068"/>
            <a:gd name="adj2" fmla="val -119961"/>
            <a:gd name="adj3" fmla="val 16667"/>
          </a:avLst>
        </a:prstGeom>
        <a:solidFill>
          <a:srgbClr val="0070C0"/>
        </a:solidFill>
        <a:ln w="9360">
          <a:noFill/>
        </a:ln>
      </xdr:spPr>
      <xdr:style>
        <a:lnRef idx="0">
          <a:scrgbClr r="0" g="0" b="0"/>
        </a:lnRef>
        <a:fillRef idx="0">
          <a:scrgbClr r="0" g="0" b="0"/>
        </a:fillRef>
        <a:effectRef idx="0">
          <a:scrgbClr r="0" g="0" b="0"/>
        </a:effectRef>
        <a:fontRef idx="minor"/>
      </xdr:style>
      <xdr:txBody>
        <a:bodyPr lIns="18360" tIns="0" rIns="0" bIns="0"/>
        <a:lstStyle/>
        <a:p>
          <a:pPr>
            <a:lnSpc>
              <a:spcPct val="100000"/>
            </a:lnSpc>
          </a:pPr>
          <a:r>
            <a:rPr lang="en-US" sz="1200" strike="noStrike">
              <a:solidFill>
                <a:srgbClr val="F2F2F2"/>
              </a:solidFill>
              <a:latin typeface="Times New Roman"/>
            </a:rPr>
            <a:t>チェックされている状態で、計画Ｎｏ．の採番を行うと</a:t>
          </a:r>
          <a:endParaRPr/>
        </a:p>
        <a:p>
          <a:pPr>
            <a:lnSpc>
              <a:spcPct val="100000"/>
            </a:lnSpc>
          </a:pPr>
          <a:r>
            <a:rPr lang="en-US" sz="1200" strike="noStrike">
              <a:solidFill>
                <a:srgbClr val="F2F2F2"/>
              </a:solidFill>
              <a:latin typeface="Times New Roman"/>
            </a:rPr>
            <a:t>下3桁を、たとえば500番台から採番</a:t>
          </a:r>
          <a:endParaRPr/>
        </a:p>
        <a:p>
          <a:pPr>
            <a:lnSpc>
              <a:spcPct val="100000"/>
            </a:lnSpc>
          </a:pPr>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108000</xdr:colOff>
      <xdr:row>6</xdr:row>
      <xdr:rowOff>116280</xdr:rowOff>
    </xdr:from>
    <xdr:to>
      <xdr:col>22</xdr:col>
      <xdr:colOff>65160</xdr:colOff>
      <xdr:row>63</xdr:row>
      <xdr:rowOff>28800</xdr:rowOff>
    </xdr:to>
    <xdr:pic>
      <xdr:nvPicPr>
        <xdr:cNvPr id="5" name="Picture 2">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a:stretch/>
      </xdr:blipFill>
      <xdr:spPr>
        <a:xfrm>
          <a:off x="457200" y="830520"/>
          <a:ext cx="3519360" cy="5398920"/>
        </a:xfrm>
        <a:prstGeom prst="rect">
          <a:avLst/>
        </a:prstGeom>
        <a:ln>
          <a:noFill/>
        </a:ln>
      </xdr:spPr>
    </xdr:pic>
    <xdr:clientData/>
  </xdr:twoCellAnchor>
  <xdr:twoCellAnchor editAs="oneCell">
    <xdr:from>
      <xdr:col>37</xdr:col>
      <xdr:colOff>108000</xdr:colOff>
      <xdr:row>6</xdr:row>
      <xdr:rowOff>116280</xdr:rowOff>
    </xdr:from>
    <xdr:to>
      <xdr:col>56</xdr:col>
      <xdr:colOff>173160</xdr:colOff>
      <xdr:row>63</xdr:row>
      <xdr:rowOff>42840</xdr:rowOff>
    </xdr:to>
    <xdr:pic>
      <xdr:nvPicPr>
        <xdr:cNvPr id="6" name="Picture 2">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2"/>
        <a:stretch/>
      </xdr:blipFill>
      <xdr:spPr>
        <a:xfrm>
          <a:off x="6638760" y="830520"/>
          <a:ext cx="3382920" cy="5412960"/>
        </a:xfrm>
        <a:prstGeom prst="rect">
          <a:avLst/>
        </a:prstGeom>
        <a:ln>
          <a:noFill/>
        </a:ln>
      </xdr:spPr>
    </xdr:pic>
    <xdr:clientData/>
  </xdr:twoCellAnchor>
  <xdr:twoCellAnchor editAs="oneCell">
    <xdr:from>
      <xdr:col>21</xdr:col>
      <xdr:colOff>130320</xdr:colOff>
      <xdr:row>21</xdr:row>
      <xdr:rowOff>49680</xdr:rowOff>
    </xdr:from>
    <xdr:to>
      <xdr:col>37</xdr:col>
      <xdr:colOff>116280</xdr:colOff>
      <xdr:row>30</xdr:row>
      <xdr:rowOff>95760</xdr:rowOff>
    </xdr:to>
    <xdr:sp macro="" textlink="">
      <xdr:nvSpPr>
        <xdr:cNvPr id="7" name="CustomShape 1">
          <a:extLst>
            <a:ext uri="{FF2B5EF4-FFF2-40B4-BE49-F238E27FC236}">
              <a16:creationId xmlns:a16="http://schemas.microsoft.com/office/drawing/2014/main" id="{00000000-0008-0000-0400-000007000000}"/>
            </a:ext>
          </a:extLst>
        </xdr:cNvPr>
        <xdr:cNvSpPr/>
      </xdr:nvSpPr>
      <xdr:spPr>
        <a:xfrm>
          <a:off x="3867120" y="2249640"/>
          <a:ext cx="2779920" cy="903600"/>
        </a:xfrm>
        <a:prstGeom prst="accentBorderCallout3">
          <a:avLst>
            <a:gd name="adj1" fmla="val 17925"/>
            <a:gd name="adj2" fmla="val -3415"/>
            <a:gd name="adj3" fmla="val 18750"/>
            <a:gd name="adj4" fmla="val -11316"/>
            <a:gd name="adj5" fmla="val 18477"/>
            <a:gd name="adj6" fmla="val -14985"/>
            <a:gd name="adj7" fmla="val 42024"/>
            <a:gd name="adj8" fmla="val -32826"/>
          </a:avLst>
        </a:prstGeom>
        <a:noFill/>
        <a:ln>
          <a:solidFill>
            <a:srgbClr val="BE4B48"/>
          </a:solidFill>
        </a:ln>
        <a:effectLst>
          <a:outerShdw blurRad="40000" dist="20000" dir="5400000" rotWithShape="0">
            <a:srgbClr val="000000">
              <a:alpha val="38000"/>
            </a:srgbClr>
          </a:outerShdw>
        </a:effectLst>
      </xdr:spPr>
      <xdr:style>
        <a:lnRef idx="1">
          <a:schemeClr val="accent2"/>
        </a:lnRef>
        <a:fillRef idx="2">
          <a:schemeClr val="accent2"/>
        </a:fillRef>
        <a:effectRef idx="1">
          <a:schemeClr val="accent2"/>
        </a:effectRef>
        <a:fontRef idx="minor"/>
      </xdr:style>
      <xdr:txBody>
        <a:bodyPr lIns="18360" tIns="0" rIns="0" bIns="0"/>
        <a:lstStyle/>
        <a:p>
          <a:pPr>
            <a:lnSpc>
              <a:spcPct val="100000"/>
            </a:lnSpc>
          </a:pPr>
          <a:r>
            <a:rPr lang="en-US" sz="900" strike="noStrike">
              <a:solidFill>
                <a:srgbClr val="000000"/>
              </a:solidFill>
              <a:latin typeface="Calibri"/>
            </a:rPr>
            <a:t>【確認事項②】工事件名によるレイアウトの変更について</a:t>
          </a:r>
          <a:endParaRPr/>
        </a:p>
        <a:p>
          <a:pPr>
            <a:lnSpc>
              <a:spcPct val="100000"/>
            </a:lnSpc>
          </a:pPr>
          <a:r>
            <a:rPr lang="en-US" sz="900" strike="noStrike">
              <a:solidFill>
                <a:srgbClr val="000000"/>
              </a:solidFill>
              <a:latin typeface="Calibri"/>
            </a:rPr>
            <a:t>前回確認時に工事件名が40桁以上出力される場合は、</a:t>
          </a:r>
          <a:endParaRPr/>
        </a:p>
        <a:p>
          <a:pPr>
            <a:lnSpc>
              <a:spcPct val="100000"/>
            </a:lnSpc>
          </a:pPr>
          <a:r>
            <a:rPr lang="en-US" sz="900" strike="noStrike">
              <a:solidFill>
                <a:srgbClr val="000000"/>
              </a:solidFill>
              <a:latin typeface="Calibri"/>
            </a:rPr>
            <a:t>工事件名が可変するように致しました。</a:t>
          </a:r>
          <a:endParaRPr/>
        </a:p>
        <a:p>
          <a:pPr>
            <a:lnSpc>
              <a:spcPct val="100000"/>
            </a:lnSpc>
          </a:pPr>
          <a:r>
            <a:rPr lang="en-US" sz="900" strike="noStrike">
              <a:solidFill>
                <a:srgbClr val="000000"/>
              </a:solidFill>
              <a:latin typeface="Calibri"/>
            </a:rPr>
            <a:t>最大の入力の場合のレイアウトは左図のようになりますが、</a:t>
          </a:r>
          <a:endParaRPr/>
        </a:p>
        <a:p>
          <a:pPr>
            <a:lnSpc>
              <a:spcPct val="100000"/>
            </a:lnSpc>
          </a:pPr>
          <a:r>
            <a:rPr lang="en-US" sz="900" strike="noStrike">
              <a:solidFill>
                <a:srgbClr val="000000"/>
              </a:solidFill>
              <a:latin typeface="Calibri"/>
            </a:rPr>
            <a:t>よろしいでしょうか。</a:t>
          </a:r>
          <a:endParaRPr/>
        </a:p>
      </xdr:txBody>
    </xdr:sp>
    <xdr:clientData/>
  </xdr:twoCellAnchor>
  <xdr:twoCellAnchor editAs="oneCell">
    <xdr:from>
      <xdr:col>21</xdr:col>
      <xdr:colOff>130320</xdr:colOff>
      <xdr:row>35</xdr:row>
      <xdr:rowOff>78120</xdr:rowOff>
    </xdr:from>
    <xdr:to>
      <xdr:col>39</xdr:col>
      <xdr:colOff>116280</xdr:colOff>
      <xdr:row>61</xdr:row>
      <xdr:rowOff>67320</xdr:rowOff>
    </xdr:to>
    <xdr:sp macro="" textlink="">
      <xdr:nvSpPr>
        <xdr:cNvPr id="8" name="CustomShape 1">
          <a:extLst>
            <a:ext uri="{FF2B5EF4-FFF2-40B4-BE49-F238E27FC236}">
              <a16:creationId xmlns:a16="http://schemas.microsoft.com/office/drawing/2014/main" id="{00000000-0008-0000-0400-000008000000}"/>
            </a:ext>
          </a:extLst>
        </xdr:cNvPr>
        <xdr:cNvSpPr/>
      </xdr:nvSpPr>
      <xdr:spPr>
        <a:xfrm>
          <a:off x="3867120" y="3611880"/>
          <a:ext cx="3129120" cy="2465640"/>
        </a:xfrm>
        <a:prstGeom prst="accentBorderCallout3">
          <a:avLst>
            <a:gd name="adj1" fmla="val 17539"/>
            <a:gd name="adj2" fmla="val -3448"/>
            <a:gd name="adj3" fmla="val 18750"/>
            <a:gd name="adj4" fmla="val -11316"/>
            <a:gd name="adj5" fmla="val 18477"/>
            <a:gd name="adj6" fmla="val -14985"/>
            <a:gd name="adj7" fmla="val -20328"/>
            <a:gd name="adj8" fmla="val -15596"/>
          </a:avLst>
        </a:prstGeom>
        <a:noFill/>
        <a:ln>
          <a:solidFill>
            <a:srgbClr val="BE4B48"/>
          </a:solidFill>
        </a:ln>
        <a:effectLst>
          <a:outerShdw blurRad="40000" dist="20000" dir="5400000" rotWithShape="0">
            <a:srgbClr val="000000">
              <a:alpha val="38000"/>
            </a:srgbClr>
          </a:outerShdw>
        </a:effectLst>
      </xdr:spPr>
      <xdr:style>
        <a:lnRef idx="1">
          <a:schemeClr val="accent2"/>
        </a:lnRef>
        <a:fillRef idx="2">
          <a:schemeClr val="accent2"/>
        </a:fillRef>
        <a:effectRef idx="1">
          <a:schemeClr val="accent2"/>
        </a:effectRef>
        <a:fontRef idx="minor"/>
      </xdr:style>
      <xdr:txBody>
        <a:bodyPr lIns="18360" tIns="0" rIns="0" bIns="0"/>
        <a:lstStyle/>
        <a:p>
          <a:pPr>
            <a:lnSpc>
              <a:spcPct val="100000"/>
            </a:lnSpc>
          </a:pPr>
          <a:r>
            <a:rPr lang="en-US" sz="900" strike="noStrike">
              <a:solidFill>
                <a:srgbClr val="000000"/>
              </a:solidFill>
              <a:latin typeface="Calibri"/>
            </a:rPr>
            <a:t>【確認事項③】工事報告・協議書（印影あり）の運用方法について</a:t>
          </a:r>
          <a:endParaRPr/>
        </a:p>
        <a:p>
          <a:pPr>
            <a:lnSpc>
              <a:spcPct val="100000"/>
            </a:lnSpc>
          </a:pPr>
          <a:r>
            <a:rPr lang="en-US" sz="900" strike="noStrike">
              <a:solidFill>
                <a:srgbClr val="000000"/>
              </a:solidFill>
              <a:latin typeface="Calibri"/>
            </a:rPr>
            <a:t>運用方法は以下の通りでよろしいでしょうか。</a:t>
          </a:r>
          <a:endParaRPr/>
        </a:p>
        <a:p>
          <a:pPr>
            <a:lnSpc>
              <a:spcPct val="100000"/>
            </a:lnSpc>
          </a:pPr>
          <a:endParaRPr/>
        </a:p>
        <a:p>
          <a:pPr>
            <a:lnSpc>
              <a:spcPct val="100000"/>
            </a:lnSpc>
          </a:pPr>
          <a:r>
            <a:rPr lang="en-US" sz="900" strike="noStrike">
              <a:solidFill>
                <a:srgbClr val="000000"/>
              </a:solidFill>
              <a:latin typeface="Calibri"/>
            </a:rPr>
            <a:t>＜運用方法＞</a:t>
          </a:r>
          <a:endParaRPr/>
        </a:p>
        <a:p>
          <a:pPr>
            <a:lnSpc>
              <a:spcPct val="100000"/>
            </a:lnSpc>
          </a:pPr>
          <a:r>
            <a:rPr lang="en-US" sz="900" strike="noStrike">
              <a:solidFill>
                <a:srgbClr val="000000"/>
              </a:solidFill>
              <a:latin typeface="Calibri"/>
            </a:rPr>
            <a:t>出力指示があった場合、決裁承認前後で出力内容を変更する。</a:t>
          </a:r>
          <a:endParaRPr/>
        </a:p>
        <a:p>
          <a:pPr>
            <a:lnSpc>
              <a:spcPct val="100000"/>
            </a:lnSpc>
          </a:pPr>
          <a:endParaRPr/>
        </a:p>
        <a:p>
          <a:pPr>
            <a:lnSpc>
              <a:spcPct val="100000"/>
            </a:lnSpc>
          </a:pPr>
          <a:r>
            <a:rPr lang="en-US" sz="900" strike="noStrike">
              <a:solidFill>
                <a:srgbClr val="000000"/>
              </a:solidFill>
              <a:latin typeface="Calibri"/>
            </a:rPr>
            <a:t>決裁承認前</a:t>
          </a:r>
          <a:endParaRPr/>
        </a:p>
        <a:p>
          <a:pPr>
            <a:lnSpc>
              <a:spcPct val="100000"/>
            </a:lnSpc>
          </a:pPr>
          <a:r>
            <a:rPr lang="en-US" sz="900" strike="noStrike">
              <a:solidFill>
                <a:srgbClr val="000000"/>
              </a:solidFill>
              <a:latin typeface="Calibri"/>
            </a:rPr>
            <a:t>・工事報告・協議書（写し）を出力</a:t>
          </a:r>
          <a:endParaRPr/>
        </a:p>
        <a:p>
          <a:pPr>
            <a:lnSpc>
              <a:spcPct val="100000"/>
            </a:lnSpc>
          </a:pPr>
          <a:r>
            <a:rPr lang="en-US" sz="900" strike="noStrike">
              <a:solidFill>
                <a:srgbClr val="000000"/>
              </a:solidFill>
              <a:latin typeface="Calibri"/>
            </a:rPr>
            <a:t>・決裁No.の出力なし</a:t>
          </a:r>
          <a:endParaRPr/>
        </a:p>
        <a:p>
          <a:pPr>
            <a:lnSpc>
              <a:spcPct val="100000"/>
            </a:lnSpc>
          </a:pPr>
          <a:r>
            <a:rPr lang="en-US" sz="900" strike="noStrike">
              <a:solidFill>
                <a:srgbClr val="000000"/>
              </a:solidFill>
              <a:latin typeface="Calibri"/>
            </a:rPr>
            <a:t>・印影なし</a:t>
          </a:r>
          <a:endParaRPr/>
        </a:p>
        <a:p>
          <a:pPr>
            <a:lnSpc>
              <a:spcPct val="100000"/>
            </a:lnSpc>
          </a:pPr>
          <a:endParaRPr/>
        </a:p>
        <a:p>
          <a:pPr>
            <a:lnSpc>
              <a:spcPct val="100000"/>
            </a:lnSpc>
          </a:pPr>
          <a:r>
            <a:rPr lang="en-US" sz="900" strike="noStrike">
              <a:solidFill>
                <a:srgbClr val="000000"/>
              </a:solidFill>
              <a:latin typeface="Calibri"/>
            </a:rPr>
            <a:t>決裁承認後</a:t>
          </a:r>
          <a:endParaRPr/>
        </a:p>
        <a:p>
          <a:pPr>
            <a:lnSpc>
              <a:spcPct val="100000"/>
            </a:lnSpc>
          </a:pPr>
          <a:r>
            <a:rPr lang="en-US" sz="900" strike="noStrike">
              <a:solidFill>
                <a:srgbClr val="000000"/>
              </a:solidFill>
              <a:latin typeface="Calibri"/>
            </a:rPr>
            <a:t>・本紙を出力</a:t>
          </a:r>
          <a:endParaRPr/>
        </a:p>
        <a:p>
          <a:pPr>
            <a:lnSpc>
              <a:spcPct val="100000"/>
            </a:lnSpc>
          </a:pPr>
          <a:r>
            <a:rPr lang="en-US" sz="900" strike="noStrike">
              <a:solidFill>
                <a:srgbClr val="000000"/>
              </a:solidFill>
              <a:latin typeface="Calibri"/>
            </a:rPr>
            <a:t>・決裁No.を出力</a:t>
          </a:r>
          <a:endParaRPr/>
        </a:p>
        <a:p>
          <a:pPr>
            <a:lnSpc>
              <a:spcPct val="100000"/>
            </a:lnSpc>
          </a:pPr>
          <a:r>
            <a:rPr lang="en-US" sz="900" strike="noStrike">
              <a:solidFill>
                <a:srgbClr val="000000"/>
              </a:solidFill>
              <a:latin typeface="Calibri"/>
            </a:rPr>
            <a:t>・印影出力</a:t>
          </a:r>
          <a:endParaRPr/>
        </a:p>
      </xdr:txBody>
    </xdr:sp>
    <xdr:clientData/>
  </xdr:twoCellAnchor>
  <xdr:twoCellAnchor editAs="oneCell">
    <xdr:from>
      <xdr:col>8</xdr:col>
      <xdr:colOff>117360</xdr:colOff>
      <xdr:row>24</xdr:row>
      <xdr:rowOff>21240</xdr:rowOff>
    </xdr:from>
    <xdr:to>
      <xdr:col>15</xdr:col>
      <xdr:colOff>93240</xdr:colOff>
      <xdr:row>28</xdr:row>
      <xdr:rowOff>96120</xdr:rowOff>
    </xdr:to>
    <xdr:sp macro="" textlink="">
      <xdr:nvSpPr>
        <xdr:cNvPr id="9" name="CustomShape 1">
          <a:extLst>
            <a:ext uri="{FF2B5EF4-FFF2-40B4-BE49-F238E27FC236}">
              <a16:creationId xmlns:a16="http://schemas.microsoft.com/office/drawing/2014/main" id="{00000000-0008-0000-0400-000009000000}"/>
            </a:ext>
          </a:extLst>
        </xdr:cNvPr>
        <xdr:cNvSpPr/>
      </xdr:nvSpPr>
      <xdr:spPr>
        <a:xfrm>
          <a:off x="1514160" y="2507040"/>
          <a:ext cx="1198440" cy="45576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17</xdr:col>
      <xdr:colOff>57240</xdr:colOff>
      <xdr:row>30</xdr:row>
      <xdr:rowOff>2160</xdr:rowOff>
    </xdr:from>
    <xdr:to>
      <xdr:col>20</xdr:col>
      <xdr:colOff>192240</xdr:colOff>
      <xdr:row>31</xdr:row>
      <xdr:rowOff>10080</xdr:rowOff>
    </xdr:to>
    <xdr:sp macro="" textlink="">
      <xdr:nvSpPr>
        <xdr:cNvPr id="10" name="CustomShape 1">
          <a:extLst>
            <a:ext uri="{FF2B5EF4-FFF2-40B4-BE49-F238E27FC236}">
              <a16:creationId xmlns:a16="http://schemas.microsoft.com/office/drawing/2014/main" id="{00000000-0008-0000-0400-00000A000000}"/>
            </a:ext>
          </a:extLst>
        </xdr:cNvPr>
        <xdr:cNvSpPr/>
      </xdr:nvSpPr>
      <xdr:spPr>
        <a:xfrm>
          <a:off x="3025800" y="3059640"/>
          <a:ext cx="658800" cy="10296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51</xdr:col>
      <xdr:colOff>117360</xdr:colOff>
      <xdr:row>30</xdr:row>
      <xdr:rowOff>11520</xdr:rowOff>
    </xdr:from>
    <xdr:to>
      <xdr:col>55</xdr:col>
      <xdr:colOff>93600</xdr:colOff>
      <xdr:row>31</xdr:row>
      <xdr:rowOff>19440</xdr:rowOff>
    </xdr:to>
    <xdr:sp macro="" textlink="">
      <xdr:nvSpPr>
        <xdr:cNvPr id="11" name="CustomShape 1">
          <a:extLst>
            <a:ext uri="{FF2B5EF4-FFF2-40B4-BE49-F238E27FC236}">
              <a16:creationId xmlns:a16="http://schemas.microsoft.com/office/drawing/2014/main" id="{00000000-0008-0000-0400-00000B000000}"/>
            </a:ext>
          </a:extLst>
        </xdr:cNvPr>
        <xdr:cNvSpPr/>
      </xdr:nvSpPr>
      <xdr:spPr>
        <a:xfrm>
          <a:off x="9092880" y="3069000"/>
          <a:ext cx="674640" cy="10296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19</xdr:col>
      <xdr:colOff>19080</xdr:colOff>
      <xdr:row>18</xdr:row>
      <xdr:rowOff>2160</xdr:rowOff>
    </xdr:from>
    <xdr:to>
      <xdr:col>20</xdr:col>
      <xdr:colOff>239760</xdr:colOff>
      <xdr:row>22</xdr:row>
      <xdr:rowOff>57960</xdr:rowOff>
    </xdr:to>
    <xdr:sp macro="" textlink="">
      <xdr:nvSpPr>
        <xdr:cNvPr id="12" name="CustomShape 1">
          <a:extLst>
            <a:ext uri="{FF2B5EF4-FFF2-40B4-BE49-F238E27FC236}">
              <a16:creationId xmlns:a16="http://schemas.microsoft.com/office/drawing/2014/main" id="{00000000-0008-0000-0400-00000C000000}"/>
            </a:ext>
          </a:extLst>
        </xdr:cNvPr>
        <xdr:cNvSpPr/>
      </xdr:nvSpPr>
      <xdr:spPr>
        <a:xfrm>
          <a:off x="3336840" y="1916640"/>
          <a:ext cx="395280" cy="43668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53</xdr:col>
      <xdr:colOff>155520</xdr:colOff>
      <xdr:row>17</xdr:row>
      <xdr:rowOff>78480</xdr:rowOff>
    </xdr:from>
    <xdr:to>
      <xdr:col>56</xdr:col>
      <xdr:colOff>27000</xdr:colOff>
      <xdr:row>22</xdr:row>
      <xdr:rowOff>38880</xdr:rowOff>
    </xdr:to>
    <xdr:sp macro="" textlink="">
      <xdr:nvSpPr>
        <xdr:cNvPr id="13" name="CustomShape 1">
          <a:extLst>
            <a:ext uri="{FF2B5EF4-FFF2-40B4-BE49-F238E27FC236}">
              <a16:creationId xmlns:a16="http://schemas.microsoft.com/office/drawing/2014/main" id="{00000000-0008-0000-0400-00000D000000}"/>
            </a:ext>
          </a:extLst>
        </xdr:cNvPr>
        <xdr:cNvSpPr/>
      </xdr:nvSpPr>
      <xdr:spPr>
        <a:xfrm>
          <a:off x="9480240" y="1897560"/>
          <a:ext cx="395280" cy="43668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44</xdr:col>
      <xdr:colOff>66600</xdr:colOff>
      <xdr:row>10</xdr:row>
      <xdr:rowOff>87840</xdr:rowOff>
    </xdr:from>
    <xdr:to>
      <xdr:col>51</xdr:col>
      <xdr:colOff>7920</xdr:colOff>
      <xdr:row>12</xdr:row>
      <xdr:rowOff>29160</xdr:rowOff>
    </xdr:to>
    <xdr:sp macro="" textlink="">
      <xdr:nvSpPr>
        <xdr:cNvPr id="14" name="CustomShape 1">
          <a:extLst>
            <a:ext uri="{FF2B5EF4-FFF2-40B4-BE49-F238E27FC236}">
              <a16:creationId xmlns:a16="http://schemas.microsoft.com/office/drawing/2014/main" id="{00000000-0008-0000-0400-00000E000000}"/>
            </a:ext>
          </a:extLst>
        </xdr:cNvPr>
        <xdr:cNvSpPr/>
      </xdr:nvSpPr>
      <xdr:spPr>
        <a:xfrm>
          <a:off x="7819920" y="1240200"/>
          <a:ext cx="1163520" cy="131760"/>
        </a:xfrm>
        <a:prstGeom prst="rect">
          <a:avLst/>
        </a:prstGeom>
        <a:noFill/>
        <a:ln cap="rnd">
          <a:solidFill>
            <a:srgbClr val="FF0000"/>
          </a:solidFill>
          <a:custDash>
            <a:ds d="35000000" sp="0"/>
          </a:custDash>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21</xdr:col>
      <xdr:colOff>130320</xdr:colOff>
      <xdr:row>7</xdr:row>
      <xdr:rowOff>68760</xdr:rowOff>
    </xdr:from>
    <xdr:to>
      <xdr:col>40</xdr:col>
      <xdr:colOff>27360</xdr:colOff>
      <xdr:row>20</xdr:row>
      <xdr:rowOff>19440</xdr:rowOff>
    </xdr:to>
    <xdr:sp macro="" textlink="">
      <xdr:nvSpPr>
        <xdr:cNvPr id="15" name="CustomShape 1">
          <a:extLst>
            <a:ext uri="{FF2B5EF4-FFF2-40B4-BE49-F238E27FC236}">
              <a16:creationId xmlns:a16="http://schemas.microsoft.com/office/drawing/2014/main" id="{00000000-0008-0000-0400-00000F000000}"/>
            </a:ext>
          </a:extLst>
        </xdr:cNvPr>
        <xdr:cNvSpPr/>
      </xdr:nvSpPr>
      <xdr:spPr>
        <a:xfrm>
          <a:off x="3867120" y="935280"/>
          <a:ext cx="3214800" cy="1189080"/>
        </a:xfrm>
        <a:prstGeom prst="accentBorderCallout3">
          <a:avLst>
            <a:gd name="adj1" fmla="val 22136"/>
            <a:gd name="adj2" fmla="val 102679"/>
            <a:gd name="adj3" fmla="val 20855"/>
            <a:gd name="adj4" fmla="val 107798"/>
            <a:gd name="adj5" fmla="val 21635"/>
            <a:gd name="adj6" fmla="val 112716"/>
            <a:gd name="adj7" fmla="val 31498"/>
            <a:gd name="adj8" fmla="val 123684"/>
          </a:avLst>
        </a:prstGeom>
        <a:noFill/>
        <a:ln>
          <a:solidFill>
            <a:srgbClr val="BE4B48"/>
          </a:solidFill>
        </a:ln>
        <a:effectLst>
          <a:outerShdw blurRad="40000" dist="20000" dir="5400000" rotWithShape="0">
            <a:srgbClr val="000000">
              <a:alpha val="38000"/>
            </a:srgbClr>
          </a:outerShdw>
        </a:effectLst>
      </xdr:spPr>
      <xdr:style>
        <a:lnRef idx="1">
          <a:schemeClr val="accent2"/>
        </a:lnRef>
        <a:fillRef idx="2">
          <a:schemeClr val="accent2"/>
        </a:fillRef>
        <a:effectRef idx="1">
          <a:schemeClr val="accent2"/>
        </a:effectRef>
        <a:fontRef idx="minor"/>
      </xdr:style>
      <xdr:txBody>
        <a:bodyPr lIns="18360" tIns="0" rIns="0" bIns="0"/>
        <a:lstStyle/>
        <a:p>
          <a:pPr>
            <a:lnSpc>
              <a:spcPct val="100000"/>
            </a:lnSpc>
          </a:pPr>
          <a:r>
            <a:rPr lang="en-US" sz="900" strike="noStrike">
              <a:solidFill>
                <a:srgbClr val="000000"/>
              </a:solidFill>
              <a:latin typeface="Calibri"/>
            </a:rPr>
            <a:t>【確認事項①】発注方法の出力内容について</a:t>
          </a:r>
          <a:endParaRPr/>
        </a:p>
        <a:p>
          <a:pPr>
            <a:lnSpc>
              <a:spcPct val="100000"/>
            </a:lnSpc>
          </a:pPr>
          <a:r>
            <a:rPr lang="en-US" sz="900" strike="noStrike">
              <a:solidFill>
                <a:srgbClr val="000000"/>
              </a:solidFill>
              <a:latin typeface="Calibri"/>
            </a:rPr>
            <a:t>現行の出力内容は以下となりますが、現行通りでよろしいでしょうか。</a:t>
          </a:r>
          <a:endParaRPr/>
        </a:p>
        <a:p>
          <a:pPr>
            <a:lnSpc>
              <a:spcPct val="100000"/>
            </a:lnSpc>
          </a:pPr>
          <a:endParaRPr/>
        </a:p>
        <a:p>
          <a:pPr>
            <a:lnSpc>
              <a:spcPct val="100000"/>
            </a:lnSpc>
          </a:pPr>
          <a:r>
            <a:rPr lang="en-US" sz="900" strike="noStrike">
              <a:solidFill>
                <a:srgbClr val="000000"/>
              </a:solidFill>
              <a:latin typeface="Calibri"/>
            </a:rPr>
            <a:t>原復工事でかつ原復預り金取り崩し額にて実施した場合</a:t>
          </a:r>
          <a:endParaRPr/>
        </a:p>
        <a:p>
          <a:pPr>
            <a:lnSpc>
              <a:spcPct val="100000"/>
            </a:lnSpc>
          </a:pPr>
          <a:r>
            <a:rPr lang="en-US" sz="900" strike="noStrike">
              <a:solidFill>
                <a:srgbClr val="000000"/>
              </a:solidFill>
              <a:latin typeface="Calibri"/>
            </a:rPr>
            <a:t>・・・“原復工事発注”</a:t>
          </a:r>
          <a:endParaRPr/>
        </a:p>
        <a:p>
          <a:pPr>
            <a:lnSpc>
              <a:spcPct val="100000"/>
            </a:lnSpc>
          </a:pPr>
          <a:endParaRPr/>
        </a:p>
        <a:p>
          <a:pPr>
            <a:lnSpc>
              <a:spcPct val="100000"/>
            </a:lnSpc>
          </a:pPr>
          <a:r>
            <a:rPr lang="en-US" sz="900" strike="noStrike">
              <a:solidFill>
                <a:srgbClr val="000000"/>
              </a:solidFill>
              <a:latin typeface="Calibri"/>
            </a:rPr>
            <a:t>それ以外の場合・・・“所有者負担工事発注”</a:t>
          </a:r>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108000</xdr:colOff>
      <xdr:row>11</xdr:row>
      <xdr:rowOff>135360</xdr:rowOff>
    </xdr:from>
    <xdr:to>
      <xdr:col>32</xdr:col>
      <xdr:colOff>106560</xdr:colOff>
      <xdr:row>13</xdr:row>
      <xdr:rowOff>145080</xdr:rowOff>
    </xdr:to>
    <xdr:sp macro="" textlink="">
      <xdr:nvSpPr>
        <xdr:cNvPr id="16" name="CustomShape 1">
          <a:extLst>
            <a:ext uri="{FF2B5EF4-FFF2-40B4-BE49-F238E27FC236}">
              <a16:creationId xmlns:a16="http://schemas.microsoft.com/office/drawing/2014/main" id="{00000000-0008-0000-0600-000010000000}"/>
            </a:ext>
          </a:extLst>
        </xdr:cNvPr>
        <xdr:cNvSpPr/>
      </xdr:nvSpPr>
      <xdr:spPr>
        <a:xfrm>
          <a:off x="13927320" y="2373480"/>
          <a:ext cx="1500480" cy="390960"/>
        </a:xfrm>
        <a:prstGeom prst="wedgeRoundRectCallout">
          <a:avLst>
            <a:gd name="adj1" fmla="val -27691"/>
            <a:gd name="adj2" fmla="val 91532"/>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100" strike="noStrike">
              <a:solidFill>
                <a:srgbClr val="FF0000"/>
              </a:solidFill>
              <a:latin typeface="Calibri"/>
            </a:rPr>
            <a:t>工事契約の負担割合</a:t>
          </a:r>
          <a:endParaRPr/>
        </a:p>
      </xdr:txBody>
    </xdr:sp>
    <xdr:clientData/>
  </xdr:twoCellAnchor>
  <xdr:twoCellAnchor editAs="oneCell">
    <xdr:from>
      <xdr:col>38</xdr:col>
      <xdr:colOff>108000</xdr:colOff>
      <xdr:row>11</xdr:row>
      <xdr:rowOff>135360</xdr:rowOff>
    </xdr:from>
    <xdr:to>
      <xdr:col>40</xdr:col>
      <xdr:colOff>152280</xdr:colOff>
      <xdr:row>13</xdr:row>
      <xdr:rowOff>145080</xdr:rowOff>
    </xdr:to>
    <xdr:sp macro="" textlink="">
      <xdr:nvSpPr>
        <xdr:cNvPr id="17" name="CustomShape 1">
          <a:extLst>
            <a:ext uri="{FF2B5EF4-FFF2-40B4-BE49-F238E27FC236}">
              <a16:creationId xmlns:a16="http://schemas.microsoft.com/office/drawing/2014/main" id="{00000000-0008-0000-0600-000011000000}"/>
            </a:ext>
          </a:extLst>
        </xdr:cNvPr>
        <xdr:cNvSpPr/>
      </xdr:nvSpPr>
      <xdr:spPr>
        <a:xfrm>
          <a:off x="19969200" y="2373480"/>
          <a:ext cx="1572120" cy="390960"/>
        </a:xfrm>
        <a:prstGeom prst="wedgeRoundRectCallout">
          <a:avLst>
            <a:gd name="adj1" fmla="val -27691"/>
            <a:gd name="adj2" fmla="val 91532"/>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100" strike="noStrike">
              <a:solidFill>
                <a:srgbClr val="FF0000"/>
              </a:solidFill>
              <a:latin typeface="Calibri"/>
            </a:rPr>
            <a:t>工事契約の負担割合</a:t>
          </a:r>
          <a:endParaRPr/>
        </a:p>
      </xdr:txBody>
    </xdr:sp>
    <xdr:clientData/>
  </xdr:twoCellAnchor>
  <xdr:twoCellAnchor editAs="oneCell">
    <xdr:from>
      <xdr:col>12</xdr:col>
      <xdr:colOff>108000</xdr:colOff>
      <xdr:row>46</xdr:row>
      <xdr:rowOff>173520</xdr:rowOff>
    </xdr:from>
    <xdr:to>
      <xdr:col>13</xdr:col>
      <xdr:colOff>465120</xdr:colOff>
      <xdr:row>49</xdr:row>
      <xdr:rowOff>18720</xdr:rowOff>
    </xdr:to>
    <xdr:sp macro="" textlink="">
      <xdr:nvSpPr>
        <xdr:cNvPr id="18" name="CustomShape 1">
          <a:extLst>
            <a:ext uri="{FF2B5EF4-FFF2-40B4-BE49-F238E27FC236}">
              <a16:creationId xmlns:a16="http://schemas.microsoft.com/office/drawing/2014/main" id="{00000000-0008-0000-0600-000012000000}"/>
            </a:ext>
          </a:extLst>
        </xdr:cNvPr>
        <xdr:cNvSpPr/>
      </xdr:nvSpPr>
      <xdr:spPr>
        <a:xfrm>
          <a:off x="6741720" y="9326880"/>
          <a:ext cx="1265040" cy="473760"/>
        </a:xfrm>
        <a:prstGeom prst="wedgeRoundRectCallout">
          <a:avLst>
            <a:gd name="adj1" fmla="val -55088"/>
            <a:gd name="adj2" fmla="val 10887"/>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200" strike="noStrike">
              <a:solidFill>
                <a:srgbClr val="FF0000"/>
              </a:solidFill>
              <a:latin typeface="Calibri"/>
            </a:rPr>
            <a:t>引当先データ</a:t>
          </a:r>
          <a:endParaRPr/>
        </a:p>
      </xdr:txBody>
    </xdr:sp>
    <xdr:clientData/>
  </xdr:twoCellAnchor>
  <xdr:twoCellAnchor editAs="oneCell">
    <xdr:from>
      <xdr:col>12</xdr:col>
      <xdr:colOff>108000</xdr:colOff>
      <xdr:row>51</xdr:row>
      <xdr:rowOff>173520</xdr:rowOff>
    </xdr:from>
    <xdr:to>
      <xdr:col>13</xdr:col>
      <xdr:colOff>453960</xdr:colOff>
      <xdr:row>54</xdr:row>
      <xdr:rowOff>18720</xdr:rowOff>
    </xdr:to>
    <xdr:sp macro="" textlink="">
      <xdr:nvSpPr>
        <xdr:cNvPr id="19" name="CustomShape 1">
          <a:extLst>
            <a:ext uri="{FF2B5EF4-FFF2-40B4-BE49-F238E27FC236}">
              <a16:creationId xmlns:a16="http://schemas.microsoft.com/office/drawing/2014/main" id="{00000000-0008-0000-0600-000013000000}"/>
            </a:ext>
          </a:extLst>
        </xdr:cNvPr>
        <xdr:cNvSpPr/>
      </xdr:nvSpPr>
      <xdr:spPr>
        <a:xfrm>
          <a:off x="6741720" y="10374480"/>
          <a:ext cx="1253880" cy="474120"/>
        </a:xfrm>
        <a:prstGeom prst="wedgeRoundRectCallout">
          <a:avLst>
            <a:gd name="adj1" fmla="val -55088"/>
            <a:gd name="adj2" fmla="val 10887"/>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200" strike="noStrike">
              <a:solidFill>
                <a:srgbClr val="FF0000"/>
              </a:solidFill>
              <a:latin typeface="Calibri"/>
            </a:rPr>
            <a:t>引当先データ</a:t>
          </a:r>
          <a:endParaRPr/>
        </a:p>
      </xdr:txBody>
    </xdr:sp>
    <xdr:clientData/>
  </xdr:twoCellAnchor>
  <xdr:twoCellAnchor editAs="oneCell">
    <xdr:from>
      <xdr:col>12</xdr:col>
      <xdr:colOff>108000</xdr:colOff>
      <xdr:row>54</xdr:row>
      <xdr:rowOff>42480</xdr:rowOff>
    </xdr:from>
    <xdr:to>
      <xdr:col>13</xdr:col>
      <xdr:colOff>476280</xdr:colOff>
      <xdr:row>56</xdr:row>
      <xdr:rowOff>52200</xdr:rowOff>
    </xdr:to>
    <xdr:sp macro="" textlink="">
      <xdr:nvSpPr>
        <xdr:cNvPr id="20" name="CustomShape 1">
          <a:extLst>
            <a:ext uri="{FF2B5EF4-FFF2-40B4-BE49-F238E27FC236}">
              <a16:creationId xmlns:a16="http://schemas.microsoft.com/office/drawing/2014/main" id="{00000000-0008-0000-0600-000014000000}"/>
            </a:ext>
          </a:extLst>
        </xdr:cNvPr>
        <xdr:cNvSpPr/>
      </xdr:nvSpPr>
      <xdr:spPr>
        <a:xfrm>
          <a:off x="6741720" y="10872360"/>
          <a:ext cx="1276200" cy="428760"/>
        </a:xfrm>
        <a:prstGeom prst="wedgeRoundRectCallout">
          <a:avLst>
            <a:gd name="adj1" fmla="val -55088"/>
            <a:gd name="adj2" fmla="val 10887"/>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200" strike="noStrike">
              <a:solidFill>
                <a:srgbClr val="FF0000"/>
              </a:solidFill>
              <a:latin typeface="Calibri"/>
            </a:rPr>
            <a:t>引当元データ</a:t>
          </a:r>
          <a:endParaRPr/>
        </a:p>
      </xdr:txBody>
    </xdr:sp>
    <xdr:clientData/>
  </xdr:twoCellAnchor>
  <xdr:twoCellAnchor editAs="oneCell">
    <xdr:from>
      <xdr:col>19</xdr:col>
      <xdr:colOff>388080</xdr:colOff>
      <xdr:row>57</xdr:row>
      <xdr:rowOff>42480</xdr:rowOff>
    </xdr:from>
    <xdr:to>
      <xdr:col>31</xdr:col>
      <xdr:colOff>207360</xdr:colOff>
      <xdr:row>59</xdr:row>
      <xdr:rowOff>52200</xdr:rowOff>
    </xdr:to>
    <xdr:sp macro="" textlink="">
      <xdr:nvSpPr>
        <xdr:cNvPr id="21" name="CustomShape 1">
          <a:extLst>
            <a:ext uri="{FF2B5EF4-FFF2-40B4-BE49-F238E27FC236}">
              <a16:creationId xmlns:a16="http://schemas.microsoft.com/office/drawing/2014/main" id="{00000000-0008-0000-0600-000015000000}"/>
            </a:ext>
          </a:extLst>
        </xdr:cNvPr>
        <xdr:cNvSpPr/>
      </xdr:nvSpPr>
      <xdr:spPr>
        <a:xfrm>
          <a:off x="13168440" y="11462760"/>
          <a:ext cx="1486800" cy="352800"/>
        </a:xfrm>
        <a:prstGeom prst="wedgeRoundRectCallout">
          <a:avLst>
            <a:gd name="adj1" fmla="val -40705"/>
            <a:gd name="adj2" fmla="val -118145"/>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200" strike="noStrike">
              <a:solidFill>
                <a:srgbClr val="FF0000"/>
              </a:solidFill>
              <a:latin typeface="Calibri"/>
            </a:rPr>
            <a:t>出力なし</a:t>
          </a:r>
          <a:endParaRPr/>
        </a:p>
      </xdr:txBody>
    </xdr:sp>
    <xdr:clientData/>
  </xdr:twoCellAnchor>
  <xdr:twoCellAnchor editAs="oneCell">
    <xdr:from>
      <xdr:col>18</xdr:col>
      <xdr:colOff>813960</xdr:colOff>
      <xdr:row>25</xdr:row>
      <xdr:rowOff>98640</xdr:rowOff>
    </xdr:from>
    <xdr:to>
      <xdr:col>31</xdr:col>
      <xdr:colOff>779040</xdr:colOff>
      <xdr:row>27</xdr:row>
      <xdr:rowOff>108360</xdr:rowOff>
    </xdr:to>
    <xdr:sp macro="" textlink="">
      <xdr:nvSpPr>
        <xdr:cNvPr id="22" name="CustomShape 1">
          <a:extLst>
            <a:ext uri="{FF2B5EF4-FFF2-40B4-BE49-F238E27FC236}">
              <a16:creationId xmlns:a16="http://schemas.microsoft.com/office/drawing/2014/main" id="{00000000-0008-0000-0600-000016000000}"/>
            </a:ext>
          </a:extLst>
        </xdr:cNvPr>
        <xdr:cNvSpPr/>
      </xdr:nvSpPr>
      <xdr:spPr>
        <a:xfrm>
          <a:off x="12721320" y="5118120"/>
          <a:ext cx="2505600" cy="390600"/>
        </a:xfrm>
        <a:prstGeom prst="wedgeRoundRectCallout">
          <a:avLst>
            <a:gd name="adj1" fmla="val -25636"/>
            <a:gd name="adj2" fmla="val -153629"/>
            <a:gd name="adj3" fmla="val 16667"/>
          </a:avLst>
        </a:prstGeom>
        <a:noFill/>
        <a:ln>
          <a:solidFill>
            <a:srgbClr val="FFFFFF"/>
          </a:solidFill>
        </a:ln>
      </xdr:spPr>
      <xdr:style>
        <a:lnRef idx="2">
          <a:schemeClr val="accent1">
            <a:shade val="50000"/>
          </a:schemeClr>
        </a:lnRef>
        <a:fillRef idx="1">
          <a:schemeClr val="accent1"/>
        </a:fillRef>
        <a:effectRef idx="0">
          <a:schemeClr val="accent1"/>
        </a:effectRef>
        <a:fontRef idx="minor"/>
      </xdr:style>
      <xdr:txBody>
        <a:bodyPr lIns="90000" tIns="45000" rIns="90000" bIns="45000" anchor="ctr"/>
        <a:lstStyle/>
        <a:p>
          <a:pPr algn="ctr">
            <a:lnSpc>
              <a:spcPct val="100000"/>
            </a:lnSpc>
          </a:pPr>
          <a:r>
            <a:rPr lang="en-US" sz="1100" strike="noStrike">
              <a:solidFill>
                <a:srgbClr val="FF0000"/>
              </a:solidFill>
              <a:latin typeface="Calibri"/>
            </a:rPr>
            <a:t>計画残は、計画行にのみ出力する</a:t>
          </a:r>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218448</xdr:colOff>
      <xdr:row>38</xdr:row>
      <xdr:rowOff>47195</xdr:rowOff>
    </xdr:to>
    <xdr:pic>
      <xdr:nvPicPr>
        <xdr:cNvPr id="2" name="Picture 1">
          <a:extLst>
            <a:ext uri="{FF2B5EF4-FFF2-40B4-BE49-F238E27FC236}">
              <a16:creationId xmlns:a16="http://schemas.microsoft.com/office/drawing/2014/main" id="{7A65E152-F391-40CE-8659-757E4EA41FBE}"/>
            </a:ext>
          </a:extLst>
        </xdr:cNvPr>
        <xdr:cNvPicPr>
          <a:picLocks noChangeAspect="1"/>
        </xdr:cNvPicPr>
      </xdr:nvPicPr>
      <xdr:blipFill>
        <a:blip xmlns:r="http://schemas.openxmlformats.org/officeDocument/2006/relationships" r:embed="rId1"/>
        <a:stretch>
          <a:fillRect/>
        </a:stretch>
      </xdr:blipFill>
      <xdr:spPr>
        <a:xfrm>
          <a:off x="0" y="428625"/>
          <a:ext cx="5019048" cy="3438095"/>
        </a:xfrm>
        <a:prstGeom prst="rect">
          <a:avLst/>
        </a:prstGeom>
      </xdr:spPr>
    </xdr:pic>
    <xdr:clientData/>
  </xdr:twoCellAnchor>
  <xdr:twoCellAnchor editAs="oneCell">
    <xdr:from>
      <xdr:col>0</xdr:col>
      <xdr:colOff>0</xdr:colOff>
      <xdr:row>40</xdr:row>
      <xdr:rowOff>0</xdr:rowOff>
    </xdr:from>
    <xdr:to>
      <xdr:col>9</xdr:col>
      <xdr:colOff>437324</xdr:colOff>
      <xdr:row>112</xdr:row>
      <xdr:rowOff>37238</xdr:rowOff>
    </xdr:to>
    <xdr:pic>
      <xdr:nvPicPr>
        <xdr:cNvPr id="4" name="Picture 3">
          <a:extLst>
            <a:ext uri="{FF2B5EF4-FFF2-40B4-BE49-F238E27FC236}">
              <a16:creationId xmlns:a16="http://schemas.microsoft.com/office/drawing/2014/main" id="{383054F2-0894-4619-A4EC-0D80B4D874BA}"/>
            </a:ext>
          </a:extLst>
        </xdr:cNvPr>
        <xdr:cNvPicPr>
          <a:picLocks noChangeAspect="1"/>
        </xdr:cNvPicPr>
      </xdr:nvPicPr>
      <xdr:blipFill>
        <a:blip xmlns:r="http://schemas.openxmlformats.org/officeDocument/2006/relationships" r:embed="rId2"/>
        <a:stretch>
          <a:fillRect/>
        </a:stretch>
      </xdr:blipFill>
      <xdr:spPr>
        <a:xfrm>
          <a:off x="0" y="4010025"/>
          <a:ext cx="6609524" cy="6895238"/>
        </a:xfrm>
        <a:prstGeom prst="rect">
          <a:avLst/>
        </a:prstGeom>
      </xdr:spPr>
    </xdr:pic>
    <xdr:clientData/>
  </xdr:twoCellAnchor>
  <xdr:twoCellAnchor editAs="oneCell">
    <xdr:from>
      <xdr:col>0</xdr:col>
      <xdr:colOff>0</xdr:colOff>
      <xdr:row>114</xdr:row>
      <xdr:rowOff>0</xdr:rowOff>
    </xdr:from>
    <xdr:to>
      <xdr:col>9</xdr:col>
      <xdr:colOff>513514</xdr:colOff>
      <xdr:row>152</xdr:row>
      <xdr:rowOff>94786</xdr:rowOff>
    </xdr:to>
    <xdr:pic>
      <xdr:nvPicPr>
        <xdr:cNvPr id="5" name="Picture 4">
          <a:extLst>
            <a:ext uri="{FF2B5EF4-FFF2-40B4-BE49-F238E27FC236}">
              <a16:creationId xmlns:a16="http://schemas.microsoft.com/office/drawing/2014/main" id="{F46E37E0-77B2-4BF0-8C82-F5459906CAC2}"/>
            </a:ext>
          </a:extLst>
        </xdr:cNvPr>
        <xdr:cNvPicPr>
          <a:picLocks noChangeAspect="1"/>
        </xdr:cNvPicPr>
      </xdr:nvPicPr>
      <xdr:blipFill>
        <a:blip xmlns:r="http://schemas.openxmlformats.org/officeDocument/2006/relationships" r:embed="rId3"/>
        <a:stretch>
          <a:fillRect/>
        </a:stretch>
      </xdr:blipFill>
      <xdr:spPr>
        <a:xfrm>
          <a:off x="0" y="11058525"/>
          <a:ext cx="6685714" cy="3714286"/>
        </a:xfrm>
        <a:prstGeom prst="rect">
          <a:avLst/>
        </a:prstGeom>
      </xdr:spPr>
    </xdr:pic>
    <xdr:clientData/>
  </xdr:twoCellAnchor>
  <xdr:twoCellAnchor editAs="oneCell">
    <xdr:from>
      <xdr:col>0</xdr:col>
      <xdr:colOff>0</xdr:colOff>
      <xdr:row>156</xdr:row>
      <xdr:rowOff>0</xdr:rowOff>
    </xdr:from>
    <xdr:to>
      <xdr:col>9</xdr:col>
      <xdr:colOff>399229</xdr:colOff>
      <xdr:row>228</xdr:row>
      <xdr:rowOff>56286</xdr:rowOff>
    </xdr:to>
    <xdr:pic>
      <xdr:nvPicPr>
        <xdr:cNvPr id="7" name="Picture 6">
          <a:extLst>
            <a:ext uri="{FF2B5EF4-FFF2-40B4-BE49-F238E27FC236}">
              <a16:creationId xmlns:a16="http://schemas.microsoft.com/office/drawing/2014/main" id="{AAB5299A-6C1A-46C1-BFC0-99C6486497A3}"/>
            </a:ext>
          </a:extLst>
        </xdr:cNvPr>
        <xdr:cNvPicPr>
          <a:picLocks noChangeAspect="1"/>
        </xdr:cNvPicPr>
      </xdr:nvPicPr>
      <xdr:blipFill>
        <a:blip xmlns:r="http://schemas.openxmlformats.org/officeDocument/2006/relationships" r:embed="rId4"/>
        <a:stretch>
          <a:fillRect/>
        </a:stretch>
      </xdr:blipFill>
      <xdr:spPr>
        <a:xfrm>
          <a:off x="0" y="15059025"/>
          <a:ext cx="6571429" cy="6914286"/>
        </a:xfrm>
        <a:prstGeom prst="rect">
          <a:avLst/>
        </a:prstGeom>
      </xdr:spPr>
    </xdr:pic>
    <xdr:clientData/>
  </xdr:twoCellAnchor>
  <xdr:twoCellAnchor editAs="oneCell">
    <xdr:from>
      <xdr:col>0</xdr:col>
      <xdr:colOff>0</xdr:colOff>
      <xdr:row>231</xdr:row>
      <xdr:rowOff>0</xdr:rowOff>
    </xdr:from>
    <xdr:to>
      <xdr:col>14</xdr:col>
      <xdr:colOff>160705</xdr:colOff>
      <xdr:row>307</xdr:row>
      <xdr:rowOff>94333</xdr:rowOff>
    </xdr:to>
    <xdr:pic>
      <xdr:nvPicPr>
        <xdr:cNvPr id="10" name="Picture 9">
          <a:extLst>
            <a:ext uri="{FF2B5EF4-FFF2-40B4-BE49-F238E27FC236}">
              <a16:creationId xmlns:a16="http://schemas.microsoft.com/office/drawing/2014/main" id="{5E101B96-BD0F-49F8-A519-67792296E6B6}"/>
            </a:ext>
          </a:extLst>
        </xdr:cNvPr>
        <xdr:cNvPicPr>
          <a:picLocks noChangeAspect="1"/>
        </xdr:cNvPicPr>
      </xdr:nvPicPr>
      <xdr:blipFill>
        <a:blip xmlns:r="http://schemas.openxmlformats.org/officeDocument/2006/relationships" r:embed="rId5"/>
        <a:stretch>
          <a:fillRect/>
        </a:stretch>
      </xdr:blipFill>
      <xdr:spPr>
        <a:xfrm>
          <a:off x="0" y="22202775"/>
          <a:ext cx="9761905" cy="7333333"/>
        </a:xfrm>
        <a:prstGeom prst="rect">
          <a:avLst/>
        </a:prstGeom>
      </xdr:spPr>
    </xdr:pic>
    <xdr:clientData/>
  </xdr:twoCellAnchor>
  <xdr:twoCellAnchor editAs="oneCell">
    <xdr:from>
      <xdr:col>0</xdr:col>
      <xdr:colOff>0</xdr:colOff>
      <xdr:row>310</xdr:row>
      <xdr:rowOff>0</xdr:rowOff>
    </xdr:from>
    <xdr:to>
      <xdr:col>12</xdr:col>
      <xdr:colOff>656114</xdr:colOff>
      <xdr:row>379</xdr:row>
      <xdr:rowOff>65845</xdr:rowOff>
    </xdr:to>
    <xdr:pic>
      <xdr:nvPicPr>
        <xdr:cNvPr id="11" name="Picture 10">
          <a:extLst>
            <a:ext uri="{FF2B5EF4-FFF2-40B4-BE49-F238E27FC236}">
              <a16:creationId xmlns:a16="http://schemas.microsoft.com/office/drawing/2014/main" id="{B510A00A-436E-46D1-AE91-56296BDFF857}"/>
            </a:ext>
          </a:extLst>
        </xdr:cNvPr>
        <xdr:cNvPicPr>
          <a:picLocks noChangeAspect="1"/>
        </xdr:cNvPicPr>
      </xdr:nvPicPr>
      <xdr:blipFill>
        <a:blip xmlns:r="http://schemas.openxmlformats.org/officeDocument/2006/relationships" r:embed="rId6"/>
        <a:stretch>
          <a:fillRect/>
        </a:stretch>
      </xdr:blipFill>
      <xdr:spPr>
        <a:xfrm>
          <a:off x="0" y="29727525"/>
          <a:ext cx="8885714" cy="6638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AMM7"/>
  <sheetViews>
    <sheetView showGridLines="0" tabSelected="1" zoomScaleNormal="100" zoomScaleSheetLayoutView="80" workbookViewId="0">
      <pane ySplit="1" topLeftCell="A2" activePane="bottomLeft" state="frozen"/>
      <selection pane="bottomLeft" activeCell="E9" sqref="E9"/>
    </sheetView>
  </sheetViews>
  <sheetFormatPr defaultRowHeight="13.5" x14ac:dyDescent="0.15"/>
  <cols>
    <col min="1" max="1" width="5.625" style="1" bestFit="1" customWidth="1"/>
    <col min="2" max="2" width="8.625" style="2" customWidth="1"/>
    <col min="3" max="3" width="30.125" style="2" customWidth="1"/>
    <col min="4" max="4" width="47.875" style="2" customWidth="1"/>
    <col min="5" max="5" width="46.5" style="2" customWidth="1"/>
    <col min="6" max="6" width="9.625" style="1"/>
    <col min="7" max="7" width="11.625" style="1" bestFit="1" customWidth="1"/>
    <col min="8" max="8" width="9.625" style="1"/>
    <col min="9" max="9" width="11.625" style="1" bestFit="1" customWidth="1"/>
    <col min="10" max="10" width="9.625" style="1"/>
    <col min="11" max="11" width="69.375" style="2" customWidth="1"/>
    <col min="12" max="13" width="8.625" style="1"/>
    <col min="14" max="14" width="10.625" style="1"/>
    <col min="15" max="15" width="20.625" style="1"/>
    <col min="16" max="16" width="2.625" style="2"/>
    <col min="17" max="1027" width="9" style="2"/>
  </cols>
  <sheetData>
    <row r="1" spans="1:15" s="1" customFormat="1" ht="24" x14ac:dyDescent="0.15">
      <c r="A1" s="3" t="s">
        <v>0</v>
      </c>
      <c r="B1" s="165" t="s">
        <v>372</v>
      </c>
      <c r="C1" s="3" t="s">
        <v>375</v>
      </c>
      <c r="D1" s="3" t="s">
        <v>373</v>
      </c>
      <c r="E1" s="3" t="s">
        <v>374</v>
      </c>
      <c r="F1" s="3" t="s">
        <v>3</v>
      </c>
      <c r="G1" s="4" t="s">
        <v>382</v>
      </c>
      <c r="H1" s="3" t="s">
        <v>383</v>
      </c>
      <c r="I1" s="4" t="s">
        <v>385</v>
      </c>
      <c r="J1" s="4" t="s">
        <v>7</v>
      </c>
      <c r="K1" s="3" t="s">
        <v>8</v>
      </c>
      <c r="L1" s="3" t="s">
        <v>386</v>
      </c>
      <c r="M1" s="3" t="s">
        <v>387</v>
      </c>
      <c r="N1" s="3" t="s">
        <v>388</v>
      </c>
      <c r="O1" s="3" t="s">
        <v>389</v>
      </c>
    </row>
    <row r="2" spans="1:15" ht="54" x14ac:dyDescent="0.15">
      <c r="A2" s="166">
        <v>1</v>
      </c>
      <c r="B2" s="166"/>
      <c r="C2" s="10" t="s">
        <v>376</v>
      </c>
      <c r="D2" s="164" t="s">
        <v>377</v>
      </c>
      <c r="E2" s="164" t="s">
        <v>392</v>
      </c>
      <c r="F2" s="9"/>
      <c r="G2" s="167">
        <v>43130</v>
      </c>
      <c r="H2" s="9" t="s">
        <v>384</v>
      </c>
      <c r="I2" s="11"/>
      <c r="J2" s="9"/>
      <c r="K2" s="164"/>
      <c r="L2" s="9"/>
      <c r="M2" s="9"/>
      <c r="N2" s="12"/>
      <c r="O2" s="12"/>
    </row>
    <row r="3" spans="1:15" ht="27" x14ac:dyDescent="0.15">
      <c r="A3" s="168">
        <v>2</v>
      </c>
      <c r="B3" s="166"/>
      <c r="C3" s="10" t="s">
        <v>378</v>
      </c>
      <c r="D3" s="164" t="s">
        <v>379</v>
      </c>
      <c r="E3" s="164" t="s">
        <v>393</v>
      </c>
      <c r="F3" s="9"/>
      <c r="G3" s="167">
        <v>43130</v>
      </c>
      <c r="H3" s="9" t="s">
        <v>384</v>
      </c>
      <c r="I3" s="11"/>
      <c r="J3" s="9"/>
      <c r="K3" s="164"/>
      <c r="L3" s="9"/>
      <c r="M3" s="9"/>
      <c r="N3" s="12"/>
      <c r="O3" s="12"/>
    </row>
    <row r="4" spans="1:15" ht="27" x14ac:dyDescent="0.15">
      <c r="A4" s="166">
        <v>3</v>
      </c>
      <c r="B4" s="166"/>
      <c r="C4" s="10" t="s">
        <v>380</v>
      </c>
      <c r="D4" s="164" t="s">
        <v>381</v>
      </c>
      <c r="E4" s="164" t="s">
        <v>394</v>
      </c>
      <c r="F4" s="9"/>
      <c r="G4" s="167">
        <v>43130</v>
      </c>
      <c r="H4" s="9" t="s">
        <v>384</v>
      </c>
      <c r="I4" s="11"/>
      <c r="J4" s="9"/>
      <c r="K4" s="164"/>
      <c r="L4" s="9"/>
      <c r="M4" s="9"/>
      <c r="N4" s="12"/>
      <c r="O4" s="12"/>
    </row>
    <row r="5" spans="1:15" ht="18" customHeight="1" x14ac:dyDescent="0.15">
      <c r="A5" s="166">
        <v>4</v>
      </c>
      <c r="B5" s="166"/>
      <c r="C5" s="10" t="s">
        <v>395</v>
      </c>
      <c r="D5" s="164" t="s">
        <v>396</v>
      </c>
      <c r="E5" s="164"/>
      <c r="F5" s="9"/>
      <c r="G5" s="167"/>
      <c r="H5" s="9"/>
      <c r="I5" s="11"/>
      <c r="J5" s="9"/>
      <c r="K5" s="164"/>
      <c r="L5" s="9"/>
      <c r="M5" s="9"/>
      <c r="N5" s="12"/>
      <c r="O5" s="12"/>
    </row>
    <row r="6" spans="1:15" ht="18" customHeight="1" x14ac:dyDescent="0.15">
      <c r="A6" s="166"/>
      <c r="B6" s="166"/>
      <c r="C6" s="10"/>
      <c r="D6" s="164"/>
      <c r="E6" s="164"/>
      <c r="F6" s="9"/>
      <c r="G6" s="167"/>
      <c r="H6" s="9"/>
      <c r="I6" s="11"/>
      <c r="J6" s="9"/>
      <c r="K6" s="164"/>
      <c r="L6" s="9"/>
      <c r="M6" s="9"/>
      <c r="N6" s="12"/>
      <c r="O6" s="12"/>
    </row>
    <row r="7" spans="1:15" ht="15" customHeight="1" x14ac:dyDescent="0.15">
      <c r="A7" s="166"/>
      <c r="B7" s="166"/>
      <c r="C7" s="10"/>
      <c r="D7" s="164"/>
      <c r="E7" s="164"/>
      <c r="F7" s="9"/>
      <c r="G7" s="167"/>
      <c r="H7" s="9"/>
      <c r="I7" s="11"/>
      <c r="J7" s="9"/>
      <c r="K7" s="164"/>
      <c r="L7" s="9"/>
      <c r="M7" s="9"/>
      <c r="N7" s="12"/>
      <c r="O7" s="12"/>
    </row>
  </sheetData>
  <autoFilter ref="A1:P1"/>
  <phoneticPr fontId="21"/>
  <conditionalFormatting sqref="C7:F7 A2:F6 H2:O6">
    <cfRule type="expression" dxfId="128" priority="3050">
      <formula>$F2="回答済"</formula>
    </cfRule>
    <cfRule type="expression" dxfId="127" priority="3051">
      <formula>OR($F2="完了",$F2="課題転記",$F2="キャンセル")</formula>
    </cfRule>
  </conditionalFormatting>
  <conditionalFormatting sqref="A7">
    <cfRule type="expression" dxfId="126" priority="101">
      <formula>$F7="回答済"</formula>
    </cfRule>
    <cfRule type="expression" dxfId="125" priority="102">
      <formula>OR($F7="完了",$F7="課題転記",$F7="キャンセル")</formula>
    </cfRule>
  </conditionalFormatting>
  <conditionalFormatting sqref="I7:O7">
    <cfRule type="expression" dxfId="124" priority="99">
      <formula>$F7="回答済"</formula>
    </cfRule>
    <cfRule type="expression" dxfId="123" priority="100">
      <formula>OR($F7="完了",$F7="課題転記",$F7="キャンセル")</formula>
    </cfRule>
  </conditionalFormatting>
  <conditionalFormatting sqref="H7">
    <cfRule type="expression" dxfId="122" priority="97">
      <formula>$F7="回答済"</formula>
    </cfRule>
    <cfRule type="expression" dxfId="121" priority="98">
      <formula>OR($F7="完了",$F7="課題転記",$F7="キャンセル")</formula>
    </cfRule>
  </conditionalFormatting>
  <conditionalFormatting sqref="B7">
    <cfRule type="expression" dxfId="120" priority="95">
      <formula>$F7="回答済"</formula>
    </cfRule>
    <cfRule type="expression" dxfId="119" priority="96">
      <formula>OR($F7="完了",$F7="課題転記",$F7="キャンセル")</formula>
    </cfRule>
  </conditionalFormatting>
  <dataValidations count="2">
    <dataValidation type="list" allowBlank="1" showInputMessage="1" showErrorMessage="1" sqref="N2:N7">
      <formula1>"要件スリム化,要件定義,基本設計"</formula1>
      <formula2>0</formula2>
    </dataValidation>
    <dataValidation type="list" allowBlank="1" showInputMessage="1" showErrorMessage="1" sqref="F2:F7">
      <formula1>"未回答,回答済,完了,課題転記,キャンセル"</formula1>
    </dataValidation>
  </dataValidations>
  <hyperlinks>
    <hyperlink ref="A3" location="No.2!A1" display="No.2!A1"/>
  </hyperlinks>
  <printOptions horizontalCentered="1"/>
  <pageMargins left="0.39374999999999999" right="0.39374999999999999" top="0.39374999999999999" bottom="0.39305555555555599" header="0.196527777777778" footer="0.196527777777778"/>
  <pageSetup paperSize="9" scale="37" firstPageNumber="0" fitToHeight="0" orientation="portrait" horizontalDpi="4294967292" r:id="rId1"/>
  <headerFooter>
    <oddHeader>&amp;C&amp;12&amp;UＱ＆Ａ管理表（MARCURY　オフショア）&amp;R&amp;10&amp;D</oddHeader>
    <oddFooter>&amp;C&amp;9&amp;P/&amp;N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3"/>
  <sheetViews>
    <sheetView showGridLines="0" view="pageBreakPreview" zoomScaleNormal="100" workbookViewId="0">
      <pane ySplit="1" topLeftCell="A2" activePane="bottomLeft" state="frozen"/>
      <selection pane="bottomLeft"/>
    </sheetView>
  </sheetViews>
  <sheetFormatPr defaultRowHeight="13.5" x14ac:dyDescent="0.15"/>
  <cols>
    <col min="1" max="1" width="4.375" style="1"/>
    <col min="2" max="2" width="20.625" style="2"/>
    <col min="3" max="3" width="45.625" style="2"/>
    <col min="4" max="4" width="9.625" style="1"/>
    <col min="5" max="5" width="10.625" style="1"/>
    <col min="6" max="6" width="9.625" style="1"/>
    <col min="7" max="7" width="10.625" style="1"/>
    <col min="8" max="8" width="9.625" style="1"/>
    <col min="9" max="9" width="50.625" style="2"/>
    <col min="10" max="11" width="8.625" style="1"/>
    <col min="12" max="12" width="10.625" style="1"/>
    <col min="13" max="13" width="20.625" style="1"/>
    <col min="14" max="14" width="2.625" style="2"/>
    <col min="15" max="1025" width="9" style="2"/>
  </cols>
  <sheetData>
    <row r="1" spans="1:13" s="1" customFormat="1" ht="24" x14ac:dyDescent="0.15">
      <c r="A1" s="3" t="s">
        <v>0</v>
      </c>
      <c r="B1" s="3" t="s">
        <v>1</v>
      </c>
      <c r="C1" s="3" t="s">
        <v>2</v>
      </c>
      <c r="D1" s="3" t="s">
        <v>3</v>
      </c>
      <c r="E1" s="4" t="s">
        <v>4</v>
      </c>
      <c r="F1" s="3" t="s">
        <v>5</v>
      </c>
      <c r="G1" s="4" t="s">
        <v>6</v>
      </c>
      <c r="H1" s="4" t="s">
        <v>7</v>
      </c>
      <c r="I1" s="3" t="s">
        <v>8</v>
      </c>
      <c r="J1" s="3" t="s">
        <v>9</v>
      </c>
      <c r="K1" s="3" t="s">
        <v>10</v>
      </c>
      <c r="L1" s="3" t="s">
        <v>11</v>
      </c>
      <c r="M1" s="3" t="s">
        <v>12</v>
      </c>
    </row>
    <row r="2" spans="1:13" ht="84.75" customHeight="1" x14ac:dyDescent="0.15">
      <c r="A2" s="5">
        <v>207</v>
      </c>
      <c r="B2" s="6" t="s">
        <v>16</v>
      </c>
      <c r="C2" s="6" t="s">
        <v>17</v>
      </c>
      <c r="D2" s="5" t="s">
        <v>13</v>
      </c>
      <c r="E2" s="7">
        <v>41803</v>
      </c>
      <c r="F2" s="5" t="s">
        <v>18</v>
      </c>
      <c r="G2" s="7"/>
      <c r="H2" s="5" t="s">
        <v>19</v>
      </c>
      <c r="I2" s="6"/>
      <c r="J2" s="5"/>
      <c r="K2" s="5"/>
      <c r="L2" s="8"/>
      <c r="M2" s="8"/>
    </row>
    <row r="3" spans="1:13" x14ac:dyDescent="0.15">
      <c r="A3" s="13" t="s">
        <v>14</v>
      </c>
      <c r="B3" s="14"/>
      <c r="C3" s="14"/>
      <c r="D3" s="15"/>
      <c r="E3" s="16"/>
      <c r="F3" s="15"/>
      <c r="G3" s="16"/>
      <c r="H3" s="16"/>
      <c r="I3" s="14"/>
      <c r="J3" s="15"/>
      <c r="K3" s="15"/>
      <c r="L3" s="15"/>
      <c r="M3" s="15"/>
    </row>
  </sheetData>
  <autoFilter ref="A1:N3"/>
  <phoneticPr fontId="21"/>
  <conditionalFormatting sqref="A2:M2">
    <cfRule type="expression" dxfId="118" priority="2">
      <formula>OR($D2="回答済",$D2="課題転記")</formula>
    </cfRule>
  </conditionalFormatting>
  <conditionalFormatting sqref="D2:F2">
    <cfRule type="expression" dxfId="117" priority="3">
      <formula>OR($D2="回答済",$D2="課題転記")</formula>
    </cfRule>
  </conditionalFormatting>
  <conditionalFormatting sqref="B2">
    <cfRule type="expression" dxfId="116" priority="4">
      <formula>OR($D2="回答済",$D2="課題転記")</formula>
    </cfRule>
  </conditionalFormatting>
  <conditionalFormatting sqref="B2">
    <cfRule type="expression" dxfId="115" priority="5">
      <formula>OR($D2="回答済",$D2="課題転記")</formula>
    </cfRule>
  </conditionalFormatting>
  <conditionalFormatting sqref="D2:H2">
    <cfRule type="expression" dxfId="114" priority="6">
      <formula>OR($D2="回答済",$D2="課題転記")</formula>
    </cfRule>
  </conditionalFormatting>
  <conditionalFormatting sqref="H2">
    <cfRule type="expression" dxfId="113" priority="7">
      <formula>OR($D2="回答済",$D2="課題転記")</formula>
    </cfRule>
  </conditionalFormatting>
  <conditionalFormatting sqref="B2:H2">
    <cfRule type="expression" dxfId="112" priority="8">
      <formula>OR($D2="回答済",$D2="課題転記")</formula>
    </cfRule>
  </conditionalFormatting>
  <conditionalFormatting sqref="B2:H2">
    <cfRule type="expression" dxfId="111" priority="9">
      <formula>OR($D2="回答済",$D2="課題転記")</formula>
    </cfRule>
  </conditionalFormatting>
  <conditionalFormatting sqref="D2:E2">
    <cfRule type="expression" dxfId="110" priority="10">
      <formula>OR($D2="回答済",$D2="課題転記")</formula>
    </cfRule>
  </conditionalFormatting>
  <conditionalFormatting sqref="B2:H2">
    <cfRule type="expression" dxfId="109" priority="11">
      <formula>OR($D2="回答済",$D2="課題転記")</formula>
    </cfRule>
  </conditionalFormatting>
  <conditionalFormatting sqref="D2:E2">
    <cfRule type="expression" dxfId="108" priority="12">
      <formula>OR($D2="回答済",$D2="課題転記")</formula>
    </cfRule>
  </conditionalFormatting>
  <conditionalFormatting sqref="B2:H2">
    <cfRule type="expression" dxfId="107" priority="13">
      <formula>OR($D2="回答済",$D2="課題転記")</formula>
    </cfRule>
  </conditionalFormatting>
  <conditionalFormatting sqref="D2:E2">
    <cfRule type="expression" dxfId="106" priority="14">
      <formula>OR($D2="回答済",$D2="課題転記")</formula>
    </cfRule>
  </conditionalFormatting>
  <conditionalFormatting sqref="D2:F2">
    <cfRule type="expression" dxfId="105" priority="15">
      <formula>OR($D2="回答済",$D2="課題転記")</formula>
    </cfRule>
  </conditionalFormatting>
  <conditionalFormatting sqref="D2:E2">
    <cfRule type="expression" dxfId="104" priority="16">
      <formula>OR($D2="回答済",$D2="課題転記")</formula>
    </cfRule>
  </conditionalFormatting>
  <conditionalFormatting sqref="D2:F2">
    <cfRule type="expression" dxfId="103" priority="17">
      <formula>OR($D2="回答済",$D2="課題転記")</formula>
    </cfRule>
  </conditionalFormatting>
  <conditionalFormatting sqref="D2:E2">
    <cfRule type="expression" dxfId="102" priority="18">
      <formula>OR($D2="回答済",$D2="課題転記")</formula>
    </cfRule>
  </conditionalFormatting>
  <conditionalFormatting sqref="H2">
    <cfRule type="expression" dxfId="101" priority="19">
      <formula>OR($D2="回答済",$D2="課題転記")</formula>
    </cfRule>
  </conditionalFormatting>
  <conditionalFormatting sqref="H2">
    <cfRule type="expression" dxfId="100" priority="20">
      <formula>OR($D2="回答済",$D2="課題転記")</formula>
    </cfRule>
  </conditionalFormatting>
  <conditionalFormatting sqref="B2:H2">
    <cfRule type="expression" dxfId="99" priority="21">
      <formula>OR($D2="回答済",$D2="課題転記")</formula>
    </cfRule>
  </conditionalFormatting>
  <conditionalFormatting sqref="B2">
    <cfRule type="expression" dxfId="98" priority="22">
      <formula>OR($D2="回答済",$D2="課題転記")</formula>
    </cfRule>
  </conditionalFormatting>
  <conditionalFormatting sqref="B2">
    <cfRule type="expression" dxfId="97" priority="23">
      <formula>OR($D2="回答済",$D2="課題転記")</formula>
    </cfRule>
  </conditionalFormatting>
  <conditionalFormatting sqref="D2">
    <cfRule type="expression" dxfId="96" priority="24">
      <formula>OR($D2="回答済",$D2="課題転記")</formula>
    </cfRule>
  </conditionalFormatting>
  <conditionalFormatting sqref="D2">
    <cfRule type="expression" dxfId="95" priority="25">
      <formula>OR($D2="回答済",$D2="課題転記")</formula>
    </cfRule>
  </conditionalFormatting>
  <conditionalFormatting sqref="D2">
    <cfRule type="expression" dxfId="94" priority="26">
      <formula>OR($D2="回答済",$D2="課題転記")</formula>
    </cfRule>
  </conditionalFormatting>
  <conditionalFormatting sqref="D2">
    <cfRule type="expression" dxfId="93" priority="27">
      <formula>OR($D2="回答済",$D2="課題転記")</formula>
    </cfRule>
  </conditionalFormatting>
  <conditionalFormatting sqref="D2">
    <cfRule type="expression" dxfId="92" priority="28">
      <formula>OR($D2="回答済",$D2="課題転記")</formula>
    </cfRule>
  </conditionalFormatting>
  <conditionalFormatting sqref="B2:H2">
    <cfRule type="expression" dxfId="91" priority="29">
      <formula>OR($D2="回答済",$D2="課題転記")</formula>
    </cfRule>
  </conditionalFormatting>
  <conditionalFormatting sqref="B2">
    <cfRule type="expression" dxfId="90" priority="30">
      <formula>OR($D2="回答済",$D2="課題転記")</formula>
    </cfRule>
  </conditionalFormatting>
  <conditionalFormatting sqref="B2">
    <cfRule type="expression" dxfId="89" priority="31">
      <formula>OR($D2="回答済",$D2="課題転記")</formula>
    </cfRule>
  </conditionalFormatting>
  <conditionalFormatting sqref="D2">
    <cfRule type="expression" dxfId="88" priority="32">
      <formula>OR($D2="回答済",$D2="課題転記")</formula>
    </cfRule>
  </conditionalFormatting>
  <conditionalFormatting sqref="D2">
    <cfRule type="expression" dxfId="87" priority="33">
      <formula>OR($D2="回答済",$D2="課題転記")</formula>
    </cfRule>
  </conditionalFormatting>
  <conditionalFormatting sqref="D2">
    <cfRule type="expression" dxfId="86" priority="34">
      <formula>OR($D2="回答済",$D2="課題転記")</formula>
    </cfRule>
  </conditionalFormatting>
  <conditionalFormatting sqref="D2">
    <cfRule type="expression" dxfId="85" priority="35">
      <formula>OR($D2="回答済",$D2="課題転記")</formula>
    </cfRule>
  </conditionalFormatting>
  <conditionalFormatting sqref="D2">
    <cfRule type="expression" dxfId="84" priority="36">
      <formula>OR($D2="回答済",$D2="課題転記")</formula>
    </cfRule>
  </conditionalFormatting>
  <conditionalFormatting sqref="B2:H2">
    <cfRule type="expression" dxfId="83" priority="37">
      <formula>OR($D2="回答済",$D2="課題転記")</formula>
    </cfRule>
  </conditionalFormatting>
  <conditionalFormatting sqref="B2">
    <cfRule type="expression" dxfId="82" priority="38">
      <formula>OR($D2="回答済",$D2="課題転記")</formula>
    </cfRule>
  </conditionalFormatting>
  <conditionalFormatting sqref="B2">
    <cfRule type="expression" dxfId="81" priority="39">
      <formula>OR($D2="回答済",$D2="課題転記")</formula>
    </cfRule>
  </conditionalFormatting>
  <conditionalFormatting sqref="D2">
    <cfRule type="expression" dxfId="80" priority="40">
      <formula>OR($D2="回答済",$D2="課題転記")</formula>
    </cfRule>
  </conditionalFormatting>
  <conditionalFormatting sqref="D2">
    <cfRule type="expression" dxfId="79" priority="41">
      <formula>OR($D2="回答済",$D2="課題転記")</formula>
    </cfRule>
  </conditionalFormatting>
  <conditionalFormatting sqref="D2">
    <cfRule type="expression" dxfId="78" priority="42">
      <formula>OR($D2="回答済",$D2="課題転記")</formula>
    </cfRule>
  </conditionalFormatting>
  <conditionalFormatting sqref="D2">
    <cfRule type="expression" dxfId="77" priority="43">
      <formula>OR($D2="回答済",$D2="課題転記")</formula>
    </cfRule>
  </conditionalFormatting>
  <conditionalFormatting sqref="D2">
    <cfRule type="expression" dxfId="76" priority="44">
      <formula>OR($D2="回答済",$D2="課題転記")</formula>
    </cfRule>
  </conditionalFormatting>
  <conditionalFormatting sqref="B2:H2">
    <cfRule type="expression" dxfId="75" priority="45">
      <formula>OR($D2="回答済",$D2="課題転記")</formula>
    </cfRule>
  </conditionalFormatting>
  <dataValidations count="2">
    <dataValidation type="list" allowBlank="1" showInputMessage="1" showErrorMessage="1" sqref="L2">
      <formula1>"要件スリム化,要件定義,基本設計"</formula1>
      <formula2>0</formula2>
    </dataValidation>
    <dataValidation type="list" allowBlank="1" showInputMessage="1" showErrorMessage="1" sqref="D2">
      <formula1>"未回答,回答済,課題転記"</formula1>
      <formula2>0</formula2>
    </dataValidation>
  </dataValidations>
  <printOptions horizontalCentered="1"/>
  <pageMargins left="0.39374999999999999" right="0.39374999999999999" top="0.39374999999999999" bottom="0.39305555555555599" header="0.196527777777778" footer="0.196527777777778"/>
  <pageSetup paperSize="9" firstPageNumber="0" orientation="portrait" horizontalDpi="4294967292" r:id="rId1"/>
  <headerFooter>
    <oddHeader>&amp;C&amp;12&amp;UＱ＆Ａ管理表（MARCURY）&amp;R&amp;10&amp;D</oddHeader>
    <oddFooter>&amp;C&amp;9&amp;P/&amp;N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AC39"/>
  <sheetViews>
    <sheetView showGridLines="0" view="pageBreakPreview" zoomScale="70" zoomScaleNormal="70" zoomScalePageLayoutView="70" workbookViewId="0"/>
  </sheetViews>
  <sheetFormatPr defaultRowHeight="13.5" x14ac:dyDescent="0.15"/>
  <cols>
    <col min="1" max="1" width="2.75"/>
    <col min="2" max="2" width="4.625"/>
    <col min="3" max="1025" width="8.75"/>
  </cols>
  <sheetData>
    <row r="1" spans="1:29" ht="24" x14ac:dyDescent="0.25">
      <c r="B1" s="17" t="s">
        <v>20</v>
      </c>
    </row>
    <row r="3" spans="1:29" s="18" customFormat="1" ht="21" x14ac:dyDescent="0.2">
      <c r="B3" s="18" t="s">
        <v>21</v>
      </c>
      <c r="C3" s="18" t="s">
        <v>17</v>
      </c>
    </row>
    <row r="4" spans="1:29" ht="21" x14ac:dyDescent="0.2">
      <c r="A4" s="18"/>
    </row>
    <row r="5" spans="1:29" ht="21" x14ac:dyDescent="0.2">
      <c r="A5" s="18"/>
      <c r="C5" s="18" t="s">
        <v>22</v>
      </c>
    </row>
    <row r="6" spans="1:29" ht="21" x14ac:dyDescent="0.2">
      <c r="A6" s="18"/>
      <c r="C6" s="19" t="s">
        <v>23</v>
      </c>
      <c r="D6" s="18" t="s">
        <v>24</v>
      </c>
      <c r="E6" s="18"/>
      <c r="F6" s="18"/>
      <c r="G6" s="18"/>
      <c r="H6" s="18"/>
      <c r="I6" s="18"/>
      <c r="J6" s="18"/>
      <c r="K6" s="18"/>
      <c r="L6" s="18"/>
      <c r="M6" s="20"/>
      <c r="N6" s="20"/>
      <c r="O6" s="20"/>
      <c r="P6" s="20"/>
      <c r="Q6" s="20"/>
      <c r="R6" s="20"/>
      <c r="S6" s="20"/>
      <c r="T6" s="20"/>
      <c r="U6" s="20"/>
      <c r="X6" s="20"/>
      <c r="Y6" s="20"/>
      <c r="Z6" s="20"/>
      <c r="AA6" s="20"/>
      <c r="AB6" s="20"/>
      <c r="AC6" s="20"/>
    </row>
    <row r="7" spans="1:29" ht="21" x14ac:dyDescent="0.2">
      <c r="A7" s="18"/>
      <c r="B7" s="20"/>
      <c r="C7" s="19"/>
      <c r="E7" s="18"/>
      <c r="F7" s="18"/>
      <c r="G7" s="18"/>
      <c r="H7" s="18"/>
      <c r="I7" s="20"/>
      <c r="J7" s="20"/>
      <c r="K7" s="20"/>
      <c r="L7" s="20"/>
      <c r="M7" s="20"/>
      <c r="N7" s="20"/>
      <c r="O7" s="20"/>
      <c r="P7" s="20"/>
      <c r="Q7" s="20"/>
      <c r="R7" s="20"/>
      <c r="S7" s="20"/>
      <c r="T7" s="20"/>
      <c r="U7" s="20"/>
      <c r="X7" s="20"/>
      <c r="Y7" s="20"/>
      <c r="Z7" s="20"/>
      <c r="AA7" s="20"/>
      <c r="AB7" s="20"/>
      <c r="AC7" s="20"/>
    </row>
    <row r="8" spans="1:29" ht="21" x14ac:dyDescent="0.2">
      <c r="A8" s="18"/>
      <c r="B8" s="20"/>
      <c r="C8" s="21"/>
      <c r="D8" s="20" t="s">
        <v>25</v>
      </c>
      <c r="E8" s="20"/>
      <c r="F8" s="20"/>
      <c r="G8" s="20" t="s">
        <v>26</v>
      </c>
      <c r="H8" s="20"/>
      <c r="I8" s="20"/>
      <c r="J8" s="20"/>
      <c r="K8" s="20"/>
      <c r="L8" s="20"/>
      <c r="M8" s="20"/>
      <c r="N8" s="20"/>
      <c r="O8" s="20"/>
      <c r="P8" s="20"/>
      <c r="Q8" s="20"/>
      <c r="R8" s="20"/>
      <c r="S8" s="20"/>
      <c r="T8" s="20"/>
      <c r="U8" s="20"/>
      <c r="V8" s="20"/>
      <c r="W8" s="20"/>
      <c r="X8" s="20"/>
      <c r="Y8" s="20"/>
      <c r="Z8" s="20"/>
      <c r="AA8" s="20"/>
      <c r="AB8" s="20"/>
      <c r="AC8" s="20"/>
    </row>
    <row r="9" spans="1:29" ht="21" x14ac:dyDescent="0.2">
      <c r="A9" s="18"/>
      <c r="B9" s="20"/>
      <c r="C9" s="21"/>
      <c r="D9" s="20" t="s">
        <v>27</v>
      </c>
      <c r="E9" s="20"/>
      <c r="F9" s="20"/>
      <c r="G9" s="20" t="s">
        <v>28</v>
      </c>
      <c r="H9" s="20"/>
      <c r="I9" s="20"/>
      <c r="J9" s="20"/>
      <c r="K9" s="20"/>
      <c r="L9" s="20"/>
      <c r="M9" s="20"/>
      <c r="N9" s="20"/>
      <c r="O9" s="20"/>
      <c r="P9" s="20"/>
      <c r="Q9" s="20"/>
      <c r="R9" s="20"/>
      <c r="S9" s="20"/>
      <c r="T9" s="20"/>
      <c r="U9" s="20"/>
      <c r="V9" s="20"/>
      <c r="W9" s="20"/>
      <c r="X9" s="20"/>
      <c r="Y9" s="20"/>
      <c r="Z9" s="20"/>
      <c r="AA9" s="20"/>
      <c r="AB9" s="20"/>
      <c r="AC9" s="20"/>
    </row>
    <row r="10" spans="1:29" ht="21" x14ac:dyDescent="0.2">
      <c r="A10" s="18"/>
      <c r="B10" s="20"/>
      <c r="C10" s="21"/>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row>
    <row r="11" spans="1:29" ht="21" x14ac:dyDescent="0.2">
      <c r="A11" s="18"/>
      <c r="B11" s="20"/>
      <c r="C11" s="21" t="s">
        <v>29</v>
      </c>
      <c r="D11" s="20" t="s">
        <v>30</v>
      </c>
      <c r="E11" s="20"/>
      <c r="F11" s="20"/>
      <c r="G11" s="20"/>
      <c r="H11" s="20"/>
      <c r="I11" s="20"/>
      <c r="J11" s="20"/>
    </row>
    <row r="12" spans="1:29" ht="21" x14ac:dyDescent="0.2">
      <c r="A12" s="18"/>
      <c r="B12" s="20"/>
      <c r="C12" s="19"/>
      <c r="E12" s="20"/>
      <c r="F12" s="20"/>
      <c r="G12" s="20"/>
      <c r="H12" s="20"/>
      <c r="I12" s="20"/>
      <c r="J12" s="20"/>
    </row>
    <row r="13" spans="1:29" ht="21" x14ac:dyDescent="0.2">
      <c r="A13" s="18"/>
      <c r="B13" s="20"/>
      <c r="C13" s="21"/>
      <c r="D13" s="20" t="s">
        <v>25</v>
      </c>
      <c r="E13" s="20"/>
      <c r="F13" s="20"/>
      <c r="G13" s="20" t="s">
        <v>31</v>
      </c>
      <c r="H13" s="20"/>
      <c r="I13" s="20"/>
      <c r="J13" s="20"/>
    </row>
    <row r="14" spans="1:29" ht="21" x14ac:dyDescent="0.2">
      <c r="A14" s="18"/>
      <c r="B14" s="20"/>
      <c r="C14" s="19"/>
      <c r="D14" s="18" t="s">
        <v>27</v>
      </c>
      <c r="E14" s="20"/>
      <c r="F14" s="20"/>
      <c r="G14" s="20" t="s">
        <v>32</v>
      </c>
      <c r="H14" s="20"/>
      <c r="I14" s="20"/>
      <c r="J14" s="20"/>
    </row>
    <row r="15" spans="1:29" ht="21" x14ac:dyDescent="0.2">
      <c r="A15" s="18"/>
      <c r="B15" s="20"/>
      <c r="C15" s="20"/>
      <c r="D15" s="20"/>
      <c r="E15" s="20"/>
      <c r="F15" s="20"/>
      <c r="G15" s="20"/>
      <c r="H15" s="20"/>
      <c r="I15" s="20"/>
      <c r="J15" s="20"/>
    </row>
    <row r="16" spans="1:29" ht="21" x14ac:dyDescent="0.2">
      <c r="A16" s="18"/>
      <c r="B16" s="20"/>
      <c r="C16" s="20"/>
      <c r="D16" s="20" t="s">
        <v>33</v>
      </c>
      <c r="E16" s="20"/>
      <c r="F16" s="20"/>
      <c r="G16" s="20"/>
      <c r="H16" s="20"/>
      <c r="I16" s="20"/>
      <c r="J16" s="20"/>
    </row>
    <row r="17" spans="1:22" ht="21" x14ac:dyDescent="0.2">
      <c r="A17" s="18"/>
      <c r="B17" s="20"/>
      <c r="C17" s="20"/>
      <c r="D17" s="20" t="s">
        <v>25</v>
      </c>
      <c r="E17" s="20"/>
      <c r="F17" s="20"/>
      <c r="G17" s="20" t="s">
        <v>34</v>
      </c>
      <c r="H17" s="20"/>
      <c r="I17" s="20"/>
      <c r="J17" s="20"/>
    </row>
    <row r="18" spans="1:22" ht="21" x14ac:dyDescent="0.2">
      <c r="A18" s="18"/>
      <c r="B18" s="20"/>
      <c r="C18" s="20"/>
      <c r="D18" s="20" t="s">
        <v>27</v>
      </c>
      <c r="E18" s="20"/>
      <c r="F18" s="20"/>
      <c r="G18" s="20" t="s">
        <v>28</v>
      </c>
      <c r="H18" s="20"/>
      <c r="I18" s="20"/>
      <c r="J18" s="20"/>
    </row>
    <row r="19" spans="1:22" ht="21" x14ac:dyDescent="0.2">
      <c r="A19" s="18"/>
      <c r="B19" s="20"/>
      <c r="C19" s="20"/>
      <c r="D19" s="20"/>
      <c r="E19" s="20"/>
      <c r="F19" s="20"/>
      <c r="G19" s="20"/>
      <c r="H19" s="20"/>
      <c r="I19" s="20"/>
      <c r="J19" s="20"/>
    </row>
    <row r="20" spans="1:22" ht="21" x14ac:dyDescent="0.2">
      <c r="A20" s="18"/>
      <c r="B20" s="20"/>
      <c r="C20" s="18" t="s">
        <v>35</v>
      </c>
      <c r="D20" s="20"/>
      <c r="E20" s="20"/>
      <c r="F20" s="20"/>
      <c r="G20" s="20"/>
      <c r="H20" s="20"/>
      <c r="I20" s="20"/>
      <c r="J20" s="20"/>
    </row>
    <row r="21" spans="1:22" ht="21" x14ac:dyDescent="0.2">
      <c r="A21" s="18"/>
      <c r="B21" s="20"/>
      <c r="C21" s="20"/>
      <c r="D21" s="20"/>
      <c r="E21" s="20"/>
      <c r="F21" s="20"/>
      <c r="G21" s="20"/>
      <c r="H21" s="20"/>
      <c r="I21" s="20"/>
      <c r="J21" s="20"/>
    </row>
    <row r="22" spans="1:22" ht="21" x14ac:dyDescent="0.2">
      <c r="A22" s="18"/>
      <c r="B22" s="20"/>
      <c r="C22" s="20"/>
      <c r="D22" s="20" t="s">
        <v>36</v>
      </c>
      <c r="E22" s="20"/>
      <c r="F22" s="20"/>
      <c r="G22" s="20"/>
      <c r="H22" s="20"/>
      <c r="I22" s="20"/>
      <c r="J22" s="20"/>
    </row>
    <row r="23" spans="1:22" ht="21" x14ac:dyDescent="0.2">
      <c r="A23" s="18"/>
      <c r="B23" s="20"/>
      <c r="C23" s="20"/>
      <c r="D23" s="20" t="s">
        <v>37</v>
      </c>
      <c r="E23" s="20"/>
      <c r="F23" s="20"/>
      <c r="G23" s="20"/>
      <c r="H23" s="20"/>
      <c r="I23" s="20"/>
      <c r="J23" s="20"/>
    </row>
    <row r="24" spans="1:22" ht="21" x14ac:dyDescent="0.2">
      <c r="A24" s="18"/>
      <c r="B24" s="20"/>
      <c r="C24" s="20"/>
      <c r="D24" s="20"/>
      <c r="E24" s="20"/>
      <c r="F24" s="20"/>
      <c r="G24" s="20"/>
      <c r="H24" s="20"/>
      <c r="I24" s="20"/>
      <c r="J24" s="20"/>
    </row>
    <row r="25" spans="1:22" ht="21" x14ac:dyDescent="0.2">
      <c r="A25" s="18"/>
      <c r="B25" s="22"/>
      <c r="C25" s="20"/>
      <c r="D25" s="20" t="s">
        <v>38</v>
      </c>
      <c r="E25" s="20"/>
      <c r="F25" s="20"/>
      <c r="G25" s="20"/>
      <c r="H25" s="20"/>
      <c r="I25" s="20"/>
      <c r="J25" s="20"/>
    </row>
    <row r="26" spans="1:22" ht="21" x14ac:dyDescent="0.2">
      <c r="A26" s="18"/>
      <c r="B26" s="22"/>
      <c r="D26" s="18" t="s">
        <v>39</v>
      </c>
      <c r="E26" s="20"/>
      <c r="F26" s="20"/>
      <c r="G26" s="20"/>
      <c r="H26" s="20"/>
      <c r="I26" s="20"/>
      <c r="J26" s="20"/>
    </row>
    <row r="27" spans="1:22" ht="21" x14ac:dyDescent="0.2">
      <c r="A27" s="18"/>
      <c r="B27" s="20"/>
    </row>
    <row r="28" spans="1:22" ht="21" x14ac:dyDescent="0.2">
      <c r="A28" s="18"/>
      <c r="B28" s="22"/>
      <c r="C28" s="23" t="s">
        <v>40</v>
      </c>
      <c r="N28" s="20"/>
      <c r="O28" s="20"/>
      <c r="P28" s="20"/>
      <c r="Q28" s="20"/>
      <c r="R28" s="20"/>
      <c r="S28" s="20"/>
      <c r="T28" s="20"/>
      <c r="U28" s="20"/>
    </row>
    <row r="29" spans="1:22" ht="21" x14ac:dyDescent="0.2">
      <c r="A29" s="18"/>
      <c r="B29" s="20"/>
      <c r="D29" s="23" t="s">
        <v>41</v>
      </c>
      <c r="N29" s="20"/>
      <c r="O29" s="20"/>
      <c r="P29" s="20"/>
      <c r="Q29" s="20"/>
      <c r="R29" s="20"/>
      <c r="S29" s="20"/>
      <c r="T29" s="20"/>
      <c r="U29" s="20"/>
    </row>
    <row r="30" spans="1:22" ht="21" x14ac:dyDescent="0.2">
      <c r="A30" s="18"/>
      <c r="B30" s="20"/>
      <c r="D30" s="23" t="s">
        <v>42</v>
      </c>
      <c r="S30" s="20"/>
      <c r="T30" s="20"/>
      <c r="U30" s="20"/>
    </row>
    <row r="31" spans="1:22" ht="21" x14ac:dyDescent="0.2">
      <c r="A31" s="18"/>
      <c r="B31" s="20"/>
      <c r="D31" s="23" t="s">
        <v>43</v>
      </c>
      <c r="S31" s="20"/>
      <c r="T31" s="20"/>
      <c r="U31" s="20"/>
      <c r="V31" s="20"/>
    </row>
    <row r="32" spans="1:22" ht="21" x14ac:dyDescent="0.2">
      <c r="A32" s="18"/>
      <c r="B32" s="20"/>
      <c r="S32" s="20"/>
      <c r="T32" s="20"/>
      <c r="U32" s="20"/>
      <c r="V32" s="20"/>
    </row>
    <row r="33" spans="1:18" ht="21" x14ac:dyDescent="0.2">
      <c r="A33" s="18"/>
      <c r="C33" s="19" t="s">
        <v>23</v>
      </c>
      <c r="D33" s="18" t="s">
        <v>24</v>
      </c>
    </row>
    <row r="34" spans="1:18" ht="21" x14ac:dyDescent="0.2">
      <c r="A34" s="18"/>
    </row>
    <row r="35" spans="1:18" ht="21" x14ac:dyDescent="0.2">
      <c r="A35" s="18"/>
      <c r="D35" s="18" t="s">
        <v>44</v>
      </c>
    </row>
    <row r="36" spans="1:18" ht="21" x14ac:dyDescent="0.2">
      <c r="A36" s="18"/>
    </row>
    <row r="37" spans="1:18" ht="21" x14ac:dyDescent="0.2">
      <c r="A37" s="18"/>
      <c r="C37" s="19" t="s">
        <v>29</v>
      </c>
      <c r="D37" s="18" t="s">
        <v>30</v>
      </c>
      <c r="G37" s="20"/>
      <c r="R37" s="20"/>
    </row>
    <row r="38" spans="1:18" ht="21" x14ac:dyDescent="0.2">
      <c r="A38" s="18"/>
      <c r="G38" s="20"/>
      <c r="H38" s="20"/>
      <c r="I38" s="20"/>
      <c r="R38" s="20"/>
    </row>
    <row r="39" spans="1:18" ht="21" x14ac:dyDescent="0.2">
      <c r="A39" s="18"/>
      <c r="D39" s="18" t="s">
        <v>45</v>
      </c>
      <c r="F39" s="20"/>
      <c r="G39" s="20"/>
      <c r="H39" s="20"/>
      <c r="I39" s="20"/>
      <c r="J39" s="20"/>
      <c r="N39" s="20"/>
      <c r="O39" s="20"/>
      <c r="P39" s="20"/>
      <c r="Q39" s="20"/>
      <c r="R39" s="20"/>
    </row>
  </sheetData>
  <phoneticPr fontId="21"/>
  <pageMargins left="0.196527777777778" right="0.196527777777778" top="0.74791666666666701" bottom="0.74861111111111101" header="0.51180555555555496" footer="0.31527777777777799"/>
  <pageSetup paperSize="9" scale="44" firstPageNumber="0" orientation="portrait" horizontalDpi="4294967292" r:id="rId1"/>
  <headerFooter>
    <oddFooter>&amp;C&amp;P /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AMK3"/>
  <sheetViews>
    <sheetView showGridLines="0" view="pageBreakPreview" zoomScaleNormal="100" workbookViewId="0">
      <pane ySplit="1" topLeftCell="A2" activePane="bottomLeft" state="frozen"/>
      <selection pane="bottomLeft"/>
    </sheetView>
  </sheetViews>
  <sheetFormatPr defaultRowHeight="13.5" x14ac:dyDescent="0.15"/>
  <cols>
    <col min="1" max="1" width="4.375" style="1"/>
    <col min="2" max="2" width="20.625" style="2"/>
    <col min="3" max="3" width="45.625" style="2"/>
    <col min="4" max="4" width="9.625" style="1"/>
    <col min="5" max="5" width="10.625" style="1"/>
    <col min="6" max="6" width="9.625" style="1"/>
    <col min="7" max="7" width="10.625" style="1"/>
    <col min="8" max="8" width="9.625" style="1"/>
    <col min="9" max="9" width="50.625" style="2"/>
    <col min="10" max="11" width="8.625" style="1"/>
    <col min="12" max="12" width="10.625" style="1"/>
    <col min="13" max="13" width="20.625" style="1"/>
    <col min="14" max="14" width="2.625" style="2"/>
    <col min="15" max="1025" width="9" style="2"/>
  </cols>
  <sheetData>
    <row r="1" spans="1:13" s="1" customFormat="1" ht="24" x14ac:dyDescent="0.15">
      <c r="A1" s="3" t="s">
        <v>0</v>
      </c>
      <c r="B1" s="3" t="s">
        <v>1</v>
      </c>
      <c r="C1" s="3" t="s">
        <v>2</v>
      </c>
      <c r="D1" s="3" t="s">
        <v>3</v>
      </c>
      <c r="E1" s="4" t="s">
        <v>4</v>
      </c>
      <c r="F1" s="3" t="s">
        <v>5</v>
      </c>
      <c r="G1" s="4" t="s">
        <v>6</v>
      </c>
      <c r="H1" s="4" t="s">
        <v>7</v>
      </c>
      <c r="I1" s="3" t="s">
        <v>8</v>
      </c>
      <c r="J1" s="3" t="s">
        <v>9</v>
      </c>
      <c r="K1" s="3" t="s">
        <v>10</v>
      </c>
      <c r="L1" s="3" t="s">
        <v>11</v>
      </c>
      <c r="M1" s="3" t="s">
        <v>12</v>
      </c>
    </row>
    <row r="2" spans="1:13" ht="24" x14ac:dyDescent="0.15">
      <c r="A2" s="5">
        <v>208</v>
      </c>
      <c r="B2" s="6" t="s">
        <v>46</v>
      </c>
      <c r="C2" s="6" t="s">
        <v>47</v>
      </c>
      <c r="D2" s="5" t="s">
        <v>13</v>
      </c>
      <c r="E2" s="7">
        <v>41803</v>
      </c>
      <c r="F2" s="5" t="s">
        <v>48</v>
      </c>
      <c r="G2" s="7"/>
      <c r="H2" s="5" t="s">
        <v>49</v>
      </c>
      <c r="I2" s="6"/>
      <c r="J2" s="5"/>
      <c r="K2" s="5"/>
      <c r="L2" s="8"/>
      <c r="M2" s="8"/>
    </row>
    <row r="3" spans="1:13" x14ac:dyDescent="0.15">
      <c r="C3" s="2" t="s">
        <v>15</v>
      </c>
    </row>
  </sheetData>
  <autoFilter ref="A1:N3"/>
  <phoneticPr fontId="21"/>
  <conditionalFormatting sqref="A2:M2">
    <cfRule type="expression" dxfId="74" priority="2">
      <formula>OR($D2="回答済",$D2="課題転記")</formula>
    </cfRule>
  </conditionalFormatting>
  <dataValidations count="2">
    <dataValidation type="list" allowBlank="1" showInputMessage="1" showErrorMessage="1" sqref="D2">
      <formula1>"未回答,回答済,課題転記"</formula1>
      <formula2>0</formula2>
    </dataValidation>
    <dataValidation type="list" allowBlank="1" showInputMessage="1" showErrorMessage="1" sqref="L2">
      <formula1>"要件スリム化,要件定義,基本設計"</formula1>
      <formula2>0</formula2>
    </dataValidation>
  </dataValidations>
  <printOptions horizontalCentered="1"/>
  <pageMargins left="0.39374999999999999" right="0.39374999999999999" top="0.39374999999999999" bottom="0.39305555555555599" header="0.196527777777778" footer="0.196527777777778"/>
  <pageSetup paperSize="9" scale="44" firstPageNumber="0" fitToHeight="0" orientation="portrait" horizontalDpi="4294967292" r:id="rId1"/>
  <headerFooter>
    <oddHeader>&amp;C&amp;12&amp;UＱ＆Ａ管理表（MARCURY）&amp;R&amp;10&amp;D</oddHeader>
    <oddFooter>&amp;C&amp;9&amp;P/&amp;N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351"/>
  <sheetViews>
    <sheetView view="pageBreakPreview" zoomScaleNormal="100" workbookViewId="0"/>
  </sheetViews>
  <sheetFormatPr defaultRowHeight="13.5" x14ac:dyDescent="0.15"/>
  <cols>
    <col min="1" max="20" width="2.5" style="24"/>
    <col min="21" max="21" width="3.5" style="24"/>
    <col min="22" max="1025" width="2.5" style="24"/>
  </cols>
  <sheetData>
    <row r="1" spans="2:38" ht="7.5" customHeight="1" x14ac:dyDescent="0.15">
      <c r="B1"/>
      <c r="C1"/>
      <c r="AL1"/>
    </row>
    <row r="2" spans="2:38" ht="18.75" customHeight="1" x14ac:dyDescent="0.15">
      <c r="B2" s="25" t="s">
        <v>50</v>
      </c>
      <c r="C2"/>
      <c r="AL2"/>
    </row>
    <row r="3" spans="2:38" ht="7.5" customHeight="1" x14ac:dyDescent="0.15">
      <c r="B3"/>
      <c r="C3"/>
      <c r="AL3"/>
    </row>
    <row r="4" spans="2:38" ht="7.5" customHeight="1" x14ac:dyDescent="0.15">
      <c r="B4"/>
      <c r="C4"/>
      <c r="AL4"/>
    </row>
    <row r="5" spans="2:38" ht="7.5" customHeight="1" x14ac:dyDescent="0.15">
      <c r="B5"/>
      <c r="C5"/>
      <c r="AL5"/>
    </row>
    <row r="6" spans="2:38" ht="7.5" customHeight="1" x14ac:dyDescent="0.15">
      <c r="B6"/>
      <c r="C6"/>
      <c r="AL6"/>
    </row>
    <row r="7" spans="2:38" ht="12" customHeight="1" x14ac:dyDescent="0.15">
      <c r="B7" s="25"/>
      <c r="C7" s="24" t="s">
        <v>51</v>
      </c>
      <c r="AL7" s="24" t="s">
        <v>52</v>
      </c>
    </row>
    <row r="8" spans="2:38" ht="7.5" customHeight="1" x14ac:dyDescent="0.15"/>
    <row r="9" spans="2:38" ht="7.5" customHeight="1" x14ac:dyDescent="0.15"/>
    <row r="10" spans="2:38" ht="7.5" customHeight="1" x14ac:dyDescent="0.15"/>
    <row r="11" spans="2:38" ht="7.5" customHeight="1" x14ac:dyDescent="0.15"/>
    <row r="12" spans="2:38" ht="7.5" customHeight="1" x14ac:dyDescent="0.15"/>
    <row r="13" spans="2:38" ht="7.5" customHeight="1" x14ac:dyDescent="0.15"/>
    <row r="14" spans="2:38" ht="7.5" customHeight="1" x14ac:dyDescent="0.15"/>
    <row r="15" spans="2:38" ht="7.5" customHeight="1" x14ac:dyDescent="0.15"/>
    <row r="16" spans="2:38" ht="7.5" customHeight="1" x14ac:dyDescent="0.15"/>
    <row r="17" ht="7.5" customHeight="1" x14ac:dyDescent="0.15"/>
    <row r="18" ht="7.5" customHeight="1" x14ac:dyDescent="0.15"/>
    <row r="19" ht="7.5" customHeight="1" x14ac:dyDescent="0.15"/>
    <row r="20" ht="7.5" customHeight="1" x14ac:dyDescent="0.15"/>
    <row r="21" ht="7.5" customHeight="1" x14ac:dyDescent="0.15"/>
    <row r="22" ht="7.5" customHeight="1" x14ac:dyDescent="0.15"/>
    <row r="23" ht="7.5" customHeight="1" x14ac:dyDescent="0.15"/>
    <row r="24" ht="7.5" customHeight="1" x14ac:dyDescent="0.15"/>
    <row r="25" ht="7.5" customHeight="1" x14ac:dyDescent="0.15"/>
    <row r="26" ht="7.5" customHeight="1" x14ac:dyDescent="0.15"/>
    <row r="27" ht="7.5" customHeight="1" x14ac:dyDescent="0.15"/>
    <row r="28" ht="7.5" customHeight="1" x14ac:dyDescent="0.15"/>
    <row r="29" ht="7.5" customHeight="1" x14ac:dyDescent="0.15"/>
    <row r="30" ht="7.5" customHeight="1" x14ac:dyDescent="0.15"/>
    <row r="31" ht="7.5" customHeight="1" x14ac:dyDescent="0.15"/>
    <row r="32" ht="7.5" customHeight="1" x14ac:dyDescent="0.15"/>
    <row r="33" ht="7.5" customHeight="1" x14ac:dyDescent="0.15"/>
    <row r="34" ht="7.5" customHeight="1" x14ac:dyDescent="0.15"/>
    <row r="35" ht="7.5" customHeight="1" x14ac:dyDescent="0.15"/>
    <row r="36" ht="7.5" customHeight="1" x14ac:dyDescent="0.15"/>
    <row r="37" ht="7.5" customHeight="1" x14ac:dyDescent="0.15"/>
    <row r="38" ht="7.5" customHeight="1" x14ac:dyDescent="0.15"/>
    <row r="39" ht="7.5" customHeight="1" x14ac:dyDescent="0.15"/>
    <row r="40" ht="7.5" customHeight="1" x14ac:dyDescent="0.15"/>
    <row r="41" ht="7.5" customHeight="1" x14ac:dyDescent="0.15"/>
    <row r="42" ht="7.5" customHeight="1" x14ac:dyDescent="0.15"/>
    <row r="43" ht="7.5" customHeight="1" x14ac:dyDescent="0.15"/>
    <row r="44" ht="7.5" customHeight="1" x14ac:dyDescent="0.15"/>
    <row r="45" ht="7.5" customHeight="1" x14ac:dyDescent="0.15"/>
    <row r="46" ht="7.5" customHeight="1" x14ac:dyDescent="0.15"/>
    <row r="47" ht="7.5" customHeight="1" x14ac:dyDescent="0.15"/>
    <row r="48" ht="7.5" customHeight="1" x14ac:dyDescent="0.15"/>
    <row r="49" ht="7.5" customHeight="1" x14ac:dyDescent="0.15"/>
    <row r="50" ht="7.5" customHeight="1" x14ac:dyDescent="0.15"/>
    <row r="51" ht="7.5" customHeight="1" x14ac:dyDescent="0.15"/>
    <row r="52" ht="7.5" customHeight="1" x14ac:dyDescent="0.15"/>
    <row r="53" ht="7.5" customHeight="1" x14ac:dyDescent="0.15"/>
    <row r="54" ht="7.5" customHeight="1" x14ac:dyDescent="0.15"/>
    <row r="55" ht="7.5" customHeight="1" x14ac:dyDescent="0.15"/>
    <row r="56" ht="7.5" customHeight="1" x14ac:dyDescent="0.15"/>
    <row r="57" ht="7.5" customHeight="1" x14ac:dyDescent="0.15"/>
    <row r="58" ht="7.5" customHeight="1" x14ac:dyDescent="0.15"/>
    <row r="59" ht="7.5" customHeight="1" x14ac:dyDescent="0.15"/>
    <row r="60" ht="7.5" customHeight="1" x14ac:dyDescent="0.15"/>
    <row r="61" ht="7.5" customHeight="1" x14ac:dyDescent="0.15"/>
    <row r="62" ht="7.5" customHeight="1" x14ac:dyDescent="0.15"/>
    <row r="63" ht="7.5" customHeight="1" x14ac:dyDescent="0.15"/>
    <row r="64" ht="7.5" customHeight="1" x14ac:dyDescent="0.15"/>
    <row r="65" ht="7.5" customHeight="1" x14ac:dyDescent="0.15"/>
    <row r="66" ht="12" customHeight="1" x14ac:dyDescent="0.15"/>
    <row r="67" ht="7.5" customHeight="1" x14ac:dyDescent="0.15"/>
    <row r="68" ht="7.5" customHeight="1" x14ac:dyDescent="0.15"/>
    <row r="69" ht="7.5" customHeight="1" x14ac:dyDescent="0.15"/>
    <row r="70" ht="7.5" customHeight="1" x14ac:dyDescent="0.15"/>
    <row r="71" ht="7.5" customHeight="1" x14ac:dyDescent="0.15"/>
    <row r="72" ht="7.5" customHeight="1" x14ac:dyDescent="0.15"/>
    <row r="73" ht="7.5" customHeight="1" x14ac:dyDescent="0.15"/>
    <row r="74" ht="7.5" customHeight="1" x14ac:dyDescent="0.15"/>
    <row r="75" ht="7.5" customHeight="1" x14ac:dyDescent="0.15"/>
    <row r="76" ht="7.5" customHeight="1" x14ac:dyDescent="0.15"/>
    <row r="77" ht="7.5" customHeight="1" x14ac:dyDescent="0.15"/>
    <row r="78" ht="7.5" customHeight="1" x14ac:dyDescent="0.15"/>
    <row r="79" ht="7.5" customHeight="1" x14ac:dyDescent="0.15"/>
    <row r="80" ht="7.5" customHeight="1" x14ac:dyDescent="0.15"/>
    <row r="81" ht="7.5" customHeight="1" x14ac:dyDescent="0.15"/>
    <row r="82" ht="7.5" customHeight="1" x14ac:dyDescent="0.15"/>
    <row r="83" ht="7.5" customHeight="1" x14ac:dyDescent="0.15"/>
    <row r="84" ht="7.5" customHeight="1" x14ac:dyDescent="0.15"/>
    <row r="85" ht="7.5" customHeight="1" x14ac:dyDescent="0.15"/>
    <row r="86" ht="7.5" customHeight="1" x14ac:dyDescent="0.15"/>
    <row r="87" ht="7.5" customHeight="1" x14ac:dyDescent="0.15"/>
    <row r="88" ht="7.5" customHeight="1" x14ac:dyDescent="0.15"/>
    <row r="89" ht="7.5" customHeight="1" x14ac:dyDescent="0.15"/>
    <row r="90" ht="7.5" customHeight="1" x14ac:dyDescent="0.15"/>
    <row r="91" ht="7.5" customHeight="1" x14ac:dyDescent="0.15"/>
    <row r="92" ht="7.5" customHeight="1" x14ac:dyDescent="0.15"/>
    <row r="93" ht="7.5" customHeight="1" x14ac:dyDescent="0.15"/>
    <row r="94" ht="7.5" customHeight="1" x14ac:dyDescent="0.15"/>
    <row r="95" ht="7.5" customHeight="1" x14ac:dyDescent="0.15"/>
    <row r="96" ht="7.5" customHeight="1" x14ac:dyDescent="0.15"/>
    <row r="97" ht="7.5" customHeight="1" x14ac:dyDescent="0.15"/>
    <row r="98" ht="7.5" customHeight="1" x14ac:dyDescent="0.15"/>
    <row r="99" ht="7.5" customHeight="1" x14ac:dyDescent="0.15"/>
    <row r="100" ht="7.5" customHeight="1" x14ac:dyDescent="0.15"/>
    <row r="101" ht="7.5" customHeight="1" x14ac:dyDescent="0.15"/>
    <row r="102" ht="7.5" customHeight="1" x14ac:dyDescent="0.15"/>
    <row r="103" ht="7.5" customHeight="1" x14ac:dyDescent="0.15"/>
    <row r="104" ht="7.5" customHeight="1" x14ac:dyDescent="0.15"/>
    <row r="105" ht="7.5" customHeight="1" x14ac:dyDescent="0.15"/>
    <row r="106" ht="7.5" customHeight="1" x14ac:dyDescent="0.15"/>
    <row r="107" ht="7.5" customHeight="1" x14ac:dyDescent="0.15"/>
    <row r="108" ht="7.5" customHeight="1" x14ac:dyDescent="0.15"/>
    <row r="109" ht="7.5" customHeight="1" x14ac:dyDescent="0.15"/>
    <row r="110" ht="7.5" customHeight="1" x14ac:dyDescent="0.15"/>
    <row r="111" ht="7.5" customHeight="1" x14ac:dyDescent="0.15"/>
    <row r="112" ht="7.5" customHeight="1" x14ac:dyDescent="0.15"/>
    <row r="113" ht="7.5" customHeight="1" x14ac:dyDescent="0.15"/>
    <row r="114" ht="7.5" customHeight="1" x14ac:dyDescent="0.15"/>
    <row r="115" ht="7.5" customHeight="1" x14ac:dyDescent="0.15"/>
    <row r="116" ht="7.5" customHeight="1" x14ac:dyDescent="0.15"/>
    <row r="117" ht="7.5" customHeight="1" x14ac:dyDescent="0.15"/>
    <row r="118" ht="7.5" customHeight="1" x14ac:dyDescent="0.15"/>
    <row r="119" ht="7.5" customHeight="1" x14ac:dyDescent="0.15"/>
    <row r="120" ht="7.5" customHeight="1" x14ac:dyDescent="0.15"/>
    <row r="121" ht="7.5" customHeight="1" x14ac:dyDescent="0.15"/>
    <row r="122" ht="7.5" customHeight="1" x14ac:dyDescent="0.15"/>
    <row r="123" ht="7.5" customHeight="1" x14ac:dyDescent="0.15"/>
    <row r="124" ht="7.5" customHeight="1" x14ac:dyDescent="0.15"/>
    <row r="125" ht="7.5" customHeight="1" x14ac:dyDescent="0.15"/>
    <row r="126" ht="7.5" customHeight="1" x14ac:dyDescent="0.15"/>
    <row r="127" ht="7.5" customHeight="1" x14ac:dyDescent="0.15"/>
    <row r="128" ht="7.5" customHeight="1" x14ac:dyDescent="0.15"/>
    <row r="129" ht="7.5" customHeight="1" x14ac:dyDescent="0.15"/>
    <row r="130" ht="7.5" customHeight="1" x14ac:dyDescent="0.15"/>
    <row r="131" ht="7.5" customHeight="1" x14ac:dyDescent="0.15"/>
    <row r="132" ht="7.5" customHeight="1" x14ac:dyDescent="0.15"/>
    <row r="133" ht="7.5" customHeight="1" x14ac:dyDescent="0.15"/>
    <row r="134" ht="7.5" customHeight="1" x14ac:dyDescent="0.15"/>
    <row r="135" ht="7.5" customHeight="1" x14ac:dyDescent="0.15"/>
    <row r="136" ht="7.5" customHeight="1" x14ac:dyDescent="0.15"/>
    <row r="137" ht="7.5" customHeight="1" x14ac:dyDescent="0.15"/>
    <row r="138" ht="7.5" customHeight="1" x14ac:dyDescent="0.15"/>
    <row r="139" ht="7.5" customHeight="1" x14ac:dyDescent="0.15"/>
    <row r="140" ht="7.5" customHeight="1" x14ac:dyDescent="0.15"/>
    <row r="141" ht="7.5" customHeight="1" x14ac:dyDescent="0.15"/>
    <row r="142" ht="7.5" customHeight="1" x14ac:dyDescent="0.15"/>
    <row r="143" ht="7.5" customHeight="1" x14ac:dyDescent="0.15"/>
    <row r="144" ht="7.5" customHeight="1" x14ac:dyDescent="0.15"/>
    <row r="145" ht="7.5" customHeight="1" x14ac:dyDescent="0.15"/>
    <row r="146" ht="7.5" customHeight="1" x14ac:dyDescent="0.15"/>
    <row r="147" ht="7.5" customHeight="1" x14ac:dyDescent="0.15"/>
    <row r="148" ht="7.5" customHeight="1" x14ac:dyDescent="0.15"/>
    <row r="149" ht="7.5" customHeight="1" x14ac:dyDescent="0.15"/>
    <row r="150" ht="7.5" customHeight="1" x14ac:dyDescent="0.15"/>
    <row r="151" ht="7.5" customHeight="1" x14ac:dyDescent="0.15"/>
    <row r="152" ht="7.5" customHeight="1" x14ac:dyDescent="0.15"/>
    <row r="153" ht="7.5" customHeight="1" x14ac:dyDescent="0.15"/>
    <row r="154" ht="7.5" customHeight="1" x14ac:dyDescent="0.15"/>
    <row r="155" ht="7.5" customHeight="1" x14ac:dyDescent="0.15"/>
    <row r="156" ht="7.5" customHeight="1" x14ac:dyDescent="0.15"/>
    <row r="157" ht="7.5" customHeight="1" x14ac:dyDescent="0.15"/>
    <row r="158" ht="7.5" customHeight="1" x14ac:dyDescent="0.15"/>
    <row r="159" ht="7.5" customHeight="1" x14ac:dyDescent="0.15"/>
    <row r="160" ht="7.5" customHeight="1" x14ac:dyDescent="0.15"/>
    <row r="161" ht="7.5" customHeight="1" x14ac:dyDescent="0.15"/>
    <row r="162" ht="7.5" customHeight="1" x14ac:dyDescent="0.15"/>
    <row r="163" ht="7.5" customHeight="1" x14ac:dyDescent="0.15"/>
    <row r="164" ht="7.5" customHeight="1" x14ac:dyDescent="0.15"/>
    <row r="165" ht="7.5" customHeight="1" x14ac:dyDescent="0.15"/>
    <row r="166" ht="7.5" customHeight="1" x14ac:dyDescent="0.15"/>
    <row r="167" ht="7.5" customHeight="1" x14ac:dyDescent="0.15"/>
    <row r="168" ht="7.5" customHeight="1" x14ac:dyDescent="0.15"/>
    <row r="169" ht="7.5" customHeight="1" x14ac:dyDescent="0.15"/>
    <row r="170" ht="7.5" customHeight="1" x14ac:dyDescent="0.15"/>
    <row r="171" ht="7.5" customHeight="1" x14ac:dyDescent="0.15"/>
    <row r="172" ht="7.5" customHeight="1" x14ac:dyDescent="0.15"/>
    <row r="173" ht="7.5" customHeight="1" x14ac:dyDescent="0.15"/>
    <row r="174" ht="7.5" customHeight="1" x14ac:dyDescent="0.15"/>
    <row r="175" ht="7.5" customHeight="1" x14ac:dyDescent="0.15"/>
    <row r="176" ht="7.5" customHeight="1" x14ac:dyDescent="0.15"/>
    <row r="177" ht="7.5" customHeight="1" x14ac:dyDescent="0.15"/>
    <row r="178" ht="7.5" customHeight="1" x14ac:dyDescent="0.15"/>
    <row r="179" ht="7.5" customHeight="1" x14ac:dyDescent="0.15"/>
    <row r="180" ht="7.5" customHeight="1" x14ac:dyDescent="0.15"/>
    <row r="181" ht="7.5" customHeight="1" x14ac:dyDescent="0.15"/>
    <row r="182" ht="7.5" customHeight="1" x14ac:dyDescent="0.15"/>
    <row r="183" ht="7.5" customHeight="1" x14ac:dyDescent="0.15"/>
    <row r="184" ht="7.5" customHeight="1" x14ac:dyDescent="0.15"/>
    <row r="185" ht="7.5" customHeight="1" x14ac:dyDescent="0.15"/>
    <row r="186" ht="7.5" customHeight="1" x14ac:dyDescent="0.15"/>
    <row r="187" ht="7.5" customHeight="1" x14ac:dyDescent="0.15"/>
    <row r="188" ht="7.5" customHeight="1" x14ac:dyDescent="0.15"/>
    <row r="189" ht="7.5" customHeight="1" x14ac:dyDescent="0.15"/>
    <row r="190" ht="7.5" customHeight="1" x14ac:dyDescent="0.15"/>
    <row r="191" ht="7.5" customHeight="1" x14ac:dyDescent="0.15"/>
    <row r="192" ht="7.5" customHeight="1" x14ac:dyDescent="0.15"/>
    <row r="193" ht="7.5" customHeight="1" x14ac:dyDescent="0.15"/>
    <row r="194" ht="7.5" customHeight="1" x14ac:dyDescent="0.15"/>
    <row r="195" ht="7.5" customHeight="1" x14ac:dyDescent="0.15"/>
    <row r="196" ht="7.5" customHeight="1" x14ac:dyDescent="0.15"/>
    <row r="197" ht="7.5" customHeight="1" x14ac:dyDescent="0.15"/>
    <row r="198" ht="7.5" customHeight="1" x14ac:dyDescent="0.15"/>
    <row r="199" ht="7.5" customHeight="1" x14ac:dyDescent="0.15"/>
    <row r="200" ht="7.5" customHeight="1" x14ac:dyDescent="0.15"/>
    <row r="201" ht="7.5" customHeight="1" x14ac:dyDescent="0.15"/>
    <row r="202" ht="7.5" customHeight="1" x14ac:dyDescent="0.15"/>
    <row r="203" ht="7.5" customHeight="1" x14ac:dyDescent="0.15"/>
    <row r="204" ht="7.5" customHeight="1" x14ac:dyDescent="0.15"/>
    <row r="205" ht="7.5" customHeight="1" x14ac:dyDescent="0.15"/>
    <row r="206" ht="7.5" customHeight="1" x14ac:dyDescent="0.15"/>
    <row r="207" ht="7.5" customHeight="1" x14ac:dyDescent="0.15"/>
    <row r="208" ht="7.5" customHeight="1" x14ac:dyDescent="0.15"/>
    <row r="209" ht="7.5" customHeight="1" x14ac:dyDescent="0.15"/>
    <row r="210" ht="7.5" customHeight="1" x14ac:dyDescent="0.15"/>
    <row r="211" ht="7.5" customHeight="1" x14ac:dyDescent="0.15"/>
    <row r="212" ht="7.5" customHeight="1" x14ac:dyDescent="0.15"/>
    <row r="213" ht="7.5" customHeight="1" x14ac:dyDescent="0.15"/>
    <row r="214" ht="7.5" customHeight="1" x14ac:dyDescent="0.15"/>
    <row r="215" ht="7.5" customHeight="1" x14ac:dyDescent="0.15"/>
    <row r="216" ht="7.5" customHeight="1" x14ac:dyDescent="0.15"/>
    <row r="217" ht="7.5" customHeight="1" x14ac:dyDescent="0.15"/>
    <row r="218" ht="7.5" customHeight="1" x14ac:dyDescent="0.15"/>
    <row r="219" ht="7.5" customHeight="1" x14ac:dyDescent="0.15"/>
    <row r="220" ht="7.5" customHeight="1" x14ac:dyDescent="0.15"/>
    <row r="221" ht="7.5" customHeight="1" x14ac:dyDescent="0.15"/>
    <row r="222" ht="7.5" customHeight="1" x14ac:dyDescent="0.15"/>
    <row r="223" ht="7.5" customHeight="1" x14ac:dyDescent="0.15"/>
    <row r="224" ht="7.5" customHeight="1" x14ac:dyDescent="0.15"/>
    <row r="225" ht="7.5" customHeight="1" x14ac:dyDescent="0.15"/>
    <row r="226" ht="7.5" customHeight="1" x14ac:dyDescent="0.15"/>
    <row r="227" ht="7.5" customHeight="1" x14ac:dyDescent="0.15"/>
    <row r="228" ht="7.5" customHeight="1" x14ac:dyDescent="0.15"/>
    <row r="229" ht="7.5" customHeight="1" x14ac:dyDescent="0.15"/>
    <row r="230" ht="7.5" customHeight="1" x14ac:dyDescent="0.15"/>
    <row r="231" ht="7.5" customHeight="1" x14ac:dyDescent="0.15"/>
    <row r="232" ht="7.5" customHeight="1" x14ac:dyDescent="0.15"/>
    <row r="233" ht="7.5" customHeight="1" x14ac:dyDescent="0.15"/>
    <row r="234" ht="7.5" customHeight="1" x14ac:dyDescent="0.15"/>
    <row r="235" ht="7.5" customHeight="1" x14ac:dyDescent="0.15"/>
    <row r="236" ht="7.5" customHeight="1" x14ac:dyDescent="0.15"/>
    <row r="237" ht="7.5" customHeight="1" x14ac:dyDescent="0.15"/>
    <row r="238" ht="7.5" customHeight="1" x14ac:dyDescent="0.15"/>
    <row r="239" ht="7.5" customHeight="1" x14ac:dyDescent="0.15"/>
    <row r="240" ht="7.5" customHeight="1" x14ac:dyDescent="0.15"/>
    <row r="241" ht="7.5" customHeight="1" x14ac:dyDescent="0.15"/>
    <row r="242" ht="7.5" customHeight="1" x14ac:dyDescent="0.15"/>
    <row r="243" ht="7.5" customHeight="1" x14ac:dyDescent="0.15"/>
    <row r="244" ht="7.5" customHeight="1" x14ac:dyDescent="0.15"/>
    <row r="245" ht="7.5" customHeight="1" x14ac:dyDescent="0.15"/>
    <row r="246" ht="7.5" customHeight="1" x14ac:dyDescent="0.15"/>
    <row r="247" ht="7.5" customHeight="1" x14ac:dyDescent="0.15"/>
    <row r="248" ht="7.5" customHeight="1" x14ac:dyDescent="0.15"/>
    <row r="249" ht="7.5" customHeight="1" x14ac:dyDescent="0.15"/>
    <row r="250" ht="7.5" customHeight="1" x14ac:dyDescent="0.15"/>
    <row r="251" ht="7.5" customHeight="1" x14ac:dyDescent="0.15"/>
    <row r="252" ht="7.5" customHeight="1" x14ac:dyDescent="0.15"/>
    <row r="253" ht="7.5" customHeight="1" x14ac:dyDescent="0.15"/>
    <row r="254" ht="7.5" customHeight="1" x14ac:dyDescent="0.15"/>
    <row r="255" ht="7.5" customHeight="1" x14ac:dyDescent="0.15"/>
    <row r="256" ht="7.5" customHeight="1" x14ac:dyDescent="0.15"/>
    <row r="257" ht="7.5" customHeight="1" x14ac:dyDescent="0.15"/>
    <row r="258" ht="7.5" customHeight="1" x14ac:dyDescent="0.15"/>
    <row r="259" ht="7.5" customHeight="1" x14ac:dyDescent="0.15"/>
    <row r="260" ht="7.5" customHeight="1" x14ac:dyDescent="0.15"/>
    <row r="261" ht="7.5" customHeight="1" x14ac:dyDescent="0.15"/>
    <row r="262" ht="7.5" customHeight="1" x14ac:dyDescent="0.15"/>
    <row r="263" ht="7.5" customHeight="1" x14ac:dyDescent="0.15"/>
    <row r="264" ht="7.5" customHeight="1" x14ac:dyDescent="0.15"/>
    <row r="265" ht="7.5" customHeight="1" x14ac:dyDescent="0.15"/>
    <row r="266" ht="7.5" customHeight="1" x14ac:dyDescent="0.15"/>
    <row r="267" ht="7.5" customHeight="1" x14ac:dyDescent="0.15"/>
    <row r="268" ht="7.5" customHeight="1" x14ac:dyDescent="0.15"/>
    <row r="269" ht="7.5" customHeight="1" x14ac:dyDescent="0.15"/>
    <row r="270" ht="7.5" customHeight="1" x14ac:dyDescent="0.15"/>
    <row r="271" ht="7.5" customHeight="1" x14ac:dyDescent="0.15"/>
    <row r="272" ht="7.5" customHeight="1" x14ac:dyDescent="0.15"/>
    <row r="273" ht="7.5" customHeight="1" x14ac:dyDescent="0.15"/>
    <row r="274" ht="7.5" customHeight="1" x14ac:dyDescent="0.15"/>
    <row r="275" ht="7.5" customHeight="1" x14ac:dyDescent="0.15"/>
    <row r="276" ht="7.5" customHeight="1" x14ac:dyDescent="0.15"/>
    <row r="277" ht="7.5" customHeight="1" x14ac:dyDescent="0.15"/>
    <row r="278" ht="7.5" customHeight="1" x14ac:dyDescent="0.15"/>
    <row r="279" ht="7.5" customHeight="1" x14ac:dyDescent="0.15"/>
    <row r="280" ht="7.5" customHeight="1" x14ac:dyDescent="0.15"/>
    <row r="281" ht="7.5" customHeight="1" x14ac:dyDescent="0.15"/>
    <row r="282" ht="7.5" customHeight="1" x14ac:dyDescent="0.15"/>
    <row r="283" ht="7.5" customHeight="1" x14ac:dyDescent="0.15"/>
    <row r="284" ht="7.5" customHeight="1" x14ac:dyDescent="0.15"/>
    <row r="285" ht="7.5" customHeight="1" x14ac:dyDescent="0.15"/>
    <row r="286" ht="7.5" customHeight="1" x14ac:dyDescent="0.15"/>
    <row r="287" ht="7.5" customHeight="1" x14ac:dyDescent="0.15"/>
    <row r="288" ht="7.5" customHeight="1" x14ac:dyDescent="0.15"/>
    <row r="289" ht="7.5" customHeight="1" x14ac:dyDescent="0.15"/>
    <row r="290" ht="7.5" customHeight="1" x14ac:dyDescent="0.15"/>
    <row r="291" ht="7.5" customHeight="1" x14ac:dyDescent="0.15"/>
    <row r="292" ht="7.5" customHeight="1" x14ac:dyDescent="0.15"/>
    <row r="293" ht="7.5" customHeight="1" x14ac:dyDescent="0.15"/>
    <row r="294" ht="7.5" customHeight="1" x14ac:dyDescent="0.15"/>
    <row r="295" ht="7.5" customHeight="1" x14ac:dyDescent="0.15"/>
    <row r="296" ht="7.5" customHeight="1" x14ac:dyDescent="0.15"/>
    <row r="297" ht="7.5" customHeight="1" x14ac:dyDescent="0.15"/>
    <row r="298" ht="7.5" customHeight="1" x14ac:dyDescent="0.15"/>
    <row r="299" ht="7.5" customHeight="1" x14ac:dyDescent="0.15"/>
    <row r="300" ht="7.5" customHeight="1" x14ac:dyDescent="0.15"/>
    <row r="301" ht="7.5" customHeight="1" x14ac:dyDescent="0.15"/>
    <row r="302" ht="7.5" customHeight="1" x14ac:dyDescent="0.15"/>
    <row r="303" ht="7.5" customHeight="1" x14ac:dyDescent="0.15"/>
    <row r="304" ht="7.5" customHeight="1" x14ac:dyDescent="0.15"/>
    <row r="305" ht="7.5" customHeight="1" x14ac:dyDescent="0.15"/>
    <row r="306" ht="7.5" customHeight="1" x14ac:dyDescent="0.15"/>
    <row r="307" ht="7.5" customHeight="1" x14ac:dyDescent="0.15"/>
    <row r="308" ht="7.5" customHeight="1" x14ac:dyDescent="0.15"/>
    <row r="309" ht="7.5" customHeight="1" x14ac:dyDescent="0.15"/>
    <row r="310" ht="7.5" customHeight="1" x14ac:dyDescent="0.15"/>
    <row r="311" ht="7.5" customHeight="1" x14ac:dyDescent="0.15"/>
    <row r="312" ht="7.5" customHeight="1" x14ac:dyDescent="0.15"/>
    <row r="313" ht="7.5" customHeight="1" x14ac:dyDescent="0.15"/>
    <row r="314" ht="7.5" customHeight="1" x14ac:dyDescent="0.15"/>
    <row r="315" ht="7.5" customHeight="1" x14ac:dyDescent="0.15"/>
    <row r="316" ht="7.5" customHeight="1" x14ac:dyDescent="0.15"/>
    <row r="317" ht="7.5" customHeight="1" x14ac:dyDescent="0.15"/>
    <row r="318" ht="7.5" customHeight="1" x14ac:dyDescent="0.15"/>
    <row r="319" ht="7.5" customHeight="1" x14ac:dyDescent="0.15"/>
    <row r="320" ht="7.5" customHeight="1" x14ac:dyDescent="0.15"/>
    <row r="321" ht="7.5" customHeight="1" x14ac:dyDescent="0.15"/>
    <row r="322" ht="7.5" customHeight="1" x14ac:dyDescent="0.15"/>
    <row r="323" ht="7.5" customHeight="1" x14ac:dyDescent="0.15"/>
    <row r="324" ht="7.5" customHeight="1" x14ac:dyDescent="0.15"/>
    <row r="325" ht="7.5" customHeight="1" x14ac:dyDescent="0.15"/>
    <row r="326" ht="7.5" customHeight="1" x14ac:dyDescent="0.15"/>
    <row r="327" ht="7.5" customHeight="1" x14ac:dyDescent="0.15"/>
    <row r="328" ht="7.5" customHeight="1" x14ac:dyDescent="0.15"/>
    <row r="329" ht="7.5" customHeight="1" x14ac:dyDescent="0.15"/>
    <row r="330" ht="7.5" customHeight="1" x14ac:dyDescent="0.15"/>
    <row r="331" ht="7.5" customHeight="1" x14ac:dyDescent="0.15"/>
    <row r="332" ht="7.5" customHeight="1" x14ac:dyDescent="0.15"/>
    <row r="333" ht="7.5" customHeight="1" x14ac:dyDescent="0.15"/>
    <row r="334" ht="7.5" customHeight="1" x14ac:dyDescent="0.15"/>
    <row r="335" ht="7.5" customHeight="1" x14ac:dyDescent="0.15"/>
    <row r="336" ht="7.5" customHeight="1" x14ac:dyDescent="0.15"/>
    <row r="337" ht="7.5" customHeight="1" x14ac:dyDescent="0.15"/>
    <row r="338" ht="7.5" customHeight="1" x14ac:dyDescent="0.15"/>
    <row r="339" ht="7.5" customHeight="1" x14ac:dyDescent="0.15"/>
    <row r="340" ht="7.5" customHeight="1" x14ac:dyDescent="0.15"/>
    <row r="341" ht="7.5" customHeight="1" x14ac:dyDescent="0.15"/>
    <row r="342" ht="7.5" customHeight="1" x14ac:dyDescent="0.15"/>
    <row r="343" ht="7.5" customHeight="1" x14ac:dyDescent="0.15"/>
    <row r="344" ht="7.5" customHeight="1" x14ac:dyDescent="0.15"/>
    <row r="345" ht="7.5" customHeight="1" x14ac:dyDescent="0.15"/>
    <row r="346" ht="7.5" customHeight="1" x14ac:dyDescent="0.15"/>
    <row r="347" ht="7.5" customHeight="1" x14ac:dyDescent="0.15"/>
    <row r="348" ht="7.5" customHeight="1" x14ac:dyDescent="0.15"/>
    <row r="349" ht="7.5" customHeight="1" x14ac:dyDescent="0.15"/>
    <row r="350" ht="7.5" customHeight="1" x14ac:dyDescent="0.15"/>
    <row r="351" ht="7.5" customHeight="1" x14ac:dyDescent="0.15"/>
  </sheetData>
  <phoneticPr fontId="21"/>
  <pageMargins left="0.25" right="0.25" top="0.75" bottom="0.75" header="0.51180555555555496" footer="0.51180555555555496"/>
  <pageSetup paperSize="9" firstPageNumber="0" orientation="portrait" horizontalDpi="4294967292"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3"/>
  <sheetViews>
    <sheetView showGridLines="0" view="pageBreakPreview" zoomScaleNormal="100" workbookViewId="0">
      <pane ySplit="1" topLeftCell="A2" activePane="bottomLeft" state="frozen"/>
      <selection pane="bottomLeft"/>
    </sheetView>
  </sheetViews>
  <sheetFormatPr defaultRowHeight="13.5" x14ac:dyDescent="0.15"/>
  <cols>
    <col min="1" max="1" width="4.375" style="1"/>
    <col min="2" max="2" width="20.625" style="2"/>
    <col min="3" max="3" width="45.625" style="2"/>
    <col min="4" max="4" width="9.625" style="1"/>
    <col min="5" max="5" width="10.625" style="1"/>
    <col min="6" max="6" width="9.625" style="1"/>
    <col min="7" max="7" width="10.625" style="1"/>
    <col min="8" max="8" width="9.625" style="1"/>
    <col min="9" max="9" width="50.625" style="2"/>
    <col min="10" max="11" width="8.625" style="1"/>
    <col min="12" max="12" width="10.625" style="1"/>
    <col min="13" max="13" width="20.625" style="1"/>
    <col min="14" max="14" width="2.625" style="2"/>
    <col min="15" max="1025" width="9" style="2"/>
  </cols>
  <sheetData>
    <row r="1" spans="1:13" s="1" customFormat="1" ht="24" x14ac:dyDescent="0.15">
      <c r="A1" s="3" t="s">
        <v>0</v>
      </c>
      <c r="B1" s="3" t="s">
        <v>1</v>
      </c>
      <c r="C1" s="3" t="s">
        <v>2</v>
      </c>
      <c r="D1" s="3" t="s">
        <v>3</v>
      </c>
      <c r="E1" s="4" t="s">
        <v>4</v>
      </c>
      <c r="F1" s="3" t="s">
        <v>5</v>
      </c>
      <c r="G1" s="4" t="s">
        <v>6</v>
      </c>
      <c r="H1" s="4" t="s">
        <v>7</v>
      </c>
      <c r="I1" s="3" t="s">
        <v>8</v>
      </c>
      <c r="J1" s="3" t="s">
        <v>9</v>
      </c>
      <c r="K1" s="3" t="s">
        <v>10</v>
      </c>
      <c r="L1" s="3" t="s">
        <v>11</v>
      </c>
      <c r="M1" s="3" t="s">
        <v>12</v>
      </c>
    </row>
    <row r="2" spans="1:13" ht="40.5" customHeight="1" x14ac:dyDescent="0.15">
      <c r="A2" s="5">
        <v>209</v>
      </c>
      <c r="B2" s="6" t="s">
        <v>53</v>
      </c>
      <c r="C2" s="6" t="s">
        <v>54</v>
      </c>
      <c r="D2" s="5" t="s">
        <v>13</v>
      </c>
      <c r="E2" s="7">
        <v>41803</v>
      </c>
      <c r="F2" s="5" t="s">
        <v>55</v>
      </c>
      <c r="G2" s="7"/>
      <c r="H2" s="5" t="s">
        <v>19</v>
      </c>
      <c r="I2" s="6"/>
      <c r="J2" s="5"/>
      <c r="K2" s="5"/>
      <c r="L2" s="8"/>
      <c r="M2" s="8"/>
    </row>
    <row r="3" spans="1:13" x14ac:dyDescent="0.15">
      <c r="A3" s="13" t="s">
        <v>14</v>
      </c>
      <c r="B3" s="14"/>
      <c r="C3" s="14"/>
      <c r="D3" s="15"/>
      <c r="E3" s="16"/>
      <c r="F3" s="15"/>
      <c r="G3" s="16"/>
      <c r="H3" s="16"/>
      <c r="I3" s="14"/>
      <c r="J3" s="15"/>
      <c r="K3" s="15"/>
      <c r="L3" s="15"/>
      <c r="M3" s="15"/>
    </row>
  </sheetData>
  <autoFilter ref="A1:N3"/>
  <phoneticPr fontId="21"/>
  <conditionalFormatting sqref="A2:M2">
    <cfRule type="expression" dxfId="73" priority="2">
      <formula>OR($D2="回答済",$D2="課題転記")</formula>
    </cfRule>
  </conditionalFormatting>
  <conditionalFormatting sqref="D2:F2">
    <cfRule type="expression" dxfId="72" priority="3">
      <formula>OR($D2="回答済",$D2="課題転記")</formula>
    </cfRule>
  </conditionalFormatting>
  <conditionalFormatting sqref="B2">
    <cfRule type="expression" dxfId="71" priority="4">
      <formula>OR($D2="回答済",$D2="課題転記")</formula>
    </cfRule>
  </conditionalFormatting>
  <conditionalFormatting sqref="B2">
    <cfRule type="expression" dxfId="70" priority="5">
      <formula>OR($D2="回答済",$D2="課題転記")</formula>
    </cfRule>
  </conditionalFormatting>
  <conditionalFormatting sqref="D2:H2">
    <cfRule type="expression" dxfId="69" priority="6">
      <formula>OR($D2="回答済",$D2="課題転記")</formula>
    </cfRule>
  </conditionalFormatting>
  <conditionalFormatting sqref="H2">
    <cfRule type="expression" dxfId="68" priority="7">
      <formula>OR($D2="回答済",$D2="課題転記")</formula>
    </cfRule>
  </conditionalFormatting>
  <dataValidations count="2">
    <dataValidation type="list" allowBlank="1" showInputMessage="1" showErrorMessage="1" sqref="D2">
      <formula1>"未回答,回答済,課題転記"</formula1>
      <formula2>0</formula2>
    </dataValidation>
    <dataValidation type="list" allowBlank="1" showInputMessage="1" showErrorMessage="1" sqref="L2">
      <formula1>"要件スリム化,要件定義,基本設計"</formula1>
      <formula2>0</formula2>
    </dataValidation>
  </dataValidations>
  <printOptions horizontalCentered="1"/>
  <pageMargins left="0.39374999999999999" right="0.39374999999999999" top="0.39374999999999999" bottom="0.39305555555555599" header="0.196527777777778" footer="0.196527777777778"/>
  <pageSetup paperSize="9" firstPageNumber="0" orientation="portrait" horizontalDpi="4294967292" r:id="rId1"/>
  <headerFooter>
    <oddHeader>&amp;C&amp;12&amp;UＱ＆Ａ管理表（MARCURY）&amp;R&amp;10&amp;D</oddHeader>
    <oddFooter>&amp;C&amp;9&amp;P/&amp;N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AMK74"/>
  <sheetViews>
    <sheetView showGridLines="0" view="pageBreakPreview" zoomScale="85" zoomScaleNormal="75" zoomScalePageLayoutView="85" workbookViewId="0"/>
  </sheetViews>
  <sheetFormatPr defaultRowHeight="13.5" x14ac:dyDescent="0.15"/>
  <cols>
    <col min="1" max="5" width="2.5" style="24"/>
    <col min="6" max="6" width="4.625" style="24"/>
    <col min="7" max="8" width="7.625" style="24"/>
    <col min="9" max="9" width="42.75" style="24"/>
    <col min="10" max="10" width="4.625" style="26"/>
    <col min="11" max="12" width="7.625" style="24"/>
    <col min="13" max="13" width="13" style="27"/>
    <col min="14" max="15" width="12.5" style="26"/>
    <col min="16" max="16" width="12.5" style="24"/>
    <col min="17" max="20" width="12.5" style="26"/>
    <col min="21" max="21" width="2.375" style="28"/>
    <col min="22" max="29" width="0" style="26" hidden="1"/>
    <col min="30" max="30" width="0" style="28" hidden="1"/>
    <col min="31" max="31" width="9" style="26"/>
    <col min="32" max="37" width="12.5" style="26"/>
    <col min="38" max="38" width="2.5" style="28"/>
    <col min="39" max="39" width="9.375" style="26"/>
    <col min="40" max="45" width="12.5" style="26"/>
    <col min="46" max="46" width="9" style="24"/>
    <col min="47" max="47" width="10.25" style="24"/>
    <col min="48" max="1025" width="9" style="24"/>
  </cols>
  <sheetData>
    <row r="1" spans="1:1024" ht="13.5" customHeight="1" x14ac:dyDescent="0.15">
      <c r="A1"/>
      <c r="B1" s="179" t="s">
        <v>56</v>
      </c>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x14ac:dyDescent="0.15">
      <c r="A2"/>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x14ac:dyDescent="0.15">
      <c r="A3"/>
      <c r="B3"/>
      <c r="C3"/>
      <c r="D3"/>
      <c r="E3"/>
      <c r="F3"/>
      <c r="G3"/>
      <c r="H3"/>
      <c r="I3"/>
      <c r="J3" s="24"/>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x14ac:dyDescent="0.15">
      <c r="A4"/>
      <c r="B4" s="24" t="s">
        <v>57</v>
      </c>
      <c r="C4"/>
      <c r="D4"/>
      <c r="E4"/>
      <c r="F4"/>
      <c r="G4"/>
      <c r="H4"/>
      <c r="I4"/>
      <c r="J4" s="2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x14ac:dyDescent="0.15">
      <c r="A5"/>
      <c r="B5" s="24" t="s">
        <v>58</v>
      </c>
      <c r="C5"/>
      <c r="D5"/>
      <c r="E5"/>
      <c r="F5"/>
      <c r="G5"/>
      <c r="H5"/>
      <c r="I5"/>
      <c r="J5" s="24"/>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7" spans="1:1024" s="29" customFormat="1" ht="32.25" customHeight="1" x14ac:dyDescent="0.15">
      <c r="F7" s="30" t="s">
        <v>59</v>
      </c>
      <c r="G7" s="31"/>
      <c r="H7" s="31"/>
      <c r="I7" s="31"/>
      <c r="J7" s="31"/>
      <c r="K7" s="31"/>
      <c r="L7" s="32"/>
      <c r="M7" s="31"/>
      <c r="N7" s="31"/>
      <c r="O7" s="31"/>
      <c r="P7" s="31"/>
      <c r="Q7" s="31"/>
      <c r="R7" s="31"/>
      <c r="S7" s="31"/>
      <c r="T7" s="31"/>
      <c r="U7" s="31"/>
      <c r="V7" s="31"/>
      <c r="W7" s="31"/>
      <c r="X7" s="31"/>
      <c r="Y7" s="31"/>
      <c r="Z7" s="31"/>
      <c r="AA7" s="31"/>
      <c r="AB7" s="31"/>
      <c r="AC7" s="31"/>
      <c r="AD7" s="31"/>
      <c r="AE7" s="31"/>
      <c r="AF7" s="31"/>
      <c r="AG7" s="33"/>
      <c r="AH7" s="31"/>
      <c r="AI7" s="31"/>
      <c r="AJ7" s="31"/>
      <c r="AK7" s="31"/>
      <c r="AL7" s="31"/>
      <c r="AM7" s="31"/>
      <c r="AN7" s="31"/>
      <c r="AO7" s="31"/>
      <c r="AP7" s="31"/>
      <c r="AQ7" s="31"/>
      <c r="AR7" s="31"/>
      <c r="AS7" s="31"/>
    </row>
    <row r="8" spans="1:1024" x14ac:dyDescent="0.15">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3.5" customHeight="1" x14ac:dyDescent="0.15">
      <c r="A9"/>
      <c r="B9"/>
      <c r="C9"/>
      <c r="D9"/>
      <c r="E9"/>
      <c r="F9"/>
      <c r="G9"/>
      <c r="H9"/>
      <c r="I9"/>
      <c r="J9"/>
      <c r="K9"/>
      <c r="L9"/>
      <c r="M9"/>
      <c r="N9" s="180" t="s">
        <v>60</v>
      </c>
      <c r="O9" s="180"/>
      <c r="P9" s="180"/>
      <c r="Q9" s="180"/>
      <c r="R9" s="180"/>
      <c r="S9" s="180"/>
      <c r="T9" s="180"/>
      <c r="U9"/>
      <c r="V9" s="181" t="s">
        <v>61</v>
      </c>
      <c r="W9" s="181"/>
      <c r="X9" s="181"/>
      <c r="Y9" s="181"/>
      <c r="Z9" s="181"/>
      <c r="AA9" s="181"/>
      <c r="AB9" s="181"/>
      <c r="AC9" s="181"/>
      <c r="AD9"/>
      <c r="AE9" s="182" t="s">
        <v>62</v>
      </c>
      <c r="AF9" s="182"/>
      <c r="AG9" s="182"/>
      <c r="AH9" s="182"/>
      <c r="AI9" s="182"/>
      <c r="AJ9" s="182"/>
      <c r="AK9" s="182"/>
      <c r="AL9"/>
      <c r="AM9" s="182" t="s">
        <v>63</v>
      </c>
      <c r="AN9" s="182"/>
      <c r="AO9" s="182"/>
      <c r="AP9" s="182"/>
      <c r="AQ9" s="182"/>
      <c r="AR9" s="182"/>
      <c r="AS9" s="182"/>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34" customFormat="1" ht="13.5" customHeight="1" x14ac:dyDescent="0.15">
      <c r="F10" s="175" t="s">
        <v>0</v>
      </c>
      <c r="G10" s="176" t="s">
        <v>64</v>
      </c>
      <c r="H10" s="176" t="s">
        <v>65</v>
      </c>
      <c r="I10" s="177" t="s">
        <v>66</v>
      </c>
      <c r="J10" s="178" t="s">
        <v>67</v>
      </c>
      <c r="K10" s="172" t="s">
        <v>68</v>
      </c>
      <c r="L10" s="172" t="s">
        <v>69</v>
      </c>
      <c r="M10" s="173" t="s">
        <v>70</v>
      </c>
      <c r="N10" s="174" t="s">
        <v>71</v>
      </c>
      <c r="O10" s="174"/>
      <c r="P10" s="170" t="s">
        <v>72</v>
      </c>
      <c r="Q10" s="170"/>
      <c r="R10" s="170"/>
      <c r="S10" s="170"/>
      <c r="T10" s="170"/>
      <c r="U10" s="36"/>
      <c r="V10" s="170" t="s">
        <v>71</v>
      </c>
      <c r="W10" s="170"/>
      <c r="X10" s="170"/>
      <c r="Y10" s="169" t="s">
        <v>72</v>
      </c>
      <c r="Z10" s="169"/>
      <c r="AA10" s="169"/>
      <c r="AB10" s="169"/>
      <c r="AC10" s="169"/>
      <c r="AD10" s="36"/>
      <c r="AE10" s="171" t="s">
        <v>71</v>
      </c>
      <c r="AF10" s="171"/>
      <c r="AG10" s="169" t="s">
        <v>72</v>
      </c>
      <c r="AH10" s="169"/>
      <c r="AI10" s="169"/>
      <c r="AJ10" s="169"/>
      <c r="AK10" s="169"/>
      <c r="AL10" s="36"/>
      <c r="AM10" s="171" t="s">
        <v>71</v>
      </c>
      <c r="AN10" s="171"/>
      <c r="AO10" s="169" t="s">
        <v>72</v>
      </c>
      <c r="AP10" s="169"/>
      <c r="AQ10" s="169"/>
      <c r="AR10" s="169"/>
      <c r="AS10" s="169"/>
    </row>
    <row r="11" spans="1:1024" ht="22.5" x14ac:dyDescent="0.15">
      <c r="A11" s="34"/>
      <c r="B11" s="34"/>
      <c r="C11" s="34"/>
      <c r="D11" s="34"/>
      <c r="E11" s="34"/>
      <c r="F11" s="175"/>
      <c r="G11" s="176"/>
      <c r="H11" s="176"/>
      <c r="I11" s="176"/>
      <c r="J11" s="178"/>
      <c r="K11" s="172"/>
      <c r="L11" s="172"/>
      <c r="M11" s="173"/>
      <c r="N11" s="35" t="s">
        <v>73</v>
      </c>
      <c r="O11" s="35" t="s">
        <v>74</v>
      </c>
      <c r="P11" s="37" t="s">
        <v>75</v>
      </c>
      <c r="Q11" s="38" t="s">
        <v>76</v>
      </c>
      <c r="R11" s="38" t="s">
        <v>77</v>
      </c>
      <c r="S11" s="39" t="s">
        <v>78</v>
      </c>
      <c r="T11" s="40" t="s">
        <v>79</v>
      </c>
      <c r="U11" s="36"/>
      <c r="V11" s="41" t="s">
        <v>80</v>
      </c>
      <c r="W11" s="42" t="s">
        <v>73</v>
      </c>
      <c r="X11" s="43" t="s">
        <v>74</v>
      </c>
      <c r="Y11" s="44" t="s">
        <v>75</v>
      </c>
      <c r="Z11" s="38" t="s">
        <v>76</v>
      </c>
      <c r="AA11" s="38" t="s">
        <v>77</v>
      </c>
      <c r="AB11" s="39" t="s">
        <v>78</v>
      </c>
      <c r="AC11" s="40" t="s">
        <v>79</v>
      </c>
      <c r="AD11" s="36"/>
      <c r="AE11" s="41" t="s">
        <v>80</v>
      </c>
      <c r="AF11" s="43" t="s">
        <v>73</v>
      </c>
      <c r="AG11" s="44" t="s">
        <v>75</v>
      </c>
      <c r="AH11" s="38" t="s">
        <v>76</v>
      </c>
      <c r="AI11" s="38" t="s">
        <v>77</v>
      </c>
      <c r="AJ11" s="39" t="s">
        <v>78</v>
      </c>
      <c r="AK11" s="45" t="s">
        <v>79</v>
      </c>
      <c r="AL11" s="36"/>
      <c r="AM11" s="41" t="s">
        <v>80</v>
      </c>
      <c r="AN11" s="43" t="s">
        <v>73</v>
      </c>
      <c r="AO11" s="44" t="s">
        <v>75</v>
      </c>
      <c r="AP11" s="38" t="s">
        <v>76</v>
      </c>
      <c r="AQ11" s="38" t="s">
        <v>77</v>
      </c>
      <c r="AR11" s="39" t="s">
        <v>78</v>
      </c>
      <c r="AS11" s="45" t="s">
        <v>79</v>
      </c>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x14ac:dyDescent="0.15">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6.5" customHeight="1" x14ac:dyDescent="0.15">
      <c r="A13"/>
      <c r="B13"/>
      <c r="C13"/>
      <c r="D13" s="46" t="s">
        <v>81</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15">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16.5" customHeight="1" x14ac:dyDescent="0.15">
      <c r="A15"/>
      <c r="B15"/>
      <c r="C15"/>
      <c r="D15"/>
      <c r="E15" s="47" t="s">
        <v>82</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34" customFormat="1" ht="16.5" customHeight="1" x14ac:dyDescent="0.15">
      <c r="F16" s="48">
        <v>1</v>
      </c>
      <c r="G16" s="49" t="s">
        <v>83</v>
      </c>
      <c r="H16" s="49" t="str">
        <f>+G16&amp;IF(H15="","001",TEXT(VALUE(RIGHT(H15,3)+1),"000"))</f>
        <v>00301001</v>
      </c>
      <c r="I16" s="49" t="s">
        <v>84</v>
      </c>
      <c r="J16" s="50"/>
      <c r="K16" s="49" t="s">
        <v>85</v>
      </c>
      <c r="L16" s="49" t="s">
        <v>85</v>
      </c>
      <c r="M16" s="51"/>
      <c r="N16" s="52">
        <v>15000000</v>
      </c>
      <c r="O16" s="53"/>
      <c r="P16" s="54">
        <f>+N16</f>
        <v>15000000</v>
      </c>
      <c r="Q16" s="55">
        <v>12000000</v>
      </c>
      <c r="R16" s="56">
        <f>+Q16*0.08</f>
        <v>960000</v>
      </c>
      <c r="S16" s="57">
        <f>+Q16+R16</f>
        <v>12960000</v>
      </c>
      <c r="T16" s="52">
        <f>+P16-Q16</f>
        <v>3000000</v>
      </c>
      <c r="U16" s="58"/>
      <c r="V16" s="59">
        <v>0</v>
      </c>
      <c r="W16" s="60">
        <f>$N16*V16</f>
        <v>0</v>
      </c>
      <c r="X16" s="61">
        <f>W16*J16</f>
        <v>0</v>
      </c>
      <c r="Y16" s="62"/>
      <c r="Z16" s="63"/>
      <c r="AA16" s="64">
        <f>Y16+Z16</f>
        <v>0</v>
      </c>
      <c r="AB16" s="57"/>
      <c r="AC16" s="52">
        <f>Y16-IF(AA16&lt;&gt;0,AA16,Z16)</f>
        <v>0</v>
      </c>
      <c r="AD16" s="58"/>
      <c r="AE16" s="59">
        <v>0.2</v>
      </c>
      <c r="AF16" s="61">
        <f>$N16*AE16</f>
        <v>3000000</v>
      </c>
      <c r="AG16" s="62">
        <f>+$P16*AE16</f>
        <v>3000000</v>
      </c>
      <c r="AH16" s="63">
        <f>+$Q16*AE16</f>
        <v>2400000</v>
      </c>
      <c r="AI16" s="64">
        <f>+AH16*9*0.08</f>
        <v>1728000</v>
      </c>
      <c r="AJ16" s="57">
        <f>+AH16+AI16</f>
        <v>4128000</v>
      </c>
      <c r="AK16" s="65">
        <f>AG16-AH16</f>
        <v>600000</v>
      </c>
      <c r="AL16" s="66"/>
      <c r="AM16" s="59">
        <v>0.8</v>
      </c>
      <c r="AN16" s="61">
        <f>$N16*AM16</f>
        <v>12000000</v>
      </c>
      <c r="AO16" s="62">
        <f>+$P16*AM16</f>
        <v>12000000</v>
      </c>
      <c r="AP16" s="63">
        <f>+$Q16*AM16</f>
        <v>9600000</v>
      </c>
      <c r="AQ16" s="64">
        <f>+AP16*9*0.08</f>
        <v>6912000</v>
      </c>
      <c r="AR16" s="57">
        <f>+AP16+AQ16</f>
        <v>16512000</v>
      </c>
      <c r="AS16" s="65">
        <f>AO16-AP16</f>
        <v>2400000</v>
      </c>
      <c r="AU16" s="67">
        <f>AE16+AM16+V16</f>
        <v>1</v>
      </c>
    </row>
    <row r="17" spans="1:1024" x14ac:dyDescent="0.1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ht="16.5" customHeight="1" x14ac:dyDescent="0.15">
      <c r="A18"/>
      <c r="B18"/>
      <c r="C18"/>
      <c r="D18"/>
      <c r="E18" s="47" t="s">
        <v>86</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s="34" customFormat="1" ht="16.5" customHeight="1" x14ac:dyDescent="0.15">
      <c r="F19" s="68">
        <v>1</v>
      </c>
      <c r="G19" s="69" t="s">
        <v>87</v>
      </c>
      <c r="H19" s="69"/>
      <c r="I19" s="69" t="s">
        <v>88</v>
      </c>
      <c r="J19" s="70">
        <v>0.7</v>
      </c>
      <c r="K19" s="69" t="s">
        <v>85</v>
      </c>
      <c r="L19" s="69" t="s">
        <v>85</v>
      </c>
      <c r="M19" s="71"/>
      <c r="N19" s="72">
        <v>15000000</v>
      </c>
      <c r="O19" s="73"/>
      <c r="P19" s="74">
        <f>+N19</f>
        <v>15000000</v>
      </c>
      <c r="Q19" s="75"/>
      <c r="R19" s="76"/>
      <c r="S19" s="77"/>
      <c r="T19" s="72">
        <f>+P19-SUMIFS(Q20:Q20,G20:G20,G19)</f>
        <v>3000000</v>
      </c>
      <c r="U19" s="58"/>
      <c r="V19" s="78">
        <v>0</v>
      </c>
      <c r="W19" s="79">
        <f>$N19*V19</f>
        <v>0</v>
      </c>
      <c r="X19" s="80">
        <f>W19*J19</f>
        <v>0</v>
      </c>
      <c r="Y19" s="81"/>
      <c r="Z19" s="82"/>
      <c r="AA19" s="83">
        <f>Y19+Z19</f>
        <v>0</v>
      </c>
      <c r="AB19" s="84"/>
      <c r="AC19" s="72">
        <f>Y19-IF(AA19&lt;&gt;0,AA19,Z19)</f>
        <v>0</v>
      </c>
      <c r="AD19" s="58"/>
      <c r="AE19" s="78">
        <v>9.9500000000000005E-2</v>
      </c>
      <c r="AF19" s="80">
        <f>$N19*AE19</f>
        <v>1492500</v>
      </c>
      <c r="AG19" s="81">
        <f>+$P19*AE19</f>
        <v>1492500</v>
      </c>
      <c r="AH19" s="82"/>
      <c r="AI19" s="83"/>
      <c r="AJ19" s="84"/>
      <c r="AK19" s="85">
        <f>AG19-AH19</f>
        <v>1492500</v>
      </c>
      <c r="AL19" s="66"/>
      <c r="AM19" s="78">
        <v>0.90049999999999997</v>
      </c>
      <c r="AN19" s="80">
        <f>$N19*AM19</f>
        <v>13507500</v>
      </c>
      <c r="AO19" s="81">
        <f>+$P19*AM19</f>
        <v>13507500</v>
      </c>
      <c r="AP19" s="82"/>
      <c r="AQ19" s="83"/>
      <c r="AR19" s="84"/>
      <c r="AS19" s="85">
        <f>AO19-AP19</f>
        <v>13507500</v>
      </c>
      <c r="AU19" s="67">
        <f>AE19+AM19+V19</f>
        <v>1</v>
      </c>
    </row>
    <row r="20" spans="1:1024" ht="16.5" customHeight="1" x14ac:dyDescent="0.15">
      <c r="A20" s="34"/>
      <c r="B20" s="34"/>
      <c r="C20" s="34"/>
      <c r="D20" s="34"/>
      <c r="E20" s="34"/>
      <c r="F20" s="86">
        <v>2</v>
      </c>
      <c r="G20" s="87" t="s">
        <v>87</v>
      </c>
      <c r="H20" s="87" t="str">
        <f>+G20&amp;IF(H19="","001",TEXT(VALUE(RIGHT(H19,3)+1),"000"))</f>
        <v>00302001</v>
      </c>
      <c r="I20" s="87" t="s">
        <v>84</v>
      </c>
      <c r="J20" s="88"/>
      <c r="K20" s="87" t="s">
        <v>85</v>
      </c>
      <c r="L20" s="87" t="s">
        <v>85</v>
      </c>
      <c r="M20" s="89"/>
      <c r="N20" s="90"/>
      <c r="O20" s="91"/>
      <c r="P20" s="92"/>
      <c r="Q20" s="93">
        <v>12000000</v>
      </c>
      <c r="R20" s="94">
        <f>+Q20*0.08</f>
        <v>960000</v>
      </c>
      <c r="S20" s="95">
        <f>+Q20+R20</f>
        <v>12960000</v>
      </c>
      <c r="T20" s="90"/>
      <c r="U20" s="58"/>
      <c r="V20" s="96">
        <v>0</v>
      </c>
      <c r="W20" s="97">
        <f>$N20*V20</f>
        <v>0</v>
      </c>
      <c r="X20" s="98">
        <f>W20*J20</f>
        <v>0</v>
      </c>
      <c r="Y20" s="99"/>
      <c r="Z20" s="100"/>
      <c r="AA20" s="101">
        <f>Y20+Z20</f>
        <v>0</v>
      </c>
      <c r="AB20" s="95"/>
      <c r="AC20" s="90">
        <f>Y20-IF(AA20&lt;&gt;0,AA20,Z20)</f>
        <v>0</v>
      </c>
      <c r="AD20" s="58"/>
      <c r="AE20" s="96">
        <v>0.2</v>
      </c>
      <c r="AF20" s="98">
        <f>$N20*AE20</f>
        <v>0</v>
      </c>
      <c r="AG20" s="99"/>
      <c r="AH20" s="100">
        <f>+$Q20*AE20</f>
        <v>2400000</v>
      </c>
      <c r="AI20" s="101">
        <f>AG20+AH20</f>
        <v>2400000</v>
      </c>
      <c r="AJ20" s="95">
        <f>+AH20+AI20</f>
        <v>4800000</v>
      </c>
      <c r="AK20" s="102">
        <f>AG20-AH20</f>
        <v>-2400000</v>
      </c>
      <c r="AL20" s="66"/>
      <c r="AM20" s="96">
        <v>0.8</v>
      </c>
      <c r="AN20" s="98">
        <f>$N20*AM20</f>
        <v>0</v>
      </c>
      <c r="AO20" s="99"/>
      <c r="AP20" s="100">
        <f>+$Q20*AM20</f>
        <v>9600000</v>
      </c>
      <c r="AQ20" s="101">
        <f>AO20+AP20</f>
        <v>9600000</v>
      </c>
      <c r="AR20" s="95">
        <f>+AP20+AQ20</f>
        <v>19200000</v>
      </c>
      <c r="AS20" s="102">
        <f>AO20-AP20</f>
        <v>-9600000</v>
      </c>
      <c r="AT20"/>
      <c r="AU20" s="67">
        <f>AE20+AM20+V20</f>
        <v>1</v>
      </c>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x14ac:dyDescent="0.1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1:1024" ht="16.5" customHeight="1" x14ac:dyDescent="0.15">
      <c r="A22"/>
      <c r="B22"/>
      <c r="C22"/>
      <c r="D22"/>
      <c r="E22" s="47" t="s">
        <v>89</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s="34" customFormat="1" ht="16.5" customHeight="1" x14ac:dyDescent="0.15">
      <c r="F23" s="68">
        <v>1</v>
      </c>
      <c r="G23" s="69" t="s">
        <v>90</v>
      </c>
      <c r="H23" s="69"/>
      <c r="I23" s="69" t="s">
        <v>91</v>
      </c>
      <c r="J23" s="70"/>
      <c r="K23" s="69" t="s">
        <v>85</v>
      </c>
      <c r="L23" s="69" t="s">
        <v>85</v>
      </c>
      <c r="M23" s="71"/>
      <c r="N23" s="72">
        <v>15000000</v>
      </c>
      <c r="O23" s="73"/>
      <c r="P23" s="74">
        <f>+N23</f>
        <v>15000000</v>
      </c>
      <c r="Q23" s="75"/>
      <c r="R23" s="76"/>
      <c r="S23" s="77"/>
      <c r="T23" s="72">
        <f>+P23-SUMIFS(Q24:Q25,G24:G25,G23)</f>
        <v>1600000</v>
      </c>
      <c r="U23" s="58"/>
      <c r="V23" s="78">
        <v>0</v>
      </c>
      <c r="W23" s="79">
        <f>$N23*V23</f>
        <v>0</v>
      </c>
      <c r="X23" s="80">
        <f>W23*J23</f>
        <v>0</v>
      </c>
      <c r="Y23" s="81"/>
      <c r="Z23" s="82"/>
      <c r="AA23" s="83">
        <f>Y23+Z23</f>
        <v>0</v>
      </c>
      <c r="AB23" s="84"/>
      <c r="AC23" s="72">
        <f>Y23-IF(AA23&lt;&gt;0,AA23,Z23)</f>
        <v>0</v>
      </c>
      <c r="AD23" s="58"/>
      <c r="AE23" s="78">
        <v>9.9500000000000005E-2</v>
      </c>
      <c r="AF23" s="80">
        <f>$N23*AE23</f>
        <v>1492500</v>
      </c>
      <c r="AG23" s="81">
        <f>+$P23*AE23</f>
        <v>1492500</v>
      </c>
      <c r="AH23" s="82"/>
      <c r="AI23" s="83"/>
      <c r="AJ23" s="84"/>
      <c r="AK23" s="85">
        <f>AG23-AH23</f>
        <v>1492500</v>
      </c>
      <c r="AL23" s="66"/>
      <c r="AM23" s="78">
        <v>0.90049999999999997</v>
      </c>
      <c r="AN23" s="80">
        <f>$N23*AM23</f>
        <v>13507500</v>
      </c>
      <c r="AO23" s="81">
        <f>+$P23*AM23</f>
        <v>13507500</v>
      </c>
      <c r="AP23" s="82"/>
      <c r="AQ23" s="83"/>
      <c r="AR23" s="84"/>
      <c r="AS23" s="85">
        <f>AO23-AP23</f>
        <v>13507500</v>
      </c>
      <c r="AU23" s="67">
        <f>AE23+AM23+V23</f>
        <v>1</v>
      </c>
    </row>
    <row r="24" spans="1:1024" ht="16.5" customHeight="1" x14ac:dyDescent="0.15">
      <c r="A24" s="34"/>
      <c r="B24" s="34"/>
      <c r="C24" s="34"/>
      <c r="D24" s="34"/>
      <c r="E24" s="34"/>
      <c r="F24" s="103">
        <v>2</v>
      </c>
      <c r="G24" s="104" t="s">
        <v>90</v>
      </c>
      <c r="H24" s="104" t="str">
        <f>+G24&amp;IF(H23="","001",TEXT(VALUE(RIGHT(H23,3)+1),"000"))</f>
        <v>00401001</v>
      </c>
      <c r="I24" s="104" t="s">
        <v>92</v>
      </c>
      <c r="J24" s="105"/>
      <c r="K24" s="104" t="s">
        <v>85</v>
      </c>
      <c r="L24" s="104" t="s">
        <v>85</v>
      </c>
      <c r="M24" s="106"/>
      <c r="N24" s="107"/>
      <c r="O24" s="108"/>
      <c r="P24" s="109"/>
      <c r="Q24" s="110">
        <v>10500000</v>
      </c>
      <c r="R24" s="111">
        <f>+Q24*0.08</f>
        <v>840000</v>
      </c>
      <c r="S24" s="112">
        <f>+Q24+R24</f>
        <v>11340000</v>
      </c>
      <c r="T24" s="107"/>
      <c r="U24" s="58"/>
      <c r="V24" s="113">
        <v>0</v>
      </c>
      <c r="W24" s="114">
        <f>$N24*V24</f>
        <v>0</v>
      </c>
      <c r="X24" s="115">
        <f>W24*J24</f>
        <v>0</v>
      </c>
      <c r="Y24" s="116"/>
      <c r="Z24" s="117"/>
      <c r="AA24" s="118">
        <f>Y24+Z24</f>
        <v>0</v>
      </c>
      <c r="AB24" s="112"/>
      <c r="AC24" s="107">
        <f>Y24-IF(AA24&lt;&gt;0,AA24,Z24)</f>
        <v>0</v>
      </c>
      <c r="AD24" s="58"/>
      <c r="AE24" s="113">
        <v>0.2</v>
      </c>
      <c r="AF24" s="115">
        <f>$N24*AE24</f>
        <v>0</v>
      </c>
      <c r="AG24" s="116"/>
      <c r="AH24" s="117">
        <f>+$Q24*AE24</f>
        <v>2100000</v>
      </c>
      <c r="AI24" s="118">
        <f>AG24+AH24</f>
        <v>2100000</v>
      </c>
      <c r="AJ24" s="112">
        <f>+AH24+AI24</f>
        <v>4200000</v>
      </c>
      <c r="AK24" s="119">
        <f>AG24-AH24</f>
        <v>-2100000</v>
      </c>
      <c r="AL24" s="66"/>
      <c r="AM24" s="113">
        <v>0.8</v>
      </c>
      <c r="AN24" s="115">
        <f>$N24*AM24</f>
        <v>0</v>
      </c>
      <c r="AO24" s="116"/>
      <c r="AP24" s="117">
        <f>+$Q24*AM24</f>
        <v>8400000</v>
      </c>
      <c r="AQ24" s="118">
        <f>AO24+AP24</f>
        <v>8400000</v>
      </c>
      <c r="AR24" s="112">
        <f>+AP24+AQ24</f>
        <v>16800000</v>
      </c>
      <c r="AS24" s="119">
        <f>AO24-AP24</f>
        <v>-8400000</v>
      </c>
      <c r="AT24"/>
      <c r="AU24" s="67">
        <f>AE24+AM24+V24</f>
        <v>1</v>
      </c>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ht="16.5" customHeight="1" x14ac:dyDescent="0.15">
      <c r="A25" s="34"/>
      <c r="B25" s="34"/>
      <c r="C25" s="34"/>
      <c r="D25" s="34"/>
      <c r="E25" s="34"/>
      <c r="F25" s="86">
        <v>3</v>
      </c>
      <c r="G25" s="87" t="s">
        <v>90</v>
      </c>
      <c r="H25" s="87" t="str">
        <f>+G25&amp;IF(H24="","001",TEXT(VALUE(RIGHT(H24,3)+1),"000"))</f>
        <v>00401002</v>
      </c>
      <c r="I25" s="87" t="s">
        <v>93</v>
      </c>
      <c r="J25" s="88"/>
      <c r="K25" s="87" t="s">
        <v>85</v>
      </c>
      <c r="L25" s="87" t="s">
        <v>85</v>
      </c>
      <c r="M25" s="89"/>
      <c r="N25" s="90"/>
      <c r="O25" s="91"/>
      <c r="P25" s="92"/>
      <c r="Q25" s="93">
        <v>2900000</v>
      </c>
      <c r="R25" s="94">
        <f>+Q25*0.08</f>
        <v>232000</v>
      </c>
      <c r="S25" s="95">
        <f>+Q25+R25</f>
        <v>3132000</v>
      </c>
      <c r="T25" s="90"/>
      <c r="U25" s="58"/>
      <c r="V25" s="96">
        <v>0</v>
      </c>
      <c r="W25" s="97">
        <f>$N25*V25</f>
        <v>0</v>
      </c>
      <c r="X25" s="98">
        <f>W25*J25</f>
        <v>0</v>
      </c>
      <c r="Y25" s="99"/>
      <c r="Z25" s="100"/>
      <c r="AA25" s="101">
        <f>Y25+Z25</f>
        <v>0</v>
      </c>
      <c r="AB25" s="95"/>
      <c r="AC25" s="90">
        <f>Y25-IF(AA25&lt;&gt;0,AA25,Z25)</f>
        <v>0</v>
      </c>
      <c r="AD25" s="58"/>
      <c r="AE25" s="96">
        <v>0.15</v>
      </c>
      <c r="AF25" s="98">
        <f>$N25*AE25</f>
        <v>0</v>
      </c>
      <c r="AG25" s="99"/>
      <c r="AH25" s="100">
        <f>+$Q25*AE25</f>
        <v>435000</v>
      </c>
      <c r="AI25" s="101">
        <f>AG25+AH25</f>
        <v>435000</v>
      </c>
      <c r="AJ25" s="95">
        <f>+AH25+AI25</f>
        <v>870000</v>
      </c>
      <c r="AK25" s="102">
        <f>AG25-AH25</f>
        <v>-435000</v>
      </c>
      <c r="AL25" s="66"/>
      <c r="AM25" s="96">
        <v>0.85</v>
      </c>
      <c r="AN25" s="98">
        <f>$N25*AM25</f>
        <v>0</v>
      </c>
      <c r="AO25" s="99"/>
      <c r="AP25" s="100">
        <f>+$Q25*AM25</f>
        <v>2465000</v>
      </c>
      <c r="AQ25" s="101">
        <f>AO25+AP25</f>
        <v>2465000</v>
      </c>
      <c r="AR25" s="95">
        <f>+AP25+AQ25</f>
        <v>4930000</v>
      </c>
      <c r="AS25" s="102">
        <f>AO25-AP25</f>
        <v>-2465000</v>
      </c>
      <c r="AT25"/>
      <c r="AU25" s="67">
        <f>AE25+AM25+V25</f>
        <v>1</v>
      </c>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1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ht="16.5" customHeight="1" x14ac:dyDescent="0.15">
      <c r="A27"/>
      <c r="B27"/>
      <c r="C27"/>
      <c r="D27"/>
      <c r="E27" s="47" t="s">
        <v>57</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ht="16.5" customHeight="1" x14ac:dyDescent="0.15">
      <c r="A28"/>
      <c r="B28"/>
      <c r="C28"/>
      <c r="D28"/>
      <c r="E28"/>
      <c r="F28" s="47" t="s">
        <v>94</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ht="16.5" customHeight="1" x14ac:dyDescent="0.15">
      <c r="A29"/>
      <c r="B29"/>
      <c r="C29"/>
      <c r="D29"/>
      <c r="E29"/>
      <c r="F29" s="47" t="s">
        <v>95</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x14ac:dyDescent="0.1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3" spans="1:1024" ht="16.5" customHeight="1" x14ac:dyDescent="0.15">
      <c r="A33"/>
      <c r="B33"/>
      <c r="C33"/>
      <c r="D33" s="46" t="s">
        <v>96</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x14ac:dyDescent="0.1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ht="16.5" customHeight="1" x14ac:dyDescent="0.15">
      <c r="A35"/>
      <c r="B35"/>
      <c r="C35"/>
      <c r="D35"/>
      <c r="E35" s="47" t="s">
        <v>97</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s="34" customFormat="1" ht="16.5" customHeight="1" x14ac:dyDescent="0.15">
      <c r="F36" s="68">
        <v>1</v>
      </c>
      <c r="G36" s="69" t="s">
        <v>98</v>
      </c>
      <c r="H36" s="69"/>
      <c r="I36" s="69" t="s">
        <v>99</v>
      </c>
      <c r="J36" s="70">
        <v>0.9</v>
      </c>
      <c r="K36" s="69" t="s">
        <v>85</v>
      </c>
      <c r="L36" s="69" t="s">
        <v>85</v>
      </c>
      <c r="M36" s="71"/>
      <c r="N36" s="72">
        <v>15000000</v>
      </c>
      <c r="O36" s="73"/>
      <c r="P36" s="74">
        <f>+N36</f>
        <v>15000000</v>
      </c>
      <c r="Q36" s="75"/>
      <c r="R36" s="76"/>
      <c r="S36" s="77"/>
      <c r="T36" s="72">
        <f>P36-Q37</f>
        <v>3000000</v>
      </c>
      <c r="U36" s="58"/>
      <c r="V36" s="78">
        <v>0</v>
      </c>
      <c r="W36" s="79">
        <f>$N36*V36</f>
        <v>0</v>
      </c>
      <c r="X36" s="80">
        <f>W36*J36</f>
        <v>0</v>
      </c>
      <c r="Y36" s="81"/>
      <c r="Z36" s="82"/>
      <c r="AA36" s="83">
        <f>Y36+Z36</f>
        <v>0</v>
      </c>
      <c r="AB36" s="84"/>
      <c r="AC36" s="72">
        <f>Y36-IF(AA36&lt;&gt;0,AA36,Z36)</f>
        <v>0</v>
      </c>
      <c r="AD36" s="58"/>
      <c r="AE36" s="78">
        <v>9.9500000000000005E-2</v>
      </c>
      <c r="AF36" s="80">
        <f>$N36*AE36</f>
        <v>1492500</v>
      </c>
      <c r="AG36" s="81">
        <f>+$P36*AE36</f>
        <v>1492500</v>
      </c>
      <c r="AH36" s="82"/>
      <c r="AI36" s="83"/>
      <c r="AJ36" s="84"/>
      <c r="AK36" s="85">
        <f>AG36-AH37</f>
        <v>298500</v>
      </c>
      <c r="AL36" s="66"/>
      <c r="AM36" s="78">
        <v>0.90049999999999997</v>
      </c>
      <c r="AN36" s="80">
        <f>$N36*AM36</f>
        <v>13507500</v>
      </c>
      <c r="AO36" s="81">
        <f>+$P36*AM36</f>
        <v>13507500</v>
      </c>
      <c r="AP36" s="82"/>
      <c r="AQ36" s="83"/>
      <c r="AR36" s="84"/>
      <c r="AS36" s="85">
        <f>AO36-AP37</f>
        <v>2701500</v>
      </c>
      <c r="AU36" s="67">
        <f>AE36+AM36+V36</f>
        <v>1</v>
      </c>
    </row>
    <row r="37" spans="1:1024" ht="16.5" customHeight="1" x14ac:dyDescent="0.15">
      <c r="A37" s="34"/>
      <c r="B37" s="34"/>
      <c r="C37" s="34"/>
      <c r="D37" s="34"/>
      <c r="E37" s="34"/>
      <c r="F37" s="86">
        <v>2</v>
      </c>
      <c r="G37" s="87" t="s">
        <v>98</v>
      </c>
      <c r="H37" s="87" t="str">
        <f>"00510"&amp;IF(H36="","001",TEXT(VALUE(RIGHT(H36,3)+1),"000"))</f>
        <v>00510001</v>
      </c>
      <c r="I37" s="87" t="s">
        <v>100</v>
      </c>
      <c r="J37" s="88"/>
      <c r="K37" s="87" t="s">
        <v>85</v>
      </c>
      <c r="L37" s="87" t="s">
        <v>85</v>
      </c>
      <c r="M37" s="89"/>
      <c r="N37" s="90">
        <v>0</v>
      </c>
      <c r="O37" s="91"/>
      <c r="P37" s="92"/>
      <c r="Q37" s="93">
        <v>12000000</v>
      </c>
      <c r="R37" s="94">
        <f>+Q37*0.08</f>
        <v>960000</v>
      </c>
      <c r="S37" s="95">
        <f>+Q37+R37</f>
        <v>12960000</v>
      </c>
      <c r="T37" s="90"/>
      <c r="U37" s="58"/>
      <c r="V37" s="96">
        <v>0</v>
      </c>
      <c r="W37" s="97">
        <f>$N37*V37</f>
        <v>0</v>
      </c>
      <c r="X37" s="98">
        <f>W37*J37</f>
        <v>0</v>
      </c>
      <c r="Y37" s="99"/>
      <c r="Z37" s="100"/>
      <c r="AA37" s="101">
        <f>Y37+Z37</f>
        <v>0</v>
      </c>
      <c r="AB37" s="95"/>
      <c r="AC37" s="90">
        <f>Y37-IF(AA37&lt;&gt;0,AA37,Z37)</f>
        <v>0</v>
      </c>
      <c r="AD37" s="58"/>
      <c r="AE37" s="96">
        <v>9.9500000000000005E-2</v>
      </c>
      <c r="AF37" s="98">
        <f>$N37*AE37</f>
        <v>0</v>
      </c>
      <c r="AG37" s="99">
        <f>+$P37*AE37</f>
        <v>0</v>
      </c>
      <c r="AH37" s="100">
        <f>+$Q37*AE37</f>
        <v>1194000</v>
      </c>
      <c r="AI37" s="101">
        <f>AG37+AH37</f>
        <v>1194000</v>
      </c>
      <c r="AJ37" s="95">
        <f>+AH37+AI37</f>
        <v>2388000</v>
      </c>
      <c r="AK37" s="102"/>
      <c r="AL37" s="66"/>
      <c r="AM37" s="96">
        <v>0.90049999999999997</v>
      </c>
      <c r="AN37" s="98">
        <f>$N37*AM37</f>
        <v>0</v>
      </c>
      <c r="AO37" s="99">
        <f>+$P37*AM37</f>
        <v>0</v>
      </c>
      <c r="AP37" s="100">
        <f>+$Q37*AM37</f>
        <v>10806000</v>
      </c>
      <c r="AQ37" s="101">
        <f>AO37+AP37</f>
        <v>10806000</v>
      </c>
      <c r="AR37" s="95">
        <f>+AP37+AQ37</f>
        <v>21612000</v>
      </c>
      <c r="AS37" s="102"/>
      <c r="AT37"/>
      <c r="AU37" s="67">
        <f>AE37+AM37+V37</f>
        <v>1</v>
      </c>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ht="16.5" customHeight="1" x14ac:dyDescent="0.15">
      <c r="A38"/>
      <c r="B38"/>
      <c r="C38"/>
      <c r="D38"/>
      <c r="E38"/>
      <c r="F38" s="120" t="s">
        <v>101</v>
      </c>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s="34" customFormat="1" ht="16.5" customHeight="1" x14ac:dyDescent="0.15">
      <c r="F39" s="68">
        <v>80</v>
      </c>
      <c r="G39" s="69" t="s">
        <v>102</v>
      </c>
      <c r="H39" s="69"/>
      <c r="I39" s="69" t="s">
        <v>103</v>
      </c>
      <c r="J39" s="70"/>
      <c r="K39" s="69" t="s">
        <v>85</v>
      </c>
      <c r="L39" s="69" t="s">
        <v>85</v>
      </c>
      <c r="M39" s="71"/>
      <c r="N39" s="72">
        <v>15000000</v>
      </c>
      <c r="O39" s="73"/>
      <c r="P39" s="74">
        <f>+N39</f>
        <v>15000000</v>
      </c>
      <c r="Q39" s="75"/>
      <c r="R39" s="76"/>
      <c r="S39" s="77"/>
      <c r="T39" s="72">
        <f>P39-SUMIFS(Q40:Q41,G40:G41,G39)</f>
        <v>10000000</v>
      </c>
      <c r="U39" s="58"/>
      <c r="V39" s="78">
        <v>0</v>
      </c>
      <c r="W39" s="79">
        <f>$N39*V39</f>
        <v>0</v>
      </c>
      <c r="X39" s="80">
        <f>W39*J39</f>
        <v>0</v>
      </c>
      <c r="Y39" s="81"/>
      <c r="Z39" s="82"/>
      <c r="AA39" s="83">
        <f>Y39+Z39</f>
        <v>0</v>
      </c>
      <c r="AB39" s="84"/>
      <c r="AC39" s="72">
        <f>Y39-IF(AA39&lt;&gt;0,AA39,Z39)</f>
        <v>0</v>
      </c>
      <c r="AD39" s="58"/>
      <c r="AE39" s="78">
        <v>9.9500000000000005E-2</v>
      </c>
      <c r="AF39" s="80">
        <f>$N39*AE39</f>
        <v>1492500</v>
      </c>
      <c r="AG39" s="81">
        <f>+$P39*AE39</f>
        <v>1492500</v>
      </c>
      <c r="AH39" s="82"/>
      <c r="AI39" s="83"/>
      <c r="AJ39" s="84"/>
      <c r="AK39" s="85">
        <f>AG39-SUMIFS(AH40:AH41,X40:X41,X39)</f>
        <v>995000</v>
      </c>
      <c r="AL39" s="66"/>
      <c r="AM39" s="78">
        <v>0.90049999999999997</v>
      </c>
      <c r="AN39" s="80">
        <f>$N39*AM39</f>
        <v>13507500</v>
      </c>
      <c r="AO39" s="81">
        <f>+$P39*AM39</f>
        <v>13507500</v>
      </c>
      <c r="AP39" s="82"/>
      <c r="AQ39" s="83"/>
      <c r="AR39" s="84"/>
      <c r="AS39" s="85">
        <f>AO39-SUMIFS(AP40:AP41,AF40:AF41,AF39)</f>
        <v>13507500</v>
      </c>
      <c r="AU39" s="67">
        <f>AE39+AM39+V39</f>
        <v>1</v>
      </c>
    </row>
    <row r="40" spans="1:1024" ht="16.5" customHeight="1" x14ac:dyDescent="0.15">
      <c r="A40" s="34"/>
      <c r="B40" s="34"/>
      <c r="C40" s="34"/>
      <c r="D40" s="34"/>
      <c r="E40" s="34"/>
      <c r="F40" s="103">
        <v>81</v>
      </c>
      <c r="G40" s="104" t="s">
        <v>102</v>
      </c>
      <c r="H40" s="104" t="str">
        <f>"00710"&amp;IF(H39="","001",TEXT(VALUE(RIGHT(H39,3)+1),"000"))</f>
        <v>00710001</v>
      </c>
      <c r="I40" s="104" t="s">
        <v>104</v>
      </c>
      <c r="J40" s="105"/>
      <c r="K40" s="104" t="s">
        <v>105</v>
      </c>
      <c r="L40" s="104" t="s">
        <v>105</v>
      </c>
      <c r="M40" s="121"/>
      <c r="N40" s="107">
        <v>0</v>
      </c>
      <c r="O40" s="108"/>
      <c r="P40" s="122"/>
      <c r="Q40" s="111">
        <v>2500000</v>
      </c>
      <c r="R40" s="111">
        <f>+Q40*0.08</f>
        <v>200000</v>
      </c>
      <c r="S40" s="112">
        <f>+Q40+R40</f>
        <v>2700000</v>
      </c>
      <c r="T40" s="107"/>
      <c r="U40" s="58"/>
      <c r="V40" s="113">
        <v>0</v>
      </c>
      <c r="W40" s="114">
        <f>$N40*V40</f>
        <v>0</v>
      </c>
      <c r="X40" s="115">
        <f>W40*J40</f>
        <v>0</v>
      </c>
      <c r="Y40" s="123"/>
      <c r="Z40" s="118"/>
      <c r="AA40" s="118">
        <f>Y40+Z40</f>
        <v>0</v>
      </c>
      <c r="AB40" s="112"/>
      <c r="AC40" s="107"/>
      <c r="AD40" s="58"/>
      <c r="AE40" s="113">
        <v>9.9500000000000005E-2</v>
      </c>
      <c r="AF40" s="115">
        <f>$N40*AE40</f>
        <v>0</v>
      </c>
      <c r="AG40" s="123">
        <f>+$P40*AE40</f>
        <v>0</v>
      </c>
      <c r="AH40" s="118">
        <f>+$Q40*AE40</f>
        <v>248750</v>
      </c>
      <c r="AI40" s="118">
        <f>AG40+AH40</f>
        <v>248750</v>
      </c>
      <c r="AJ40" s="112">
        <f>+AH40+AI40</f>
        <v>497500</v>
      </c>
      <c r="AK40" s="119"/>
      <c r="AL40" s="66"/>
      <c r="AM40" s="113">
        <v>0.90049999999999997</v>
      </c>
      <c r="AN40" s="115">
        <f>$N40*AM40</f>
        <v>0</v>
      </c>
      <c r="AO40" s="123">
        <f>+$P40*AM40</f>
        <v>0</v>
      </c>
      <c r="AP40" s="118">
        <f>+$Q40*AM40</f>
        <v>2251250</v>
      </c>
      <c r="AQ40" s="118">
        <f>AO40+AP40</f>
        <v>2251250</v>
      </c>
      <c r="AR40" s="112">
        <f>+AP40+AQ40</f>
        <v>4502500</v>
      </c>
      <c r="AS40" s="119"/>
      <c r="AT40"/>
      <c r="AU40" s="67">
        <f>AE40+AM40+V40</f>
        <v>1</v>
      </c>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ht="16.5" customHeight="1" x14ac:dyDescent="0.15">
      <c r="A41" s="34"/>
      <c r="B41" s="34"/>
      <c r="C41" s="34"/>
      <c r="D41" s="34"/>
      <c r="E41" s="34"/>
      <c r="F41" s="86">
        <v>82</v>
      </c>
      <c r="G41" s="87" t="s">
        <v>102</v>
      </c>
      <c r="H41" s="87" t="str">
        <f>"00710"&amp;IF(H40="","001",TEXT(VALUE(RIGHT(H40,3)+1),"000"))</f>
        <v>00710002</v>
      </c>
      <c r="I41" s="87" t="s">
        <v>106</v>
      </c>
      <c r="J41" s="88"/>
      <c r="K41" s="87" t="s">
        <v>85</v>
      </c>
      <c r="L41" s="87" t="s">
        <v>85</v>
      </c>
      <c r="M41" s="89"/>
      <c r="N41" s="90">
        <v>0</v>
      </c>
      <c r="O41" s="91"/>
      <c r="P41" s="92"/>
      <c r="Q41" s="94">
        <v>2500000</v>
      </c>
      <c r="R41" s="94">
        <f>+Q41*0.08</f>
        <v>200000</v>
      </c>
      <c r="S41" s="95">
        <f>+Q41+R41</f>
        <v>2700000</v>
      </c>
      <c r="T41" s="90"/>
      <c r="U41" s="58"/>
      <c r="V41" s="96">
        <v>0</v>
      </c>
      <c r="W41" s="97">
        <f>$N41*V41</f>
        <v>0</v>
      </c>
      <c r="X41" s="98">
        <f>W41*J41</f>
        <v>0</v>
      </c>
      <c r="Y41" s="99"/>
      <c r="Z41" s="100"/>
      <c r="AA41" s="101">
        <f>Y41+Z41</f>
        <v>0</v>
      </c>
      <c r="AB41" s="95"/>
      <c r="AC41" s="90">
        <f>Y41-IF(AA41&lt;&gt;0,AA41,Z41)</f>
        <v>0</v>
      </c>
      <c r="AD41" s="58"/>
      <c r="AE41" s="96">
        <v>9.9500000000000005E-2</v>
      </c>
      <c r="AF41" s="98">
        <f>$N41*AE41</f>
        <v>0</v>
      </c>
      <c r="AG41" s="99">
        <f>+$P41*AE41</f>
        <v>0</v>
      </c>
      <c r="AH41" s="100">
        <f>+$Q41*AE41</f>
        <v>248750</v>
      </c>
      <c r="AI41" s="101">
        <f>AG41+AH41</f>
        <v>248750</v>
      </c>
      <c r="AJ41" s="95">
        <f>+AH41+AI41</f>
        <v>497500</v>
      </c>
      <c r="AK41" s="102"/>
      <c r="AL41" s="66"/>
      <c r="AM41" s="96">
        <v>0.90049999999999997</v>
      </c>
      <c r="AN41" s="98">
        <f>$N41*AM41</f>
        <v>0</v>
      </c>
      <c r="AO41" s="99">
        <f>+$P41*AM41</f>
        <v>0</v>
      </c>
      <c r="AP41" s="100">
        <f>+$Q41*AM41</f>
        <v>2251250</v>
      </c>
      <c r="AQ41" s="101">
        <f>AO41+AP41</f>
        <v>2251250</v>
      </c>
      <c r="AR41" s="95">
        <f>+AP41+AQ41</f>
        <v>4502500</v>
      </c>
      <c r="AS41" s="102"/>
      <c r="AT41"/>
      <c r="AU41" s="67">
        <f>AE41+AM41+V41</f>
        <v>1</v>
      </c>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1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4" spans="1:1024" ht="16.5" customHeight="1" x14ac:dyDescent="0.15">
      <c r="A44"/>
      <c r="B44"/>
      <c r="C44"/>
      <c r="D44"/>
      <c r="E44" s="47" t="s">
        <v>107</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ht="16.5" customHeight="1" x14ac:dyDescent="0.15">
      <c r="A45"/>
      <c r="B45"/>
      <c r="C45"/>
      <c r="D45"/>
      <c r="E45" s="47"/>
      <c r="F45" s="124" t="s">
        <v>108</v>
      </c>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ht="16.5" customHeight="1" x14ac:dyDescent="0.15">
      <c r="A46"/>
      <c r="B46"/>
      <c r="C46"/>
      <c r="D46"/>
      <c r="E46" s="47"/>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s="34" customFormat="1" ht="16.5" customHeight="1" x14ac:dyDescent="0.15">
      <c r="F47" s="68">
        <v>1</v>
      </c>
      <c r="G47" s="69" t="s">
        <v>98</v>
      </c>
      <c r="H47" s="69"/>
      <c r="I47" s="69" t="s">
        <v>99</v>
      </c>
      <c r="J47" s="70"/>
      <c r="K47" s="69" t="s">
        <v>85</v>
      </c>
      <c r="L47" s="69" t="s">
        <v>85</v>
      </c>
      <c r="M47" s="71"/>
      <c r="N47" s="72">
        <v>15000000</v>
      </c>
      <c r="O47" s="73"/>
      <c r="P47" s="74">
        <f>+N47</f>
        <v>15000000</v>
      </c>
      <c r="Q47" s="75"/>
      <c r="R47" s="76"/>
      <c r="S47" s="77"/>
      <c r="T47" s="72">
        <f>P47-SUMIFS(Q48:Q49,G48:G49,G47)</f>
        <v>500000</v>
      </c>
      <c r="U47" s="58"/>
      <c r="V47" s="78">
        <v>0</v>
      </c>
      <c r="W47" s="79">
        <f>$N47*V47</f>
        <v>0</v>
      </c>
      <c r="X47" s="80">
        <f>W47*J47</f>
        <v>0</v>
      </c>
      <c r="Y47" s="81"/>
      <c r="Z47" s="82"/>
      <c r="AA47" s="83">
        <f>Y47+Z47</f>
        <v>0</v>
      </c>
      <c r="AB47" s="84"/>
      <c r="AC47" s="72">
        <f>Y47-IF(AA47&lt;&gt;0,AA47,Z47)</f>
        <v>0</v>
      </c>
      <c r="AD47" s="58"/>
      <c r="AE47" s="78">
        <v>9.9500000000000005E-2</v>
      </c>
      <c r="AF47" s="80">
        <f>$N47*AE47</f>
        <v>1492500</v>
      </c>
      <c r="AG47" s="81">
        <f>+$P47*AE47</f>
        <v>1492500</v>
      </c>
      <c r="AH47" s="82"/>
      <c r="AI47" s="83"/>
      <c r="AJ47" s="84"/>
      <c r="AK47" s="85">
        <f>AG47-SUMIFS(AH48:AH49,X48:X49,X47)</f>
        <v>298500</v>
      </c>
      <c r="AL47" s="66"/>
      <c r="AM47" s="78">
        <v>0.90049999999999997</v>
      </c>
      <c r="AN47" s="80">
        <f>$N47*AM47</f>
        <v>13507500</v>
      </c>
      <c r="AO47" s="81">
        <f>+$P47*AM47</f>
        <v>13507500</v>
      </c>
      <c r="AP47" s="82"/>
      <c r="AQ47" s="83"/>
      <c r="AR47" s="84"/>
      <c r="AS47" s="85">
        <f>AO47-SUMIFS(AP48:AP49,AF48:AF49,AF47)</f>
        <v>13507500</v>
      </c>
      <c r="AU47" s="67">
        <f>AE47+AM47+V47</f>
        <v>1</v>
      </c>
    </row>
    <row r="48" spans="1:1024" ht="16.5" customHeight="1" x14ac:dyDescent="0.15">
      <c r="A48" s="34"/>
      <c r="B48" s="34"/>
      <c r="C48" s="34"/>
      <c r="D48" s="34"/>
      <c r="E48" s="34"/>
      <c r="F48" s="103">
        <v>2</v>
      </c>
      <c r="G48" s="104" t="s">
        <v>98</v>
      </c>
      <c r="H48" s="104" t="str">
        <f>"00510"&amp;IF(H47="","001",TEXT(VALUE(RIGHT(H47,3)+1),"000"))</f>
        <v>00510001</v>
      </c>
      <c r="I48" s="104" t="s">
        <v>100</v>
      </c>
      <c r="J48" s="105"/>
      <c r="K48" s="104" t="s">
        <v>85</v>
      </c>
      <c r="L48" s="104" t="s">
        <v>85</v>
      </c>
      <c r="M48" s="121"/>
      <c r="N48" s="107">
        <v>0</v>
      </c>
      <c r="O48" s="108"/>
      <c r="P48" s="122"/>
      <c r="Q48" s="111">
        <v>12000000</v>
      </c>
      <c r="R48" s="111">
        <f>+Q48*0.08</f>
        <v>960000</v>
      </c>
      <c r="S48" s="112">
        <f>+Q48+R48</f>
        <v>12960000</v>
      </c>
      <c r="T48" s="107"/>
      <c r="U48" s="58"/>
      <c r="V48" s="113">
        <v>0</v>
      </c>
      <c r="W48" s="114">
        <f>$N48*V48</f>
        <v>0</v>
      </c>
      <c r="X48" s="115">
        <f>W48*J48</f>
        <v>0</v>
      </c>
      <c r="Y48" s="123"/>
      <c r="Z48" s="118"/>
      <c r="AA48" s="118">
        <f>Y48+Z48</f>
        <v>0</v>
      </c>
      <c r="AB48" s="112"/>
      <c r="AC48" s="107">
        <f>Y48-IF(AA48&lt;&gt;0,AA48,Z48)</f>
        <v>0</v>
      </c>
      <c r="AD48" s="58"/>
      <c r="AE48" s="113">
        <v>9.9500000000000005E-2</v>
      </c>
      <c r="AF48" s="115">
        <f>$N48*AE48</f>
        <v>0</v>
      </c>
      <c r="AG48" s="123">
        <f>+$P48*AE48</f>
        <v>0</v>
      </c>
      <c r="AH48" s="118">
        <f>+$Q48*AE48</f>
        <v>1194000</v>
      </c>
      <c r="AI48" s="118">
        <f>AG48+AH48</f>
        <v>1194000</v>
      </c>
      <c r="AJ48" s="112">
        <f>+AH48+AI48</f>
        <v>2388000</v>
      </c>
      <c r="AK48" s="119"/>
      <c r="AL48" s="66"/>
      <c r="AM48" s="113">
        <v>0.90049999999999997</v>
      </c>
      <c r="AN48" s="115">
        <f>$N48*AM48</f>
        <v>0</v>
      </c>
      <c r="AO48" s="123">
        <f>+$P48*AM48</f>
        <v>0</v>
      </c>
      <c r="AP48" s="118">
        <f>+$Q48*AM48</f>
        <v>10806000</v>
      </c>
      <c r="AQ48" s="118">
        <f>AO48+AP48</f>
        <v>10806000</v>
      </c>
      <c r="AR48" s="112">
        <f>+AP48+AQ48</f>
        <v>21612000</v>
      </c>
      <c r="AS48" s="119"/>
      <c r="AT48"/>
      <c r="AU48" s="67">
        <f>AE48+AM48+V48</f>
        <v>1</v>
      </c>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ht="16.5" customHeight="1" x14ac:dyDescent="0.15">
      <c r="A49" s="34"/>
      <c r="B49" s="34"/>
      <c r="C49" s="34"/>
      <c r="D49" s="34"/>
      <c r="E49" s="34"/>
      <c r="F49" s="86">
        <v>3</v>
      </c>
      <c r="G49" s="87" t="s">
        <v>98</v>
      </c>
      <c r="H49" s="87" t="s">
        <v>109</v>
      </c>
      <c r="I49" s="87" t="s">
        <v>110</v>
      </c>
      <c r="J49" s="88"/>
      <c r="K49" s="87" t="s">
        <v>85</v>
      </c>
      <c r="L49" s="87" t="s">
        <v>85</v>
      </c>
      <c r="M49" s="89"/>
      <c r="N49" s="90"/>
      <c r="O49" s="91"/>
      <c r="P49" s="92"/>
      <c r="Q49" s="93">
        <v>2500000</v>
      </c>
      <c r="R49" s="94">
        <f>+Q49*0.08</f>
        <v>200000</v>
      </c>
      <c r="S49" s="95">
        <f>+Q49+R49</f>
        <v>2700000</v>
      </c>
      <c r="T49" s="90"/>
      <c r="U49" s="58"/>
      <c r="V49" s="96"/>
      <c r="W49" s="97"/>
      <c r="X49" s="98"/>
      <c r="Y49" s="99"/>
      <c r="Z49" s="100"/>
      <c r="AA49" s="101"/>
      <c r="AB49" s="95"/>
      <c r="AC49" s="90"/>
      <c r="AD49" s="58"/>
      <c r="AE49" s="96">
        <v>9.9500000000000005E-2</v>
      </c>
      <c r="AF49" s="98">
        <f>$N49*AE49</f>
        <v>0</v>
      </c>
      <c r="AG49" s="125">
        <f>+$P49*AE49</f>
        <v>0</v>
      </c>
      <c r="AH49" s="100">
        <f>+$Q49*AE49</f>
        <v>248750</v>
      </c>
      <c r="AI49" s="101">
        <f>AG49+AH49</f>
        <v>248750</v>
      </c>
      <c r="AJ49" s="95">
        <f>+AH49+AI49</f>
        <v>497500</v>
      </c>
      <c r="AK49" s="102"/>
      <c r="AL49" s="66"/>
      <c r="AM49" s="96"/>
      <c r="AN49" s="98"/>
      <c r="AO49" s="99">
        <f>+$P49*AM49</f>
        <v>0</v>
      </c>
      <c r="AP49" s="100">
        <f>+$Q49*AM49</f>
        <v>0</v>
      </c>
      <c r="AQ49" s="101">
        <f>AO49+AP49</f>
        <v>0</v>
      </c>
      <c r="AR49" s="95">
        <f>+AP49+AQ49</f>
        <v>0</v>
      </c>
      <c r="AS49" s="102"/>
      <c r="AT49"/>
      <c r="AU49" s="67"/>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ht="16.5" customHeight="1" x14ac:dyDescent="0.15">
      <c r="A50"/>
      <c r="B50"/>
      <c r="C50"/>
      <c r="D50"/>
      <c r="E50"/>
      <c r="F50" s="120" t="s">
        <v>101</v>
      </c>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s="34" customFormat="1" ht="16.5" customHeight="1" x14ac:dyDescent="0.15">
      <c r="F51" s="68">
        <v>80</v>
      </c>
      <c r="G51" s="69" t="s">
        <v>102</v>
      </c>
      <c r="H51" s="69"/>
      <c r="I51" s="69" t="s">
        <v>103</v>
      </c>
      <c r="J51" s="70"/>
      <c r="K51" s="69" t="s">
        <v>85</v>
      </c>
      <c r="L51" s="69" t="s">
        <v>85</v>
      </c>
      <c r="M51" s="71"/>
      <c r="N51" s="72">
        <v>15000000</v>
      </c>
      <c r="O51" s="73"/>
      <c r="P51" s="74">
        <f>+N51</f>
        <v>15000000</v>
      </c>
      <c r="Q51" s="75"/>
      <c r="R51" s="76"/>
      <c r="S51" s="77"/>
      <c r="T51" s="72">
        <f>P51-SUMIFS(Q52:Q54,G52:G54,G51)</f>
        <v>0</v>
      </c>
      <c r="U51" s="58"/>
      <c r="V51" s="78">
        <v>0</v>
      </c>
      <c r="W51" s="79">
        <f>$N51*V51</f>
        <v>0</v>
      </c>
      <c r="X51" s="80">
        <f>W51*J51</f>
        <v>0</v>
      </c>
      <c r="Y51" s="81"/>
      <c r="Z51" s="82"/>
      <c r="AA51" s="83">
        <f>Y51+Z51</f>
        <v>0</v>
      </c>
      <c r="AB51" s="84"/>
      <c r="AC51" s="72">
        <f>Y51-IF(AA51&lt;&gt;0,AA51,Z51)</f>
        <v>0</v>
      </c>
      <c r="AD51" s="58"/>
      <c r="AE51" s="78">
        <v>9.9500000000000005E-2</v>
      </c>
      <c r="AF51" s="80">
        <f>$N51*AE51</f>
        <v>1492500</v>
      </c>
      <c r="AG51" s="81">
        <f>+$P51*AE51</f>
        <v>1492500</v>
      </c>
      <c r="AH51" s="82"/>
      <c r="AI51" s="83"/>
      <c r="AJ51" s="84"/>
      <c r="AK51" s="85">
        <f>AG51-SUMIFS(AH52:AH54,X52:X54,X51)</f>
        <v>0</v>
      </c>
      <c r="AL51" s="66"/>
      <c r="AM51" s="78">
        <v>0.90049999999999997</v>
      </c>
      <c r="AN51" s="80">
        <f>$N51*AM51</f>
        <v>13507500</v>
      </c>
      <c r="AO51" s="81">
        <f>+$P51*AM51</f>
        <v>13507500</v>
      </c>
      <c r="AP51" s="82"/>
      <c r="AQ51" s="83"/>
      <c r="AR51" s="84"/>
      <c r="AS51" s="85">
        <f>AO51-SUMIFS(AP52:AP54,AF52:AF54,AF51)</f>
        <v>13507500</v>
      </c>
      <c r="AU51" s="67">
        <f>AE51+AM51+V51</f>
        <v>1</v>
      </c>
    </row>
    <row r="52" spans="1:1024" ht="16.5" customHeight="1" x14ac:dyDescent="0.15">
      <c r="A52" s="34"/>
      <c r="B52" s="34"/>
      <c r="C52" s="34"/>
      <c r="D52" s="34"/>
      <c r="E52" s="34"/>
      <c r="F52" s="103">
        <v>81</v>
      </c>
      <c r="G52" s="104" t="s">
        <v>102</v>
      </c>
      <c r="H52" s="104" t="str">
        <f>"00710"&amp;IF(H51="","001",TEXT(VALUE(RIGHT(H51,3)+1),"000"))</f>
        <v>00710001</v>
      </c>
      <c r="I52" s="104" t="s">
        <v>104</v>
      </c>
      <c r="J52" s="105"/>
      <c r="K52" s="104" t="s">
        <v>105</v>
      </c>
      <c r="L52" s="104" t="s">
        <v>105</v>
      </c>
      <c r="M52" s="121"/>
      <c r="N52" s="107">
        <v>0</v>
      </c>
      <c r="O52" s="108"/>
      <c r="P52" s="122"/>
      <c r="Q52" s="111">
        <v>2500000</v>
      </c>
      <c r="R52" s="111">
        <f>+Q52*0.08</f>
        <v>200000</v>
      </c>
      <c r="S52" s="112">
        <f>+Q52+R52</f>
        <v>2700000</v>
      </c>
      <c r="T52" s="107"/>
      <c r="U52" s="58"/>
      <c r="V52" s="113">
        <v>0</v>
      </c>
      <c r="W52" s="114">
        <f>$N52*V52</f>
        <v>0</v>
      </c>
      <c r="X52" s="115">
        <f>W52*J52</f>
        <v>0</v>
      </c>
      <c r="Y52" s="123"/>
      <c r="Z52" s="118"/>
      <c r="AA52" s="118">
        <f>Y52+Z52</f>
        <v>0</v>
      </c>
      <c r="AB52" s="112"/>
      <c r="AC52" s="107"/>
      <c r="AD52" s="58"/>
      <c r="AE52" s="113">
        <v>9.9500000000000005E-2</v>
      </c>
      <c r="AF52" s="115">
        <f>$N52*AE52</f>
        <v>0</v>
      </c>
      <c r="AG52" s="123">
        <f>+$P52*AE52</f>
        <v>0</v>
      </c>
      <c r="AH52" s="118">
        <f>+$Q52*AE52</f>
        <v>248750</v>
      </c>
      <c r="AI52" s="118">
        <f>AG52+AH52</f>
        <v>248750</v>
      </c>
      <c r="AJ52" s="112">
        <f>+AH52+AI52</f>
        <v>497500</v>
      </c>
      <c r="AK52" s="119"/>
      <c r="AL52" s="66"/>
      <c r="AM52" s="113">
        <v>0.90049999999999997</v>
      </c>
      <c r="AN52" s="115">
        <f>$N52*AM52</f>
        <v>0</v>
      </c>
      <c r="AO52" s="123">
        <f>+$P52*AM52</f>
        <v>0</v>
      </c>
      <c r="AP52" s="118">
        <f>+$Q52*AM52</f>
        <v>2251250</v>
      </c>
      <c r="AQ52" s="118">
        <f>AO52+AP52</f>
        <v>2251250</v>
      </c>
      <c r="AR52" s="112">
        <f>+AP52+AQ52</f>
        <v>4502500</v>
      </c>
      <c r="AS52" s="119"/>
      <c r="AU52" s="67">
        <f>AE52+AM52+V52</f>
        <v>1</v>
      </c>
    </row>
    <row r="53" spans="1:1024" ht="16.5" customHeight="1" x14ac:dyDescent="0.15">
      <c r="A53" s="34"/>
      <c r="B53" s="34"/>
      <c r="C53" s="34"/>
      <c r="D53" s="34"/>
      <c r="E53" s="34"/>
      <c r="F53" s="103">
        <v>81</v>
      </c>
      <c r="G53" s="104" t="s">
        <v>102</v>
      </c>
      <c r="H53" s="104" t="str">
        <f>"00710"&amp;IF(H52="","001",TEXT(VALUE(RIGHT(H52,3)+1),"000"))</f>
        <v>00710002</v>
      </c>
      <c r="I53" s="104" t="s">
        <v>106</v>
      </c>
      <c r="J53" s="105"/>
      <c r="K53" s="104" t="s">
        <v>105</v>
      </c>
      <c r="L53" s="104" t="s">
        <v>105</v>
      </c>
      <c r="M53" s="121"/>
      <c r="N53" s="107">
        <v>0</v>
      </c>
      <c r="O53" s="108"/>
      <c r="P53" s="122"/>
      <c r="Q53" s="111">
        <v>2500000</v>
      </c>
      <c r="R53" s="111">
        <f>+Q53*0.08</f>
        <v>200000</v>
      </c>
      <c r="S53" s="112">
        <f>+Q53+R53</f>
        <v>2700000</v>
      </c>
      <c r="T53" s="107"/>
      <c r="U53" s="58"/>
      <c r="V53" s="113">
        <v>0</v>
      </c>
      <c r="W53" s="114">
        <f>$N53*V53</f>
        <v>0</v>
      </c>
      <c r="X53" s="115">
        <f>W53*J53</f>
        <v>0</v>
      </c>
      <c r="Y53" s="123"/>
      <c r="Z53" s="118"/>
      <c r="AA53" s="118">
        <f>Y53+Z53</f>
        <v>0</v>
      </c>
      <c r="AB53" s="112"/>
      <c r="AC53" s="107"/>
      <c r="AD53" s="58"/>
      <c r="AE53" s="113">
        <v>9.9500000000000005E-2</v>
      </c>
      <c r="AF53" s="115">
        <f>$N53*AE53</f>
        <v>0</v>
      </c>
      <c r="AG53" s="123">
        <f>+$P53*AE53</f>
        <v>0</v>
      </c>
      <c r="AH53" s="118">
        <f>+$Q53*AE53</f>
        <v>248750</v>
      </c>
      <c r="AI53" s="118">
        <f>AG53+AH53</f>
        <v>248750</v>
      </c>
      <c r="AJ53" s="112">
        <f>+AH53+AI53</f>
        <v>497500</v>
      </c>
      <c r="AK53" s="119"/>
      <c r="AL53" s="66"/>
      <c r="AM53" s="113">
        <v>0.90049999999999997</v>
      </c>
      <c r="AN53" s="115">
        <f>$N53*AM53</f>
        <v>0</v>
      </c>
      <c r="AO53" s="123">
        <f>+$P53*AM53</f>
        <v>0</v>
      </c>
      <c r="AP53" s="118">
        <f>+$Q53*AM53</f>
        <v>2251250</v>
      </c>
      <c r="AQ53" s="118">
        <f>AO53+AP53</f>
        <v>2251250</v>
      </c>
      <c r="AR53" s="112">
        <f>+AP53+AQ53</f>
        <v>4502500</v>
      </c>
      <c r="AS53" s="119"/>
      <c r="AU53" s="67">
        <f>AE53+AM53+V53</f>
        <v>1</v>
      </c>
    </row>
    <row r="54" spans="1:1024" ht="16.5" customHeight="1" x14ac:dyDescent="0.15">
      <c r="A54" s="34"/>
      <c r="B54" s="34"/>
      <c r="C54" s="34"/>
      <c r="D54" s="34"/>
      <c r="E54" s="34"/>
      <c r="F54" s="86">
        <v>82</v>
      </c>
      <c r="G54" s="87" t="s">
        <v>102</v>
      </c>
      <c r="H54" s="87" t="s">
        <v>109</v>
      </c>
      <c r="I54" s="87" t="s">
        <v>110</v>
      </c>
      <c r="J54" s="88"/>
      <c r="K54" s="87" t="s">
        <v>85</v>
      </c>
      <c r="L54" s="87" t="s">
        <v>85</v>
      </c>
      <c r="M54" s="89"/>
      <c r="N54" s="90">
        <v>0</v>
      </c>
      <c r="O54" s="91"/>
      <c r="P54" s="92"/>
      <c r="Q54" s="93">
        <v>10000000</v>
      </c>
      <c r="R54" s="94">
        <f>+Q54*0.08</f>
        <v>800000</v>
      </c>
      <c r="S54" s="95">
        <f>+Q54+R54</f>
        <v>10800000</v>
      </c>
      <c r="T54" s="90"/>
      <c r="U54" s="58"/>
      <c r="V54" s="96">
        <v>0</v>
      </c>
      <c r="W54" s="97">
        <f>$N54*V54</f>
        <v>0</v>
      </c>
      <c r="X54" s="98">
        <f>W54*J54</f>
        <v>0</v>
      </c>
      <c r="Y54" s="99"/>
      <c r="Z54" s="100"/>
      <c r="AA54" s="101">
        <f>Y54+Z54</f>
        <v>0</v>
      </c>
      <c r="AB54" s="95"/>
      <c r="AC54" s="90">
        <f>Y54-IF(AA54&lt;&gt;0,AA54,Z54)</f>
        <v>0</v>
      </c>
      <c r="AD54" s="58"/>
      <c r="AE54" s="96">
        <v>9.9500000000000005E-2</v>
      </c>
      <c r="AF54" s="98">
        <f>$N54*AE54</f>
        <v>0</v>
      </c>
      <c r="AG54" s="99">
        <f>+$P54*AE54</f>
        <v>0</v>
      </c>
      <c r="AH54" s="100">
        <f>+$Q54*AE54</f>
        <v>995000</v>
      </c>
      <c r="AI54" s="101">
        <f>AG54+AH54</f>
        <v>995000</v>
      </c>
      <c r="AJ54" s="95">
        <f>+AH54+AI54</f>
        <v>1990000</v>
      </c>
      <c r="AK54" s="102"/>
      <c r="AL54" s="66"/>
      <c r="AM54" s="96">
        <v>0.90049999999999997</v>
      </c>
      <c r="AN54" s="98">
        <f>$N54*AM54</f>
        <v>0</v>
      </c>
      <c r="AO54" s="99">
        <f>+$P54*AM54</f>
        <v>0</v>
      </c>
      <c r="AP54" s="100">
        <f>+$Q54*AM54</f>
        <v>9005000</v>
      </c>
      <c r="AQ54" s="101">
        <f>AO54+AP54</f>
        <v>9005000</v>
      </c>
      <c r="AR54" s="95">
        <f>+AP54+AQ54</f>
        <v>18010000</v>
      </c>
      <c r="AS54" s="102"/>
      <c r="AU54" s="67">
        <f>AE54+AM54+V54</f>
        <v>1</v>
      </c>
    </row>
    <row r="55" spans="1:1024" ht="16.5" customHeight="1" x14ac:dyDescent="0.15">
      <c r="D55"/>
      <c r="E55"/>
      <c r="F55" s="120" t="s">
        <v>101</v>
      </c>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row>
    <row r="56" spans="1:1024" ht="16.5" customHeight="1" x14ac:dyDescent="0.15">
      <c r="D56"/>
      <c r="E56"/>
      <c r="F56" s="48">
        <v>255</v>
      </c>
      <c r="G56" s="49" t="s">
        <v>111</v>
      </c>
      <c r="H56" s="49" t="s">
        <v>109</v>
      </c>
      <c r="I56" s="49" t="s">
        <v>110</v>
      </c>
      <c r="J56" s="50"/>
      <c r="K56" s="49" t="s">
        <v>85</v>
      </c>
      <c r="L56" s="49" t="s">
        <v>85</v>
      </c>
      <c r="M56" s="51"/>
      <c r="N56" s="52">
        <v>0</v>
      </c>
      <c r="O56" s="53"/>
      <c r="P56" s="54">
        <f>+N56</f>
        <v>0</v>
      </c>
      <c r="Q56" s="55">
        <f>+Q49+Q54</f>
        <v>12500000</v>
      </c>
      <c r="R56" s="56">
        <f>+Q56*0.08</f>
        <v>1000000</v>
      </c>
      <c r="S56" s="57">
        <f>+Q56+R56</f>
        <v>13500000</v>
      </c>
      <c r="T56" s="52"/>
      <c r="U56" s="58"/>
      <c r="V56" s="59">
        <v>0</v>
      </c>
      <c r="W56" s="60">
        <f>$N56*V56</f>
        <v>0</v>
      </c>
      <c r="X56" s="61">
        <f>W56*J56</f>
        <v>0</v>
      </c>
      <c r="Y56" s="62"/>
      <c r="Z56" s="63"/>
      <c r="AA56" s="64">
        <f>Y56+Z56</f>
        <v>0</v>
      </c>
      <c r="AB56" s="57"/>
      <c r="AC56" s="52">
        <f>Y56-IF(AA56&lt;&gt;0,AA56,Z56)</f>
        <v>0</v>
      </c>
      <c r="AD56" s="58"/>
      <c r="AE56" s="59">
        <v>0.2</v>
      </c>
      <c r="AF56" s="61">
        <f>$N56*AE56</f>
        <v>0</v>
      </c>
      <c r="AG56" s="62">
        <f>+$P56*AE56</f>
        <v>0</v>
      </c>
      <c r="AH56" s="63">
        <f>+$Q56*AE56</f>
        <v>2500000</v>
      </c>
      <c r="AI56" s="64">
        <f>+AH56*9*0.08</f>
        <v>1800000</v>
      </c>
      <c r="AJ56" s="57">
        <f>+AH56+AI56</f>
        <v>4300000</v>
      </c>
      <c r="AK56" s="65"/>
      <c r="AL56" s="66"/>
      <c r="AM56" s="59">
        <v>0.8</v>
      </c>
      <c r="AN56" s="61">
        <f>$N56*AM56</f>
        <v>0</v>
      </c>
      <c r="AO56" s="62">
        <f>+$P56*AM56</f>
        <v>0</v>
      </c>
      <c r="AP56" s="63">
        <f>+$Q56*AM56</f>
        <v>10000000</v>
      </c>
      <c r="AQ56" s="64">
        <f>+AP56*9*0.08</f>
        <v>7200000</v>
      </c>
      <c r="AR56" s="57">
        <f>+AP56+AQ56</f>
        <v>17200000</v>
      </c>
      <c r="AS56" s="65"/>
    </row>
    <row r="57" spans="1:1024" x14ac:dyDescent="0.15">
      <c r="D57"/>
      <c r="E57"/>
      <c r="F57"/>
      <c r="G57"/>
      <c r="H57"/>
      <c r="I57"/>
      <c r="J57"/>
      <c r="K57"/>
      <c r="L57"/>
      <c r="M57"/>
      <c r="P57"/>
      <c r="V57"/>
      <c r="W57"/>
      <c r="X57"/>
      <c r="Y57"/>
      <c r="Z57"/>
      <c r="AA57"/>
      <c r="AC57"/>
      <c r="AF57"/>
      <c r="AG57"/>
      <c r="AH57"/>
      <c r="AI57"/>
      <c r="AJ57"/>
      <c r="AN57"/>
      <c r="AO57"/>
      <c r="AP57"/>
      <c r="AQ57"/>
      <c r="AS57"/>
    </row>
    <row r="58" spans="1:1024" x14ac:dyDescent="0.15">
      <c r="D58"/>
      <c r="E58" s="47"/>
      <c r="F58"/>
      <c r="G58"/>
      <c r="H58"/>
      <c r="I58"/>
      <c r="J58"/>
      <c r="K58"/>
      <c r="L58"/>
      <c r="M58"/>
      <c r="P58"/>
      <c r="V58"/>
      <c r="W58"/>
      <c r="X58"/>
      <c r="Y58"/>
      <c r="Z58"/>
      <c r="AA58"/>
      <c r="AC58"/>
      <c r="AF58"/>
      <c r="AG58"/>
      <c r="AH58"/>
      <c r="AI58"/>
      <c r="AJ58"/>
      <c r="AN58"/>
      <c r="AO58"/>
      <c r="AP58"/>
      <c r="AQ58"/>
      <c r="AS58"/>
    </row>
    <row r="59" spans="1:1024" x14ac:dyDescent="0.15">
      <c r="D59"/>
      <c r="E59" s="47"/>
      <c r="F59" s="47"/>
      <c r="G59"/>
      <c r="H59"/>
      <c r="I59"/>
      <c r="J59"/>
      <c r="K59"/>
      <c r="L59"/>
      <c r="M59"/>
      <c r="P59"/>
      <c r="V59"/>
      <c r="W59"/>
      <c r="X59"/>
      <c r="Y59"/>
      <c r="Z59"/>
      <c r="AA59"/>
      <c r="AC59"/>
      <c r="AF59"/>
      <c r="AG59"/>
      <c r="AH59"/>
      <c r="AI59"/>
      <c r="AJ59"/>
      <c r="AN59"/>
      <c r="AO59"/>
      <c r="AP59"/>
      <c r="AQ59"/>
      <c r="AS59"/>
    </row>
    <row r="60" spans="1:1024" x14ac:dyDescent="0.15">
      <c r="D60"/>
      <c r="F60" s="47"/>
      <c r="G60"/>
      <c r="H60"/>
      <c r="I60"/>
      <c r="J60"/>
      <c r="K60"/>
      <c r="L60"/>
      <c r="M60"/>
      <c r="P60"/>
      <c r="V60"/>
      <c r="W60"/>
      <c r="X60"/>
      <c r="Y60"/>
      <c r="Z60"/>
      <c r="AA60"/>
      <c r="AC60"/>
      <c r="AF60"/>
      <c r="AG60"/>
      <c r="AH60"/>
      <c r="AI60"/>
      <c r="AJ60"/>
      <c r="AN60"/>
      <c r="AO60"/>
      <c r="AP60"/>
      <c r="AQ60"/>
      <c r="AS60"/>
    </row>
    <row r="61" spans="1:1024" x14ac:dyDescent="0.15">
      <c r="D61"/>
      <c r="F61" s="47"/>
      <c r="G61"/>
      <c r="H61"/>
      <c r="I61"/>
      <c r="J61"/>
      <c r="K61"/>
      <c r="L61"/>
      <c r="M61"/>
      <c r="P61"/>
      <c r="V61"/>
      <c r="W61"/>
      <c r="X61"/>
      <c r="Y61"/>
      <c r="Z61"/>
      <c r="AA61"/>
      <c r="AC61"/>
      <c r="AF61"/>
      <c r="AG61"/>
      <c r="AH61"/>
      <c r="AI61"/>
      <c r="AJ61"/>
      <c r="AN61"/>
      <c r="AO61"/>
      <c r="AP61"/>
      <c r="AQ61"/>
      <c r="AS61"/>
    </row>
    <row r="62" spans="1:1024" ht="17.25" x14ac:dyDescent="0.15">
      <c r="D62" s="46" t="s">
        <v>112</v>
      </c>
      <c r="F62" s="47"/>
      <c r="G62"/>
      <c r="H62"/>
      <c r="I62"/>
      <c r="J62"/>
      <c r="K62"/>
      <c r="L62"/>
      <c r="M62"/>
      <c r="P62"/>
      <c r="V62"/>
      <c r="W62"/>
      <c r="X62"/>
      <c r="Y62"/>
      <c r="Z62"/>
      <c r="AA62"/>
      <c r="AC62"/>
      <c r="AF62"/>
      <c r="AG62"/>
      <c r="AH62"/>
      <c r="AI62"/>
      <c r="AJ62"/>
      <c r="AN62"/>
      <c r="AO62"/>
      <c r="AP62"/>
      <c r="AQ62"/>
      <c r="AS62"/>
    </row>
    <row r="63" spans="1:1024" x14ac:dyDescent="0.15">
      <c r="D63"/>
      <c r="F63" s="47"/>
      <c r="G63"/>
      <c r="H63"/>
      <c r="I63"/>
      <c r="J63"/>
      <c r="K63"/>
      <c r="L63"/>
      <c r="M63"/>
      <c r="P63"/>
      <c r="V63"/>
      <c r="W63"/>
      <c r="X63"/>
      <c r="Y63"/>
      <c r="Z63"/>
      <c r="AA63"/>
      <c r="AC63"/>
      <c r="AF63"/>
      <c r="AG63"/>
      <c r="AH63"/>
      <c r="AI63"/>
      <c r="AJ63"/>
      <c r="AN63"/>
      <c r="AO63"/>
      <c r="AP63"/>
      <c r="AQ63"/>
      <c r="AS63"/>
    </row>
    <row r="64" spans="1:1024" x14ac:dyDescent="0.15">
      <c r="D64"/>
      <c r="F64" s="47" t="s">
        <v>113</v>
      </c>
      <c r="G64"/>
      <c r="H64"/>
      <c r="I64"/>
      <c r="J64"/>
      <c r="K64"/>
      <c r="L64"/>
      <c r="M64"/>
      <c r="P64"/>
      <c r="V64"/>
      <c r="W64"/>
      <c r="X64"/>
      <c r="Y64"/>
      <c r="Z64"/>
      <c r="AA64"/>
      <c r="AC64"/>
      <c r="AF64"/>
      <c r="AG64"/>
      <c r="AH64"/>
      <c r="AI64"/>
      <c r="AJ64"/>
      <c r="AN64"/>
      <c r="AO64"/>
      <c r="AP64"/>
      <c r="AQ64"/>
      <c r="AS64"/>
    </row>
    <row r="65" spans="4:45" x14ac:dyDescent="0.15">
      <c r="D65" s="124"/>
      <c r="F65" s="47" t="s">
        <v>114</v>
      </c>
      <c r="G65"/>
      <c r="H65"/>
      <c r="I65"/>
      <c r="J65"/>
      <c r="K65"/>
      <c r="L65"/>
      <c r="M65"/>
      <c r="P65"/>
      <c r="V65"/>
      <c r="W65"/>
      <c r="X65"/>
      <c r="Y65"/>
      <c r="Z65"/>
      <c r="AA65"/>
      <c r="AC65"/>
      <c r="AF65"/>
      <c r="AG65"/>
      <c r="AH65"/>
      <c r="AI65"/>
      <c r="AJ65"/>
      <c r="AN65"/>
      <c r="AO65"/>
      <c r="AP65"/>
      <c r="AQ65"/>
      <c r="AS65"/>
    </row>
    <row r="66" spans="4:45" x14ac:dyDescent="0.15">
      <c r="F66" s="47"/>
      <c r="G66"/>
      <c r="H66"/>
      <c r="I66"/>
      <c r="J66"/>
      <c r="K66"/>
      <c r="L66"/>
      <c r="M66"/>
      <c r="P66"/>
      <c r="V66" s="24"/>
      <c r="W66" s="24"/>
      <c r="X66" s="24"/>
      <c r="Y66" s="24"/>
      <c r="Z66" s="24"/>
      <c r="AA66" s="24"/>
      <c r="AC66" s="24"/>
      <c r="AF66" s="126"/>
      <c r="AG66" s="126"/>
      <c r="AH66" s="126"/>
      <c r="AI66" s="24"/>
      <c r="AJ66" s="24"/>
      <c r="AN66" s="24"/>
      <c r="AO66" s="24"/>
      <c r="AP66" s="24"/>
      <c r="AQ66" s="24"/>
      <c r="AS66" s="24"/>
    </row>
    <row r="67" spans="4:45" x14ac:dyDescent="0.15">
      <c r="F67" s="47" t="s">
        <v>115</v>
      </c>
      <c r="G67"/>
      <c r="H67"/>
      <c r="I67"/>
      <c r="J67"/>
      <c r="K67"/>
      <c r="L67"/>
      <c r="M67"/>
      <c r="P67"/>
      <c r="V67" s="24"/>
      <c r="W67" s="24"/>
      <c r="X67" s="24"/>
      <c r="Y67" s="24"/>
      <c r="Z67" s="24"/>
      <c r="AA67" s="24"/>
      <c r="AC67" s="24"/>
      <c r="AF67" s="126"/>
      <c r="AG67" s="126"/>
      <c r="AH67" s="126"/>
      <c r="AI67" s="24"/>
      <c r="AJ67" s="24"/>
      <c r="AN67" s="24"/>
      <c r="AO67" s="24"/>
      <c r="AP67" s="24"/>
      <c r="AQ67" s="24"/>
      <c r="AS67" s="24"/>
    </row>
    <row r="68" spans="4:45" x14ac:dyDescent="0.15">
      <c r="F68" s="47" t="s">
        <v>116</v>
      </c>
      <c r="G68"/>
      <c r="H68"/>
      <c r="I68"/>
      <c r="J68"/>
      <c r="K68"/>
      <c r="L68"/>
      <c r="M68"/>
      <c r="P68"/>
    </row>
    <row r="69" spans="4:45" x14ac:dyDescent="0.15">
      <c r="F69" s="47" t="s">
        <v>117</v>
      </c>
      <c r="G69"/>
      <c r="H69"/>
      <c r="I69"/>
      <c r="J69"/>
      <c r="K69" s="127"/>
      <c r="L69" s="128"/>
      <c r="M69" s="128"/>
      <c r="P69" s="128"/>
    </row>
    <row r="70" spans="4:45" x14ac:dyDescent="0.15">
      <c r="F70" s="47"/>
      <c r="G70"/>
      <c r="H70"/>
      <c r="I70" s="129" t="s">
        <v>118</v>
      </c>
      <c r="J70" s="130"/>
      <c r="K70" s="130"/>
      <c r="L70" s="131"/>
      <c r="M70" s="128"/>
      <c r="P70" s="128"/>
    </row>
    <row r="71" spans="4:45" x14ac:dyDescent="0.15">
      <c r="F71"/>
      <c r="G71" s="129" t="s">
        <v>119</v>
      </c>
      <c r="H71" s="132"/>
      <c r="I71" s="129" t="s">
        <v>120</v>
      </c>
      <c r="J71" s="130"/>
      <c r="K71" s="130"/>
      <c r="L71" s="131"/>
      <c r="M71" s="128"/>
      <c r="P71" s="128"/>
    </row>
    <row r="72" spans="4:45" x14ac:dyDescent="0.15">
      <c r="F72"/>
      <c r="G72" s="129" t="s">
        <v>121</v>
      </c>
      <c r="H72" s="132"/>
      <c r="I72" s="129" t="s">
        <v>122</v>
      </c>
      <c r="J72" s="130"/>
      <c r="K72" s="130"/>
      <c r="L72" s="131"/>
      <c r="M72" s="128"/>
      <c r="P72" s="128"/>
    </row>
    <row r="73" spans="4:45" x14ac:dyDescent="0.15">
      <c r="F73"/>
      <c r="G73" s="129" t="s">
        <v>123</v>
      </c>
      <c r="H73" s="132"/>
      <c r="I73" s="129" t="s">
        <v>124</v>
      </c>
      <c r="J73" s="130"/>
      <c r="K73" s="130"/>
      <c r="L73" s="131"/>
      <c r="M73" s="128"/>
      <c r="P73" s="128"/>
    </row>
    <row r="74" spans="4:45" x14ac:dyDescent="0.15">
      <c r="F74" s="47" t="s">
        <v>125</v>
      </c>
      <c r="K74" s="127"/>
      <c r="L74" s="128"/>
      <c r="M74" s="128"/>
      <c r="P74" s="128"/>
    </row>
  </sheetData>
  <mergeCells count="21">
    <mergeCell ref="B1:AS2"/>
    <mergeCell ref="N9:T9"/>
    <mergeCell ref="V9:AC9"/>
    <mergeCell ref="AE9:AK9"/>
    <mergeCell ref="AM9:AS9"/>
    <mergeCell ref="F10:F11"/>
    <mergeCell ref="G10:G11"/>
    <mergeCell ref="H10:H11"/>
    <mergeCell ref="I10:I11"/>
    <mergeCell ref="J10:J11"/>
    <mergeCell ref="K10:K11"/>
    <mergeCell ref="L10:L11"/>
    <mergeCell ref="M10:M11"/>
    <mergeCell ref="N10:O10"/>
    <mergeCell ref="P10:T10"/>
    <mergeCell ref="AO10:AS10"/>
    <mergeCell ref="V10:X10"/>
    <mergeCell ref="Y10:AC10"/>
    <mergeCell ref="AE10:AF10"/>
    <mergeCell ref="AG10:AK10"/>
    <mergeCell ref="AM10:AN10"/>
  </mergeCells>
  <phoneticPr fontId="21"/>
  <printOptions horizontalCentered="1"/>
  <pageMargins left="0.31527777777777799" right="0.15763888888888899" top="0.31527777777777799" bottom="0.74861111111111101" header="0.51180555555555496" footer="0.31527777777777799"/>
  <pageSetup paperSize="9" scale="27" firstPageNumber="0" fitToHeight="0" orientation="portrait" horizontalDpi="4294967292" r:id="rId1"/>
  <headerFooter>
    <oddFooter>&amp;C&amp;P/&amp;N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AMK127"/>
  <sheetViews>
    <sheetView view="pageBreakPreview" zoomScale="85" zoomScaleNormal="75" zoomScalePageLayoutView="85" workbookViewId="0">
      <pane xSplit="8" ySplit="5" topLeftCell="I6" activePane="bottomRight" state="frozen"/>
      <selection pane="topRight" activeCell="I1" sqref="I1"/>
      <selection pane="bottomLeft" activeCell="A6" sqref="A6"/>
      <selection pane="bottomRight"/>
    </sheetView>
  </sheetViews>
  <sheetFormatPr defaultRowHeight="13.5" x14ac:dyDescent="0.15"/>
  <cols>
    <col min="1" max="1" width="4.5" style="24"/>
    <col min="2" max="3" width="7.625" style="24"/>
    <col min="4" max="4" width="42.75" style="24"/>
    <col min="5" max="5" width="4.625" style="127"/>
    <col min="6" max="7" width="7.625" style="24"/>
    <col min="8" max="8" width="13" style="27"/>
    <col min="9" max="10" width="11.75" style="128"/>
    <col min="11" max="11" width="11.75" style="24"/>
    <col min="12" max="15" width="11.75" style="128"/>
    <col min="16" max="16" width="2.375" style="28"/>
    <col min="17" max="17" width="7.5" style="26"/>
    <col min="18" max="24" width="11.75" style="128"/>
    <col min="25" max="25" width="2.5" style="28"/>
    <col min="26" max="26" width="7.5" style="26"/>
    <col min="27" max="32" width="11.75" style="128"/>
    <col min="33" max="33" width="2.5" style="28"/>
    <col min="34" max="34" width="7.5" style="26"/>
    <col min="35" max="40" width="11.75" style="128"/>
    <col min="41" max="41" width="9" style="24"/>
    <col min="42" max="42" width="10.25" style="24"/>
    <col min="43" max="1025" width="9" style="24"/>
  </cols>
  <sheetData>
    <row r="1" spans="1:1024" s="29" customFormat="1" ht="32.25" customHeight="1" x14ac:dyDescent="0.15">
      <c r="A1" s="30" t="s">
        <v>59</v>
      </c>
      <c r="B1" s="31"/>
      <c r="C1" s="31"/>
      <c r="D1" s="31"/>
      <c r="E1" s="31"/>
      <c r="F1" s="31"/>
      <c r="G1" s="32"/>
      <c r="H1" s="31"/>
      <c r="I1" s="31"/>
      <c r="J1" s="31"/>
      <c r="K1" s="31"/>
      <c r="L1" s="31"/>
      <c r="M1" s="31"/>
      <c r="N1" s="31"/>
      <c r="O1" s="31"/>
      <c r="P1" s="31"/>
      <c r="Q1" s="31"/>
      <c r="R1" s="31"/>
      <c r="S1" s="31"/>
      <c r="T1" s="31"/>
      <c r="U1" s="31"/>
      <c r="V1" s="31"/>
      <c r="W1" s="31"/>
      <c r="X1" s="31"/>
      <c r="Y1" s="31"/>
      <c r="Z1" s="31"/>
      <c r="AA1" s="31"/>
      <c r="AB1" s="33"/>
      <c r="AC1" s="31"/>
      <c r="AD1" s="31"/>
      <c r="AE1" s="31"/>
      <c r="AF1" s="31"/>
      <c r="AG1" s="31"/>
      <c r="AH1" s="31"/>
      <c r="AI1" s="31"/>
      <c r="AJ1" s="31"/>
      <c r="AK1" s="31"/>
      <c r="AL1" s="31"/>
      <c r="AM1" s="31"/>
      <c r="AN1" s="31"/>
    </row>
    <row r="2" spans="1:1024" x14ac:dyDescent="0.1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13.5" customHeight="1" x14ac:dyDescent="0.15">
      <c r="A3"/>
      <c r="B3"/>
      <c r="C3"/>
      <c r="D3"/>
      <c r="E3"/>
      <c r="F3"/>
      <c r="G3"/>
      <c r="H3"/>
      <c r="I3" s="180" t="s">
        <v>60</v>
      </c>
      <c r="J3" s="180"/>
      <c r="K3" s="180"/>
      <c r="L3" s="180"/>
      <c r="M3" s="180"/>
      <c r="N3" s="180"/>
      <c r="O3" s="180"/>
      <c r="P3"/>
      <c r="Q3" s="181" t="s">
        <v>61</v>
      </c>
      <c r="R3" s="181"/>
      <c r="S3" s="181"/>
      <c r="T3" s="181"/>
      <c r="U3" s="181"/>
      <c r="V3" s="181"/>
      <c r="W3" s="181"/>
      <c r="X3" s="181"/>
      <c r="Y3"/>
      <c r="Z3" s="182" t="s">
        <v>62</v>
      </c>
      <c r="AA3" s="182"/>
      <c r="AB3" s="182"/>
      <c r="AC3" s="182"/>
      <c r="AD3" s="182"/>
      <c r="AE3" s="182"/>
      <c r="AF3" s="182"/>
      <c r="AG3"/>
      <c r="AH3" s="182" t="s">
        <v>63</v>
      </c>
      <c r="AI3" s="182"/>
      <c r="AJ3" s="182"/>
      <c r="AK3" s="182"/>
      <c r="AL3" s="182"/>
      <c r="AM3" s="182"/>
      <c r="AN3" s="182"/>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s="34" customFormat="1" ht="13.5" customHeight="1" x14ac:dyDescent="0.15">
      <c r="A4" s="175" t="s">
        <v>0</v>
      </c>
      <c r="B4" s="176" t="s">
        <v>64</v>
      </c>
      <c r="C4" s="176" t="s">
        <v>65</v>
      </c>
      <c r="D4" s="177" t="s">
        <v>66</v>
      </c>
      <c r="E4" s="178" t="s">
        <v>67</v>
      </c>
      <c r="F4" s="172" t="s">
        <v>68</v>
      </c>
      <c r="G4" s="172" t="s">
        <v>69</v>
      </c>
      <c r="H4" s="173" t="s">
        <v>70</v>
      </c>
      <c r="I4" s="174" t="s">
        <v>71</v>
      </c>
      <c r="J4" s="174"/>
      <c r="K4" s="170" t="s">
        <v>72</v>
      </c>
      <c r="L4" s="170"/>
      <c r="M4" s="170"/>
      <c r="N4" s="170"/>
      <c r="O4" s="170"/>
      <c r="P4" s="36"/>
      <c r="Q4" s="170" t="s">
        <v>71</v>
      </c>
      <c r="R4" s="170"/>
      <c r="S4" s="170"/>
      <c r="T4" s="169" t="s">
        <v>72</v>
      </c>
      <c r="U4" s="169"/>
      <c r="V4" s="169"/>
      <c r="W4" s="169"/>
      <c r="X4" s="169"/>
      <c r="Y4" s="36"/>
      <c r="Z4" s="170" t="s">
        <v>71</v>
      </c>
      <c r="AA4" s="170"/>
      <c r="AB4" s="169" t="s">
        <v>72</v>
      </c>
      <c r="AC4" s="169"/>
      <c r="AD4" s="169"/>
      <c r="AE4" s="169"/>
      <c r="AF4" s="169"/>
      <c r="AG4" s="36"/>
      <c r="AH4" s="170" t="s">
        <v>71</v>
      </c>
      <c r="AI4" s="170"/>
      <c r="AJ4" s="169" t="s">
        <v>72</v>
      </c>
      <c r="AK4" s="169"/>
      <c r="AL4" s="169"/>
      <c r="AM4" s="169"/>
      <c r="AN4" s="169"/>
    </row>
    <row r="5" spans="1:1024" ht="22.5" customHeight="1" x14ac:dyDescent="0.15">
      <c r="A5" s="175"/>
      <c r="B5" s="176"/>
      <c r="C5" s="176"/>
      <c r="D5" s="177"/>
      <c r="E5" s="178"/>
      <c r="F5" s="172"/>
      <c r="G5" s="172"/>
      <c r="H5" s="173"/>
      <c r="I5" s="35" t="s">
        <v>73</v>
      </c>
      <c r="J5" s="35" t="s">
        <v>74</v>
      </c>
      <c r="K5" s="37" t="s">
        <v>75</v>
      </c>
      <c r="L5" s="38" t="s">
        <v>76</v>
      </c>
      <c r="M5" s="38" t="s">
        <v>77</v>
      </c>
      <c r="N5" s="39" t="s">
        <v>78</v>
      </c>
      <c r="O5" s="40" t="s">
        <v>79</v>
      </c>
      <c r="P5" s="36"/>
      <c r="Q5" s="41" t="s">
        <v>80</v>
      </c>
      <c r="R5" s="42" t="s">
        <v>73</v>
      </c>
      <c r="S5" s="43" t="s">
        <v>74</v>
      </c>
      <c r="T5" s="44" t="s">
        <v>75</v>
      </c>
      <c r="U5" s="38" t="s">
        <v>76</v>
      </c>
      <c r="V5" s="38" t="s">
        <v>77</v>
      </c>
      <c r="W5" s="39" t="s">
        <v>78</v>
      </c>
      <c r="X5" s="40" t="s">
        <v>79</v>
      </c>
      <c r="Y5" s="36"/>
      <c r="Z5" s="41" t="s">
        <v>80</v>
      </c>
      <c r="AA5" s="43" t="s">
        <v>73</v>
      </c>
      <c r="AB5" s="44" t="s">
        <v>75</v>
      </c>
      <c r="AC5" s="38" t="s">
        <v>76</v>
      </c>
      <c r="AD5" s="38" t="s">
        <v>77</v>
      </c>
      <c r="AE5" s="39" t="s">
        <v>78</v>
      </c>
      <c r="AF5" s="45" t="s">
        <v>79</v>
      </c>
      <c r="AG5" s="36"/>
      <c r="AH5" s="41" t="s">
        <v>80</v>
      </c>
      <c r="AI5" s="43" t="s">
        <v>73</v>
      </c>
      <c r="AJ5" s="44" t="s">
        <v>75</v>
      </c>
      <c r="AK5" s="38" t="s">
        <v>76</v>
      </c>
      <c r="AL5" s="38" t="s">
        <v>77</v>
      </c>
      <c r="AM5" s="39" t="s">
        <v>78</v>
      </c>
      <c r="AN5" s="45" t="s">
        <v>79</v>
      </c>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x14ac:dyDescent="0.15">
      <c r="A6" s="68">
        <v>1</v>
      </c>
      <c r="B6" s="69" t="s">
        <v>126</v>
      </c>
      <c r="C6" s="69" t="s">
        <v>126</v>
      </c>
      <c r="D6" s="69" t="s">
        <v>91</v>
      </c>
      <c r="E6" s="70"/>
      <c r="F6" s="69" t="s">
        <v>85</v>
      </c>
      <c r="G6" s="69" t="s">
        <v>85</v>
      </c>
      <c r="H6" s="71"/>
      <c r="I6" s="72">
        <v>15000000</v>
      </c>
      <c r="J6" s="73"/>
      <c r="K6" s="74">
        <f>+I6</f>
        <v>15000000</v>
      </c>
      <c r="L6" s="75">
        <v>12000000</v>
      </c>
      <c r="M6" s="133">
        <f t="shared" ref="M6:M37" si="0">+L6*0.08</f>
        <v>960000</v>
      </c>
      <c r="N6" s="84"/>
      <c r="O6" s="72">
        <f>K6-IF(M6&lt;&gt;0,M6,L6)</f>
        <v>14040000</v>
      </c>
      <c r="P6" s="58"/>
      <c r="Q6" s="78">
        <v>0</v>
      </c>
      <c r="R6" s="79">
        <f t="shared" ref="R6:R37" si="1">$I6*Q6</f>
        <v>0</v>
      </c>
      <c r="S6" s="80">
        <f t="shared" ref="S6:S21" si="2">R6*E6</f>
        <v>0</v>
      </c>
      <c r="T6" s="81"/>
      <c r="U6" s="82"/>
      <c r="V6" s="83">
        <f t="shared" ref="V6:V37" si="3">+U6*0.08</f>
        <v>0</v>
      </c>
      <c r="W6" s="84"/>
      <c r="X6" s="72">
        <f>T6-IF(V6&lt;&gt;0,V6,U6)</f>
        <v>0</v>
      </c>
      <c r="Y6" s="58"/>
      <c r="Z6" s="78">
        <v>9.9500000000000005E-2</v>
      </c>
      <c r="AA6" s="80">
        <f t="shared" ref="AA6:AA37" si="4">$I6*Z6</f>
        <v>1492500</v>
      </c>
      <c r="AB6" s="81"/>
      <c r="AC6" s="82"/>
      <c r="AD6" s="83">
        <f t="shared" ref="AD6:AD37" si="5">+AC6*0.08</f>
        <v>0</v>
      </c>
      <c r="AE6" s="84"/>
      <c r="AF6" s="85">
        <f>AB6-AC6</f>
        <v>0</v>
      </c>
      <c r="AG6" s="66"/>
      <c r="AH6" s="78">
        <v>0.90049999999999997</v>
      </c>
      <c r="AI6" s="80">
        <f t="shared" ref="AI6:AI37" si="6">$I6*AH6</f>
        <v>13507500</v>
      </c>
      <c r="AJ6" s="81"/>
      <c r="AK6" s="82"/>
      <c r="AL6" s="83">
        <f t="shared" ref="AL6:AL37" si="7">+AK6*0.08</f>
        <v>0</v>
      </c>
      <c r="AM6" s="84"/>
      <c r="AN6" s="85">
        <f>AJ6-AK6</f>
        <v>0</v>
      </c>
      <c r="AO6"/>
      <c r="AP6" s="67">
        <f t="shared" ref="AP6:AP37" si="8">Z6+AH6+Q6</f>
        <v>1</v>
      </c>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15">
      <c r="A7" s="103">
        <v>2</v>
      </c>
      <c r="B7" s="104" t="s">
        <v>127</v>
      </c>
      <c r="C7" s="104" t="s">
        <v>127</v>
      </c>
      <c r="D7" s="104" t="s">
        <v>128</v>
      </c>
      <c r="E7" s="105"/>
      <c r="F7" s="104" t="s">
        <v>85</v>
      </c>
      <c r="G7" s="104" t="s">
        <v>85</v>
      </c>
      <c r="H7" s="106"/>
      <c r="I7" s="107">
        <v>35000000</v>
      </c>
      <c r="J7" s="108"/>
      <c r="K7" s="109">
        <f>+I7</f>
        <v>35000000</v>
      </c>
      <c r="L7" s="110">
        <v>30000000</v>
      </c>
      <c r="M7" s="111">
        <f t="shared" si="0"/>
        <v>2400000</v>
      </c>
      <c r="N7" s="112"/>
      <c r="O7" s="107">
        <f>K7-IF(M7&lt;&gt;0,M7,L7)</f>
        <v>32600000</v>
      </c>
      <c r="P7" s="58"/>
      <c r="Q7" s="113">
        <v>0</v>
      </c>
      <c r="R7" s="114">
        <f t="shared" si="1"/>
        <v>0</v>
      </c>
      <c r="S7" s="115">
        <f t="shared" si="2"/>
        <v>0</v>
      </c>
      <c r="T7" s="116"/>
      <c r="U7" s="117"/>
      <c r="V7" s="118">
        <f t="shared" si="3"/>
        <v>0</v>
      </c>
      <c r="W7" s="112"/>
      <c r="X7" s="107">
        <f>T7-IF(V7&lt;&gt;0,V7,U7)</f>
        <v>0</v>
      </c>
      <c r="Y7" s="58"/>
      <c r="Z7" s="113">
        <v>9.9500000000000005E-2</v>
      </c>
      <c r="AA7" s="115">
        <f t="shared" si="4"/>
        <v>3482500</v>
      </c>
      <c r="AB7" s="116"/>
      <c r="AC7" s="117"/>
      <c r="AD7" s="118">
        <f t="shared" si="5"/>
        <v>0</v>
      </c>
      <c r="AE7" s="112"/>
      <c r="AF7" s="119">
        <f>AB7-AC7</f>
        <v>0</v>
      </c>
      <c r="AG7" s="66"/>
      <c r="AH7" s="113">
        <v>0.90049999999999997</v>
      </c>
      <c r="AI7" s="115">
        <f t="shared" si="6"/>
        <v>31517500</v>
      </c>
      <c r="AJ7" s="116"/>
      <c r="AK7" s="117"/>
      <c r="AL7" s="118">
        <f t="shared" si="7"/>
        <v>0</v>
      </c>
      <c r="AM7" s="112"/>
      <c r="AN7" s="119">
        <f>AJ7-AK7</f>
        <v>0</v>
      </c>
      <c r="AO7"/>
      <c r="AP7" s="67">
        <f t="shared" si="8"/>
        <v>1</v>
      </c>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x14ac:dyDescent="0.15">
      <c r="A8" s="103">
        <v>3</v>
      </c>
      <c r="B8" s="104" t="s">
        <v>129</v>
      </c>
      <c r="C8" s="104" t="s">
        <v>129</v>
      </c>
      <c r="D8" s="104" t="s">
        <v>99</v>
      </c>
      <c r="E8" s="105">
        <v>0.9</v>
      </c>
      <c r="F8" s="104" t="s">
        <v>130</v>
      </c>
      <c r="G8" s="104" t="s">
        <v>130</v>
      </c>
      <c r="H8" s="121"/>
      <c r="I8" s="107">
        <v>38350000</v>
      </c>
      <c r="J8" s="108"/>
      <c r="K8" s="109">
        <f>+I8</f>
        <v>38350000</v>
      </c>
      <c r="L8" s="110">
        <v>38150000</v>
      </c>
      <c r="M8" s="111">
        <f t="shared" si="0"/>
        <v>3052000</v>
      </c>
      <c r="N8" s="112"/>
      <c r="O8" s="107">
        <f>K8-IF(M8&lt;&gt;0,M8,L8)</f>
        <v>35298000</v>
      </c>
      <c r="P8" s="58"/>
      <c r="Q8" s="113">
        <v>0</v>
      </c>
      <c r="R8" s="114">
        <f t="shared" si="1"/>
        <v>0</v>
      </c>
      <c r="S8" s="115">
        <f t="shared" si="2"/>
        <v>0</v>
      </c>
      <c r="T8" s="116"/>
      <c r="U8" s="117"/>
      <c r="V8" s="118">
        <f t="shared" si="3"/>
        <v>0</v>
      </c>
      <c r="W8" s="112"/>
      <c r="X8" s="107">
        <f>T8-IF(V8&lt;&gt;0,V8,U8)</f>
        <v>0</v>
      </c>
      <c r="Y8" s="58"/>
      <c r="Z8" s="113">
        <v>9.9500000000000005E-2</v>
      </c>
      <c r="AA8" s="115">
        <f t="shared" si="4"/>
        <v>3815825</v>
      </c>
      <c r="AB8" s="116"/>
      <c r="AC8" s="117"/>
      <c r="AD8" s="118">
        <f t="shared" si="5"/>
        <v>0</v>
      </c>
      <c r="AE8" s="112"/>
      <c r="AF8" s="119">
        <f>AB8-AC8</f>
        <v>0</v>
      </c>
      <c r="AG8" s="66"/>
      <c r="AH8" s="113">
        <v>0.90049999999999997</v>
      </c>
      <c r="AI8" s="115">
        <f t="shared" si="6"/>
        <v>34534175</v>
      </c>
      <c r="AJ8" s="116"/>
      <c r="AK8" s="117"/>
      <c r="AL8" s="118">
        <f t="shared" si="7"/>
        <v>0</v>
      </c>
      <c r="AM8" s="112"/>
      <c r="AN8" s="119">
        <f>AJ8-AK8</f>
        <v>0</v>
      </c>
      <c r="AO8"/>
      <c r="AP8" s="67">
        <f t="shared" si="8"/>
        <v>1</v>
      </c>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34" customFormat="1" ht="11.25" x14ac:dyDescent="0.15">
      <c r="A9" s="103">
        <v>4</v>
      </c>
      <c r="B9" s="104" t="s">
        <v>131</v>
      </c>
      <c r="C9" s="104" t="s">
        <v>131</v>
      </c>
      <c r="D9" s="104" t="s">
        <v>132</v>
      </c>
      <c r="E9" s="105"/>
      <c r="F9" s="104" t="s">
        <v>105</v>
      </c>
      <c r="G9" s="104" t="s">
        <v>105</v>
      </c>
      <c r="H9" s="121" t="s">
        <v>133</v>
      </c>
      <c r="I9" s="107">
        <v>20000000</v>
      </c>
      <c r="J9" s="108"/>
      <c r="K9" s="122">
        <v>0</v>
      </c>
      <c r="L9" s="111">
        <v>0</v>
      </c>
      <c r="M9" s="111">
        <f t="shared" si="0"/>
        <v>0</v>
      </c>
      <c r="N9" s="112"/>
      <c r="O9" s="107">
        <f>I9-K9</f>
        <v>20000000</v>
      </c>
      <c r="P9" s="58"/>
      <c r="Q9" s="113">
        <v>0</v>
      </c>
      <c r="R9" s="114">
        <f t="shared" si="1"/>
        <v>0</v>
      </c>
      <c r="S9" s="115">
        <f t="shared" si="2"/>
        <v>0</v>
      </c>
      <c r="T9" s="123"/>
      <c r="U9" s="118"/>
      <c r="V9" s="118">
        <f t="shared" si="3"/>
        <v>0</v>
      </c>
      <c r="W9" s="112"/>
      <c r="X9" s="107">
        <f>S9-T9</f>
        <v>0</v>
      </c>
      <c r="Y9" s="58"/>
      <c r="Z9" s="113">
        <v>9.9500000000000005E-2</v>
      </c>
      <c r="AA9" s="115">
        <f t="shared" si="4"/>
        <v>1990000</v>
      </c>
      <c r="AB9" s="123"/>
      <c r="AC9" s="118"/>
      <c r="AD9" s="118">
        <f t="shared" si="5"/>
        <v>0</v>
      </c>
      <c r="AE9" s="112"/>
      <c r="AF9" s="119">
        <f>AA9-AB9</f>
        <v>1990000</v>
      </c>
      <c r="AG9" s="66"/>
      <c r="AH9" s="113">
        <v>0.90049999999999997</v>
      </c>
      <c r="AI9" s="115">
        <f t="shared" si="6"/>
        <v>18010000</v>
      </c>
      <c r="AJ9" s="123">
        <f>K9*AH9</f>
        <v>0</v>
      </c>
      <c r="AK9" s="118"/>
      <c r="AL9" s="118">
        <f t="shared" si="7"/>
        <v>0</v>
      </c>
      <c r="AM9" s="112"/>
      <c r="AN9" s="119">
        <f>AI9-AJ9</f>
        <v>18010000</v>
      </c>
      <c r="AP9" s="67">
        <f t="shared" si="8"/>
        <v>1</v>
      </c>
    </row>
    <row r="10" spans="1:1024" x14ac:dyDescent="0.15">
      <c r="A10" s="103">
        <v>5</v>
      </c>
      <c r="B10" s="104" t="s">
        <v>134</v>
      </c>
      <c r="C10" s="104" t="s">
        <v>134</v>
      </c>
      <c r="D10" s="104" t="s">
        <v>135</v>
      </c>
      <c r="E10" s="105"/>
      <c r="F10" s="104" t="s">
        <v>85</v>
      </c>
      <c r="G10" s="104" t="s">
        <v>85</v>
      </c>
      <c r="H10" s="106"/>
      <c r="I10" s="107">
        <v>1297000</v>
      </c>
      <c r="J10" s="108"/>
      <c r="K10" s="109">
        <f t="shared" ref="K10:K20" si="9">+I10</f>
        <v>1297000</v>
      </c>
      <c r="L10" s="110"/>
      <c r="M10" s="111">
        <f t="shared" si="0"/>
        <v>0</v>
      </c>
      <c r="N10" s="112"/>
      <c r="O10" s="107">
        <f t="shared" ref="O10:O25" si="10">K10-IF(M10&lt;&gt;0,M10,L10)</f>
        <v>1297000</v>
      </c>
      <c r="P10" s="58"/>
      <c r="Q10" s="113">
        <v>0</v>
      </c>
      <c r="R10" s="114">
        <f t="shared" si="1"/>
        <v>0</v>
      </c>
      <c r="S10" s="115">
        <f t="shared" si="2"/>
        <v>0</v>
      </c>
      <c r="T10" s="116"/>
      <c r="U10" s="117"/>
      <c r="V10" s="118">
        <f t="shared" si="3"/>
        <v>0</v>
      </c>
      <c r="W10" s="112"/>
      <c r="X10" s="107">
        <f t="shared" ref="X10:X25" si="11">T10-IF(V10&lt;&gt;0,V10,U10)</f>
        <v>0</v>
      </c>
      <c r="Y10" s="58"/>
      <c r="Z10" s="113">
        <v>9.9500000000000005E-2</v>
      </c>
      <c r="AA10" s="115">
        <f t="shared" si="4"/>
        <v>129051.5</v>
      </c>
      <c r="AB10" s="116"/>
      <c r="AC10" s="117"/>
      <c r="AD10" s="118">
        <f t="shared" si="5"/>
        <v>0</v>
      </c>
      <c r="AE10" s="112"/>
      <c r="AF10" s="119">
        <f t="shared" ref="AF10:AF20" si="12">AB10-AC10</f>
        <v>0</v>
      </c>
      <c r="AG10" s="66"/>
      <c r="AH10" s="113">
        <v>0.90049999999999997</v>
      </c>
      <c r="AI10" s="115">
        <f t="shared" si="6"/>
        <v>1167948.5</v>
      </c>
      <c r="AJ10" s="116"/>
      <c r="AK10" s="117"/>
      <c r="AL10" s="118">
        <f t="shared" si="7"/>
        <v>0</v>
      </c>
      <c r="AM10" s="112"/>
      <c r="AN10" s="119">
        <f t="shared" ref="AN10:AN20" si="13">AJ10-AK10</f>
        <v>0</v>
      </c>
      <c r="AO10"/>
      <c r="AP10" s="67">
        <f t="shared" si="8"/>
        <v>1</v>
      </c>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x14ac:dyDescent="0.15">
      <c r="A11" s="103">
        <v>6</v>
      </c>
      <c r="B11" s="104" t="s">
        <v>136</v>
      </c>
      <c r="C11" s="104" t="s">
        <v>136</v>
      </c>
      <c r="D11" s="104" t="s">
        <v>137</v>
      </c>
      <c r="E11" s="105"/>
      <c r="F11" s="104" t="s">
        <v>85</v>
      </c>
      <c r="G11" s="104" t="s">
        <v>85</v>
      </c>
      <c r="H11" s="106"/>
      <c r="I11" s="107">
        <v>559000</v>
      </c>
      <c r="J11" s="108"/>
      <c r="K11" s="109">
        <f t="shared" si="9"/>
        <v>559000</v>
      </c>
      <c r="L11" s="110"/>
      <c r="M11" s="111">
        <f t="shared" si="0"/>
        <v>0</v>
      </c>
      <c r="N11" s="112"/>
      <c r="O11" s="107">
        <f t="shared" si="10"/>
        <v>559000</v>
      </c>
      <c r="P11" s="58"/>
      <c r="Q11" s="113">
        <v>0</v>
      </c>
      <c r="R11" s="114">
        <f t="shared" si="1"/>
        <v>0</v>
      </c>
      <c r="S11" s="115">
        <f t="shared" si="2"/>
        <v>0</v>
      </c>
      <c r="T11" s="116"/>
      <c r="U11" s="117"/>
      <c r="V11" s="118">
        <f t="shared" si="3"/>
        <v>0</v>
      </c>
      <c r="W11" s="112"/>
      <c r="X11" s="107">
        <f t="shared" si="11"/>
        <v>0</v>
      </c>
      <c r="Y11" s="58"/>
      <c r="Z11" s="113">
        <v>9.9500000000000005E-2</v>
      </c>
      <c r="AA11" s="115">
        <f t="shared" si="4"/>
        <v>55620.5</v>
      </c>
      <c r="AB11" s="116"/>
      <c r="AC11" s="117"/>
      <c r="AD11" s="118">
        <f t="shared" si="5"/>
        <v>0</v>
      </c>
      <c r="AE11" s="112"/>
      <c r="AF11" s="119">
        <f t="shared" si="12"/>
        <v>0</v>
      </c>
      <c r="AG11" s="66"/>
      <c r="AH11" s="113">
        <v>0.90049999999999997</v>
      </c>
      <c r="AI11" s="115">
        <f t="shared" si="6"/>
        <v>503379.5</v>
      </c>
      <c r="AJ11" s="116"/>
      <c r="AK11" s="117"/>
      <c r="AL11" s="118">
        <f t="shared" si="7"/>
        <v>0</v>
      </c>
      <c r="AM11" s="112"/>
      <c r="AN11" s="119">
        <f t="shared" si="13"/>
        <v>0</v>
      </c>
      <c r="AO11"/>
      <c r="AP11" s="67">
        <f t="shared" si="8"/>
        <v>1</v>
      </c>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x14ac:dyDescent="0.15">
      <c r="A12" s="103">
        <v>7</v>
      </c>
      <c r="B12" s="104" t="s">
        <v>138</v>
      </c>
      <c r="C12" s="104" t="s">
        <v>138</v>
      </c>
      <c r="D12" s="104" t="s">
        <v>139</v>
      </c>
      <c r="E12" s="105"/>
      <c r="F12" s="104" t="s">
        <v>85</v>
      </c>
      <c r="G12" s="104" t="s">
        <v>85</v>
      </c>
      <c r="H12" s="106"/>
      <c r="I12" s="107">
        <v>5000000</v>
      </c>
      <c r="J12" s="108"/>
      <c r="K12" s="109">
        <f t="shared" si="9"/>
        <v>5000000</v>
      </c>
      <c r="L12" s="110"/>
      <c r="M12" s="111">
        <f t="shared" si="0"/>
        <v>0</v>
      </c>
      <c r="N12" s="112"/>
      <c r="O12" s="107">
        <f t="shared" si="10"/>
        <v>5000000</v>
      </c>
      <c r="P12" s="58"/>
      <c r="Q12" s="113">
        <v>0</v>
      </c>
      <c r="R12" s="114">
        <f t="shared" si="1"/>
        <v>0</v>
      </c>
      <c r="S12" s="115">
        <f t="shared" si="2"/>
        <v>0</v>
      </c>
      <c r="T12" s="116"/>
      <c r="U12" s="117"/>
      <c r="V12" s="118">
        <f t="shared" si="3"/>
        <v>0</v>
      </c>
      <c r="W12" s="112"/>
      <c r="X12" s="107">
        <f t="shared" si="11"/>
        <v>0</v>
      </c>
      <c r="Y12" s="58"/>
      <c r="Z12" s="113">
        <v>9.9500000000000005E-2</v>
      </c>
      <c r="AA12" s="115">
        <f t="shared" si="4"/>
        <v>497500</v>
      </c>
      <c r="AB12" s="116"/>
      <c r="AC12" s="117"/>
      <c r="AD12" s="118">
        <f t="shared" si="5"/>
        <v>0</v>
      </c>
      <c r="AE12" s="112"/>
      <c r="AF12" s="119">
        <f t="shared" si="12"/>
        <v>0</v>
      </c>
      <c r="AG12" s="66"/>
      <c r="AH12" s="113">
        <v>0.90049999999999997</v>
      </c>
      <c r="AI12" s="115">
        <f t="shared" si="6"/>
        <v>4502500</v>
      </c>
      <c r="AJ12" s="116"/>
      <c r="AK12" s="117"/>
      <c r="AL12" s="118">
        <f t="shared" si="7"/>
        <v>0</v>
      </c>
      <c r="AM12" s="112"/>
      <c r="AN12" s="119">
        <f t="shared" si="13"/>
        <v>0</v>
      </c>
      <c r="AO12"/>
      <c r="AP12" s="67">
        <f t="shared" si="8"/>
        <v>1</v>
      </c>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x14ac:dyDescent="0.15">
      <c r="A13" s="103">
        <v>8</v>
      </c>
      <c r="B13" s="104" t="s">
        <v>140</v>
      </c>
      <c r="C13" s="104" t="s">
        <v>140</v>
      </c>
      <c r="D13" s="104" t="s">
        <v>141</v>
      </c>
      <c r="E13" s="105"/>
      <c r="F13" s="104" t="s">
        <v>85</v>
      </c>
      <c r="G13" s="104" t="s">
        <v>85</v>
      </c>
      <c r="H13" s="106"/>
      <c r="I13" s="107">
        <v>2950000</v>
      </c>
      <c r="J13" s="108"/>
      <c r="K13" s="109">
        <f t="shared" si="9"/>
        <v>2950000</v>
      </c>
      <c r="L13" s="110"/>
      <c r="M13" s="111">
        <f t="shared" si="0"/>
        <v>0</v>
      </c>
      <c r="N13" s="112"/>
      <c r="O13" s="107">
        <f t="shared" si="10"/>
        <v>2950000</v>
      </c>
      <c r="P13" s="58"/>
      <c r="Q13" s="113">
        <v>0</v>
      </c>
      <c r="R13" s="114">
        <f t="shared" si="1"/>
        <v>0</v>
      </c>
      <c r="S13" s="115">
        <f t="shared" si="2"/>
        <v>0</v>
      </c>
      <c r="T13" s="116"/>
      <c r="U13" s="117"/>
      <c r="V13" s="118">
        <f t="shared" si="3"/>
        <v>0</v>
      </c>
      <c r="W13" s="112"/>
      <c r="X13" s="107">
        <f t="shared" si="11"/>
        <v>0</v>
      </c>
      <c r="Y13" s="58"/>
      <c r="Z13" s="113">
        <v>9.9500000000000005E-2</v>
      </c>
      <c r="AA13" s="115">
        <f t="shared" si="4"/>
        <v>293525</v>
      </c>
      <c r="AB13" s="116"/>
      <c r="AC13" s="117"/>
      <c r="AD13" s="118">
        <f t="shared" si="5"/>
        <v>0</v>
      </c>
      <c r="AE13" s="112"/>
      <c r="AF13" s="119">
        <f t="shared" si="12"/>
        <v>0</v>
      </c>
      <c r="AG13" s="66"/>
      <c r="AH13" s="113">
        <v>0.90049999999999997</v>
      </c>
      <c r="AI13" s="115">
        <f t="shared" si="6"/>
        <v>2656475</v>
      </c>
      <c r="AJ13" s="116"/>
      <c r="AK13" s="117"/>
      <c r="AL13" s="118">
        <f t="shared" si="7"/>
        <v>0</v>
      </c>
      <c r="AM13" s="112"/>
      <c r="AN13" s="119">
        <f t="shared" si="13"/>
        <v>0</v>
      </c>
      <c r="AO13"/>
      <c r="AP13" s="67">
        <f t="shared" si="8"/>
        <v>1</v>
      </c>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15">
      <c r="A14" s="103">
        <v>9</v>
      </c>
      <c r="B14" s="104" t="s">
        <v>142</v>
      </c>
      <c r="C14" s="104" t="s">
        <v>142</v>
      </c>
      <c r="D14" s="104" t="s">
        <v>143</v>
      </c>
      <c r="E14" s="105"/>
      <c r="F14" s="104" t="s">
        <v>144</v>
      </c>
      <c r="G14" s="104" t="s">
        <v>144</v>
      </c>
      <c r="H14" s="106"/>
      <c r="I14" s="107">
        <v>4750000</v>
      </c>
      <c r="J14" s="108"/>
      <c r="K14" s="109">
        <f t="shared" si="9"/>
        <v>4750000</v>
      </c>
      <c r="L14" s="110"/>
      <c r="M14" s="111">
        <f t="shared" si="0"/>
        <v>0</v>
      </c>
      <c r="N14" s="112"/>
      <c r="O14" s="107">
        <f t="shared" si="10"/>
        <v>4750000</v>
      </c>
      <c r="P14" s="58"/>
      <c r="Q14" s="113">
        <v>0</v>
      </c>
      <c r="R14" s="114">
        <f t="shared" si="1"/>
        <v>0</v>
      </c>
      <c r="S14" s="115">
        <f t="shared" si="2"/>
        <v>0</v>
      </c>
      <c r="T14" s="116"/>
      <c r="U14" s="117"/>
      <c r="V14" s="118">
        <f t="shared" si="3"/>
        <v>0</v>
      </c>
      <c r="W14" s="112"/>
      <c r="X14" s="107">
        <f t="shared" si="11"/>
        <v>0</v>
      </c>
      <c r="Y14" s="58"/>
      <c r="Z14" s="113">
        <v>9.9500000000000005E-2</v>
      </c>
      <c r="AA14" s="115">
        <f t="shared" si="4"/>
        <v>472625</v>
      </c>
      <c r="AB14" s="116"/>
      <c r="AC14" s="117"/>
      <c r="AD14" s="118">
        <f t="shared" si="5"/>
        <v>0</v>
      </c>
      <c r="AE14" s="112"/>
      <c r="AF14" s="119">
        <f t="shared" si="12"/>
        <v>0</v>
      </c>
      <c r="AG14" s="66"/>
      <c r="AH14" s="113">
        <v>0.90049999999999997</v>
      </c>
      <c r="AI14" s="115">
        <f t="shared" si="6"/>
        <v>4277375</v>
      </c>
      <c r="AJ14" s="116"/>
      <c r="AK14" s="117"/>
      <c r="AL14" s="118">
        <f t="shared" si="7"/>
        <v>0</v>
      </c>
      <c r="AM14" s="112"/>
      <c r="AN14" s="119">
        <f t="shared" si="13"/>
        <v>0</v>
      </c>
      <c r="AO14"/>
      <c r="AP14" s="67">
        <f t="shared" si="8"/>
        <v>1</v>
      </c>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x14ac:dyDescent="0.15">
      <c r="A15" s="103">
        <v>10</v>
      </c>
      <c r="B15" s="104" t="s">
        <v>145</v>
      </c>
      <c r="C15" s="104" t="s">
        <v>145</v>
      </c>
      <c r="D15" s="104" t="s">
        <v>146</v>
      </c>
      <c r="E15" s="105"/>
      <c r="F15" s="104" t="s">
        <v>144</v>
      </c>
      <c r="G15" s="104" t="s">
        <v>144</v>
      </c>
      <c r="H15" s="106"/>
      <c r="I15" s="107">
        <v>4750000</v>
      </c>
      <c r="J15" s="108"/>
      <c r="K15" s="109">
        <f t="shared" si="9"/>
        <v>4750000</v>
      </c>
      <c r="L15" s="110"/>
      <c r="M15" s="111">
        <f t="shared" si="0"/>
        <v>0</v>
      </c>
      <c r="N15" s="112"/>
      <c r="O15" s="107">
        <f t="shared" si="10"/>
        <v>4750000</v>
      </c>
      <c r="P15" s="58"/>
      <c r="Q15" s="113">
        <v>0</v>
      </c>
      <c r="R15" s="114">
        <f t="shared" si="1"/>
        <v>0</v>
      </c>
      <c r="S15" s="115">
        <f t="shared" si="2"/>
        <v>0</v>
      </c>
      <c r="T15" s="116"/>
      <c r="U15" s="117"/>
      <c r="V15" s="118">
        <f t="shared" si="3"/>
        <v>0</v>
      </c>
      <c r="W15" s="112"/>
      <c r="X15" s="107">
        <f t="shared" si="11"/>
        <v>0</v>
      </c>
      <c r="Y15" s="58"/>
      <c r="Z15" s="113">
        <v>9.9500000000000005E-2</v>
      </c>
      <c r="AA15" s="115">
        <f t="shared" si="4"/>
        <v>472625</v>
      </c>
      <c r="AB15" s="116"/>
      <c r="AC15" s="117"/>
      <c r="AD15" s="118">
        <f t="shared" si="5"/>
        <v>0</v>
      </c>
      <c r="AE15" s="112"/>
      <c r="AF15" s="119">
        <f t="shared" si="12"/>
        <v>0</v>
      </c>
      <c r="AG15" s="66"/>
      <c r="AH15" s="113">
        <v>0.90049999999999997</v>
      </c>
      <c r="AI15" s="115">
        <f t="shared" si="6"/>
        <v>4277375</v>
      </c>
      <c r="AJ15" s="116"/>
      <c r="AK15" s="117"/>
      <c r="AL15" s="118">
        <f t="shared" si="7"/>
        <v>0</v>
      </c>
      <c r="AM15" s="112"/>
      <c r="AN15" s="119">
        <f t="shared" si="13"/>
        <v>0</v>
      </c>
      <c r="AO15"/>
      <c r="AP15" s="67">
        <f t="shared" si="8"/>
        <v>1</v>
      </c>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x14ac:dyDescent="0.15">
      <c r="A16" s="103">
        <v>11</v>
      </c>
      <c r="B16" s="104" t="s">
        <v>147</v>
      </c>
      <c r="C16" s="104" t="s">
        <v>147</v>
      </c>
      <c r="D16" s="104" t="s">
        <v>148</v>
      </c>
      <c r="E16" s="105"/>
      <c r="F16" s="104" t="s">
        <v>144</v>
      </c>
      <c r="G16" s="104" t="s">
        <v>144</v>
      </c>
      <c r="H16" s="106"/>
      <c r="I16" s="107">
        <v>550000</v>
      </c>
      <c r="J16" s="108"/>
      <c r="K16" s="109">
        <f t="shared" si="9"/>
        <v>550000</v>
      </c>
      <c r="L16" s="110"/>
      <c r="M16" s="111">
        <f t="shared" si="0"/>
        <v>0</v>
      </c>
      <c r="N16" s="112"/>
      <c r="O16" s="107">
        <f t="shared" si="10"/>
        <v>550000</v>
      </c>
      <c r="P16" s="58"/>
      <c r="Q16" s="113">
        <v>0</v>
      </c>
      <c r="R16" s="114">
        <f t="shared" si="1"/>
        <v>0</v>
      </c>
      <c r="S16" s="115">
        <f t="shared" si="2"/>
        <v>0</v>
      </c>
      <c r="T16" s="116"/>
      <c r="U16" s="117"/>
      <c r="V16" s="118">
        <f t="shared" si="3"/>
        <v>0</v>
      </c>
      <c r="W16" s="112"/>
      <c r="X16" s="107">
        <f t="shared" si="11"/>
        <v>0</v>
      </c>
      <c r="Y16" s="58"/>
      <c r="Z16" s="113">
        <v>9.9500000000000005E-2</v>
      </c>
      <c r="AA16" s="115">
        <f t="shared" si="4"/>
        <v>54725</v>
      </c>
      <c r="AB16" s="116"/>
      <c r="AC16" s="117"/>
      <c r="AD16" s="118">
        <f t="shared" si="5"/>
        <v>0</v>
      </c>
      <c r="AE16" s="112"/>
      <c r="AF16" s="119">
        <f t="shared" si="12"/>
        <v>0</v>
      </c>
      <c r="AG16" s="66"/>
      <c r="AH16" s="113">
        <v>0.90049999999999997</v>
      </c>
      <c r="AI16" s="115">
        <f t="shared" si="6"/>
        <v>495275</v>
      </c>
      <c r="AJ16" s="116"/>
      <c r="AK16" s="117"/>
      <c r="AL16" s="118">
        <f t="shared" si="7"/>
        <v>0</v>
      </c>
      <c r="AM16" s="112"/>
      <c r="AN16" s="119">
        <f t="shared" si="13"/>
        <v>0</v>
      </c>
      <c r="AO16"/>
      <c r="AP16" s="67">
        <f t="shared" si="8"/>
        <v>1</v>
      </c>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024" x14ac:dyDescent="0.15">
      <c r="A17" s="103">
        <v>12</v>
      </c>
      <c r="B17" s="104" t="s">
        <v>149</v>
      </c>
      <c r="C17" s="104" t="s">
        <v>149</v>
      </c>
      <c r="D17" s="104" t="s">
        <v>150</v>
      </c>
      <c r="E17" s="105"/>
      <c r="F17" s="104" t="s">
        <v>151</v>
      </c>
      <c r="G17" s="104" t="s">
        <v>105</v>
      </c>
      <c r="H17" s="106"/>
      <c r="I17" s="107">
        <v>5300000</v>
      </c>
      <c r="J17" s="108"/>
      <c r="K17" s="109">
        <f t="shared" si="9"/>
        <v>5300000</v>
      </c>
      <c r="L17" s="110"/>
      <c r="M17" s="111">
        <f t="shared" si="0"/>
        <v>0</v>
      </c>
      <c r="N17" s="112"/>
      <c r="O17" s="107">
        <f t="shared" si="10"/>
        <v>5300000</v>
      </c>
      <c r="P17" s="58"/>
      <c r="Q17" s="113">
        <v>0</v>
      </c>
      <c r="R17" s="114">
        <f t="shared" si="1"/>
        <v>0</v>
      </c>
      <c r="S17" s="115">
        <f t="shared" si="2"/>
        <v>0</v>
      </c>
      <c r="T17" s="116"/>
      <c r="U17" s="117"/>
      <c r="V17" s="118">
        <f t="shared" si="3"/>
        <v>0</v>
      </c>
      <c r="W17" s="112"/>
      <c r="X17" s="107">
        <f t="shared" si="11"/>
        <v>0</v>
      </c>
      <c r="Y17" s="58"/>
      <c r="Z17" s="113">
        <v>9.9500000000000005E-2</v>
      </c>
      <c r="AA17" s="115">
        <f t="shared" si="4"/>
        <v>527350</v>
      </c>
      <c r="AB17" s="116"/>
      <c r="AC17" s="117"/>
      <c r="AD17" s="118">
        <f t="shared" si="5"/>
        <v>0</v>
      </c>
      <c r="AE17" s="112"/>
      <c r="AF17" s="119">
        <f t="shared" si="12"/>
        <v>0</v>
      </c>
      <c r="AG17" s="66"/>
      <c r="AH17" s="113">
        <v>0.90049999999999997</v>
      </c>
      <c r="AI17" s="115">
        <f t="shared" si="6"/>
        <v>4772650</v>
      </c>
      <c r="AJ17" s="116"/>
      <c r="AK17" s="117"/>
      <c r="AL17" s="118">
        <f t="shared" si="7"/>
        <v>0</v>
      </c>
      <c r="AM17" s="112"/>
      <c r="AN17" s="119">
        <f t="shared" si="13"/>
        <v>0</v>
      </c>
      <c r="AO17"/>
      <c r="AP17" s="67">
        <f t="shared" si="8"/>
        <v>1</v>
      </c>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1:1024" x14ac:dyDescent="0.15">
      <c r="A18" s="103">
        <v>13</v>
      </c>
      <c r="B18" s="104" t="s">
        <v>152</v>
      </c>
      <c r="C18" s="104" t="s">
        <v>152</v>
      </c>
      <c r="D18" s="104" t="s">
        <v>153</v>
      </c>
      <c r="E18" s="105"/>
      <c r="F18" s="104" t="s">
        <v>151</v>
      </c>
      <c r="G18" s="104" t="s">
        <v>105</v>
      </c>
      <c r="H18" s="106"/>
      <c r="I18" s="107">
        <v>5000000</v>
      </c>
      <c r="J18" s="108"/>
      <c r="K18" s="109">
        <f t="shared" si="9"/>
        <v>5000000</v>
      </c>
      <c r="L18" s="110"/>
      <c r="M18" s="111">
        <f t="shared" si="0"/>
        <v>0</v>
      </c>
      <c r="N18" s="112"/>
      <c r="O18" s="107">
        <f t="shared" si="10"/>
        <v>5000000</v>
      </c>
      <c r="P18" s="58"/>
      <c r="Q18" s="113">
        <v>0</v>
      </c>
      <c r="R18" s="114">
        <f t="shared" si="1"/>
        <v>0</v>
      </c>
      <c r="S18" s="115">
        <f t="shared" si="2"/>
        <v>0</v>
      </c>
      <c r="T18" s="116"/>
      <c r="U18" s="117"/>
      <c r="V18" s="118">
        <f t="shared" si="3"/>
        <v>0</v>
      </c>
      <c r="W18" s="112"/>
      <c r="X18" s="107">
        <f t="shared" si="11"/>
        <v>0</v>
      </c>
      <c r="Y18" s="58"/>
      <c r="Z18" s="113">
        <v>9.9500000000000005E-2</v>
      </c>
      <c r="AA18" s="115">
        <f t="shared" si="4"/>
        <v>497500</v>
      </c>
      <c r="AB18" s="116"/>
      <c r="AC18" s="117"/>
      <c r="AD18" s="118">
        <f t="shared" si="5"/>
        <v>0</v>
      </c>
      <c r="AE18" s="112"/>
      <c r="AF18" s="119">
        <f t="shared" si="12"/>
        <v>0</v>
      </c>
      <c r="AG18" s="66"/>
      <c r="AH18" s="113">
        <v>0.90049999999999997</v>
      </c>
      <c r="AI18" s="115">
        <f t="shared" si="6"/>
        <v>4502500</v>
      </c>
      <c r="AJ18" s="116"/>
      <c r="AK18" s="117"/>
      <c r="AL18" s="118">
        <f t="shared" si="7"/>
        <v>0</v>
      </c>
      <c r="AM18" s="112"/>
      <c r="AN18" s="119">
        <f t="shared" si="13"/>
        <v>0</v>
      </c>
      <c r="AO18"/>
      <c r="AP18" s="67">
        <f t="shared" si="8"/>
        <v>1</v>
      </c>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x14ac:dyDescent="0.15">
      <c r="A19" s="103">
        <v>14</v>
      </c>
      <c r="B19" s="104" t="s">
        <v>154</v>
      </c>
      <c r="C19" s="104" t="s">
        <v>154</v>
      </c>
      <c r="D19" s="104" t="s">
        <v>155</v>
      </c>
      <c r="E19" s="105"/>
      <c r="F19" s="104" t="s">
        <v>151</v>
      </c>
      <c r="G19" s="104" t="s">
        <v>105</v>
      </c>
      <c r="H19" s="106"/>
      <c r="I19" s="107">
        <v>5500000</v>
      </c>
      <c r="J19" s="108"/>
      <c r="K19" s="109">
        <f t="shared" si="9"/>
        <v>5500000</v>
      </c>
      <c r="L19" s="110"/>
      <c r="M19" s="111">
        <f t="shared" si="0"/>
        <v>0</v>
      </c>
      <c r="N19" s="112"/>
      <c r="O19" s="107">
        <f t="shared" si="10"/>
        <v>5500000</v>
      </c>
      <c r="P19" s="58"/>
      <c r="Q19" s="113">
        <v>0</v>
      </c>
      <c r="R19" s="114">
        <f t="shared" si="1"/>
        <v>0</v>
      </c>
      <c r="S19" s="115">
        <f t="shared" si="2"/>
        <v>0</v>
      </c>
      <c r="T19" s="116"/>
      <c r="U19" s="117"/>
      <c r="V19" s="118">
        <f t="shared" si="3"/>
        <v>0</v>
      </c>
      <c r="W19" s="112"/>
      <c r="X19" s="107">
        <f t="shared" si="11"/>
        <v>0</v>
      </c>
      <c r="Y19" s="58"/>
      <c r="Z19" s="113">
        <v>9.9500000000000005E-2</v>
      </c>
      <c r="AA19" s="115">
        <f t="shared" si="4"/>
        <v>547250</v>
      </c>
      <c r="AB19" s="116"/>
      <c r="AC19" s="117"/>
      <c r="AD19" s="118">
        <f t="shared" si="5"/>
        <v>0</v>
      </c>
      <c r="AE19" s="112"/>
      <c r="AF19" s="119">
        <f t="shared" si="12"/>
        <v>0</v>
      </c>
      <c r="AG19" s="66"/>
      <c r="AH19" s="113">
        <v>0.90049999999999997</v>
      </c>
      <c r="AI19" s="115">
        <f t="shared" si="6"/>
        <v>4952750</v>
      </c>
      <c r="AJ19" s="116"/>
      <c r="AK19" s="117"/>
      <c r="AL19" s="118">
        <f t="shared" si="7"/>
        <v>0</v>
      </c>
      <c r="AM19" s="112"/>
      <c r="AN19" s="119">
        <f t="shared" si="13"/>
        <v>0</v>
      </c>
      <c r="AO19"/>
      <c r="AP19" s="67">
        <f t="shared" si="8"/>
        <v>1</v>
      </c>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1:1024" x14ac:dyDescent="0.15">
      <c r="A20" s="103">
        <v>15</v>
      </c>
      <c r="B20" s="104" t="s">
        <v>156</v>
      </c>
      <c r="C20" s="104" t="s">
        <v>156</v>
      </c>
      <c r="D20" s="104" t="s">
        <v>103</v>
      </c>
      <c r="E20" s="105"/>
      <c r="F20" s="104" t="s">
        <v>105</v>
      </c>
      <c r="G20" s="104" t="s">
        <v>105</v>
      </c>
      <c r="H20" s="106"/>
      <c r="I20" s="107">
        <v>7200000</v>
      </c>
      <c r="J20" s="108"/>
      <c r="K20" s="109">
        <f t="shared" si="9"/>
        <v>7200000</v>
      </c>
      <c r="L20" s="110"/>
      <c r="M20" s="111">
        <f t="shared" si="0"/>
        <v>0</v>
      </c>
      <c r="N20" s="112"/>
      <c r="O20" s="107">
        <f t="shared" si="10"/>
        <v>7200000</v>
      </c>
      <c r="P20" s="58"/>
      <c r="Q20" s="113">
        <v>0</v>
      </c>
      <c r="R20" s="114">
        <f t="shared" si="1"/>
        <v>0</v>
      </c>
      <c r="S20" s="115">
        <f t="shared" si="2"/>
        <v>0</v>
      </c>
      <c r="T20" s="123"/>
      <c r="U20" s="118"/>
      <c r="V20" s="118">
        <f t="shared" si="3"/>
        <v>0</v>
      </c>
      <c r="W20" s="112"/>
      <c r="X20" s="107">
        <f t="shared" si="11"/>
        <v>0</v>
      </c>
      <c r="Y20" s="58"/>
      <c r="Z20" s="113">
        <v>9.9500000000000005E-2</v>
      </c>
      <c r="AA20" s="115">
        <f t="shared" si="4"/>
        <v>716400</v>
      </c>
      <c r="AB20" s="116"/>
      <c r="AC20" s="117"/>
      <c r="AD20" s="118">
        <f t="shared" si="5"/>
        <v>0</v>
      </c>
      <c r="AE20" s="112"/>
      <c r="AF20" s="119">
        <f t="shared" si="12"/>
        <v>0</v>
      </c>
      <c r="AG20" s="66"/>
      <c r="AH20" s="113">
        <v>0.90049999999999997</v>
      </c>
      <c r="AI20" s="115">
        <f t="shared" si="6"/>
        <v>6483600</v>
      </c>
      <c r="AJ20" s="116"/>
      <c r="AK20" s="117"/>
      <c r="AL20" s="118">
        <f t="shared" si="7"/>
        <v>0</v>
      </c>
      <c r="AM20" s="112"/>
      <c r="AN20" s="119">
        <f t="shared" si="13"/>
        <v>0</v>
      </c>
      <c r="AO20"/>
      <c r="AP20" s="67">
        <f t="shared" si="8"/>
        <v>1</v>
      </c>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1:1024" s="34" customFormat="1" ht="11.25" x14ac:dyDescent="0.15">
      <c r="A21" s="103"/>
      <c r="B21" s="104"/>
      <c r="C21" s="104" t="s">
        <v>157</v>
      </c>
      <c r="D21" s="104" t="s">
        <v>132</v>
      </c>
      <c r="E21" s="105"/>
      <c r="F21" s="104" t="s">
        <v>105</v>
      </c>
      <c r="G21" s="104" t="s">
        <v>105</v>
      </c>
      <c r="H21" s="121" t="s">
        <v>158</v>
      </c>
      <c r="I21" s="107">
        <v>0</v>
      </c>
      <c r="J21" s="108"/>
      <c r="K21" s="122">
        <v>9000000</v>
      </c>
      <c r="L21" s="111"/>
      <c r="M21" s="111">
        <f t="shared" si="0"/>
        <v>0</v>
      </c>
      <c r="N21" s="112"/>
      <c r="O21" s="107">
        <f t="shared" si="10"/>
        <v>9000000</v>
      </c>
      <c r="P21" s="58"/>
      <c r="Q21" s="113">
        <v>0</v>
      </c>
      <c r="R21" s="114">
        <f t="shared" si="1"/>
        <v>0</v>
      </c>
      <c r="S21" s="115">
        <f t="shared" si="2"/>
        <v>0</v>
      </c>
      <c r="T21" s="123"/>
      <c r="U21" s="118"/>
      <c r="V21" s="118">
        <f t="shared" si="3"/>
        <v>0</v>
      </c>
      <c r="W21" s="112"/>
      <c r="X21" s="107">
        <f t="shared" si="11"/>
        <v>0</v>
      </c>
      <c r="Y21" s="58"/>
      <c r="Z21" s="113">
        <v>9.9500000000000005E-2</v>
      </c>
      <c r="AA21" s="115">
        <f t="shared" si="4"/>
        <v>0</v>
      </c>
      <c r="AB21" s="123"/>
      <c r="AC21" s="118"/>
      <c r="AD21" s="118">
        <f t="shared" si="5"/>
        <v>0</v>
      </c>
      <c r="AE21" s="112"/>
      <c r="AF21" s="119">
        <f>AA21-AB21</f>
        <v>0</v>
      </c>
      <c r="AG21" s="66"/>
      <c r="AH21" s="113">
        <v>0.90049999999999997</v>
      </c>
      <c r="AI21" s="115">
        <f t="shared" si="6"/>
        <v>0</v>
      </c>
      <c r="AJ21" s="123">
        <f>K21*AH21</f>
        <v>8104500</v>
      </c>
      <c r="AK21" s="118"/>
      <c r="AL21" s="118">
        <f t="shared" si="7"/>
        <v>0</v>
      </c>
      <c r="AM21" s="112"/>
      <c r="AN21" s="119">
        <f>AI21-AJ21</f>
        <v>-8104500</v>
      </c>
      <c r="AP21" s="67">
        <f t="shared" si="8"/>
        <v>1</v>
      </c>
    </row>
    <row r="22" spans="1:1024" x14ac:dyDescent="0.15">
      <c r="A22" s="103">
        <v>16</v>
      </c>
      <c r="B22" s="104" t="s">
        <v>159</v>
      </c>
      <c r="C22" s="104" t="s">
        <v>159</v>
      </c>
      <c r="D22" s="104" t="s">
        <v>160</v>
      </c>
      <c r="E22" s="105">
        <v>1</v>
      </c>
      <c r="F22" s="104" t="s">
        <v>144</v>
      </c>
      <c r="G22" s="104" t="s">
        <v>144</v>
      </c>
      <c r="H22" s="121"/>
      <c r="I22" s="107">
        <v>11760000</v>
      </c>
      <c r="J22" s="108"/>
      <c r="K22" s="109"/>
      <c r="L22" s="110"/>
      <c r="M22" s="111">
        <f t="shared" si="0"/>
        <v>0</v>
      </c>
      <c r="N22" s="112"/>
      <c r="O22" s="107">
        <f t="shared" si="10"/>
        <v>0</v>
      </c>
      <c r="P22" s="58"/>
      <c r="Q22" s="113">
        <v>0.93830000000000002</v>
      </c>
      <c r="R22" s="114">
        <f t="shared" si="1"/>
        <v>11034408</v>
      </c>
      <c r="S22" s="115">
        <f>E22*R22</f>
        <v>11034408</v>
      </c>
      <c r="T22" s="116"/>
      <c r="U22" s="117"/>
      <c r="V22" s="118">
        <f t="shared" si="3"/>
        <v>0</v>
      </c>
      <c r="W22" s="112"/>
      <c r="X22" s="107">
        <f t="shared" si="11"/>
        <v>0</v>
      </c>
      <c r="Y22" s="58"/>
      <c r="Z22" s="113">
        <v>0</v>
      </c>
      <c r="AA22" s="115">
        <f t="shared" si="4"/>
        <v>0</v>
      </c>
      <c r="AB22" s="116"/>
      <c r="AC22" s="117"/>
      <c r="AD22" s="118">
        <f t="shared" si="5"/>
        <v>0</v>
      </c>
      <c r="AE22" s="112"/>
      <c r="AF22" s="119">
        <f>AB22-AC22</f>
        <v>0</v>
      </c>
      <c r="AG22" s="66"/>
      <c r="AH22" s="113">
        <v>0</v>
      </c>
      <c r="AI22" s="115">
        <f t="shared" si="6"/>
        <v>0</v>
      </c>
      <c r="AJ22" s="116"/>
      <c r="AK22" s="117"/>
      <c r="AL22" s="118">
        <f t="shared" si="7"/>
        <v>0</v>
      </c>
      <c r="AM22" s="112"/>
      <c r="AN22" s="119">
        <f>AJ22-AK22</f>
        <v>0</v>
      </c>
      <c r="AO22"/>
      <c r="AP22" s="67">
        <f t="shared" si="8"/>
        <v>0.93830000000000002</v>
      </c>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1:1024" x14ac:dyDescent="0.15">
      <c r="A23" s="103">
        <v>17</v>
      </c>
      <c r="B23" s="104" t="s">
        <v>161</v>
      </c>
      <c r="C23" s="104" t="s">
        <v>161</v>
      </c>
      <c r="D23" s="104" t="s">
        <v>88</v>
      </c>
      <c r="E23" s="105">
        <v>0.7</v>
      </c>
      <c r="F23" s="104" t="s">
        <v>151</v>
      </c>
      <c r="G23" s="104" t="s">
        <v>151</v>
      </c>
      <c r="H23" s="121"/>
      <c r="I23" s="107">
        <v>23280000</v>
      </c>
      <c r="J23" s="108"/>
      <c r="K23" s="109"/>
      <c r="L23" s="110"/>
      <c r="M23" s="111">
        <f t="shared" si="0"/>
        <v>0</v>
      </c>
      <c r="N23" s="112"/>
      <c r="O23" s="107">
        <f t="shared" si="10"/>
        <v>0</v>
      </c>
      <c r="P23" s="58"/>
      <c r="Q23" s="113">
        <v>0.93830000000000002</v>
      </c>
      <c r="R23" s="114">
        <f t="shared" si="1"/>
        <v>21843624</v>
      </c>
      <c r="S23" s="115">
        <f>E23*R23</f>
        <v>15290536.799999999</v>
      </c>
      <c r="T23" s="116"/>
      <c r="U23" s="117"/>
      <c r="V23" s="118">
        <f t="shared" si="3"/>
        <v>0</v>
      </c>
      <c r="W23" s="112"/>
      <c r="X23" s="107">
        <f t="shared" si="11"/>
        <v>0</v>
      </c>
      <c r="Y23" s="58"/>
      <c r="Z23" s="113">
        <v>0</v>
      </c>
      <c r="AA23" s="115">
        <f t="shared" si="4"/>
        <v>0</v>
      </c>
      <c r="AB23" s="116"/>
      <c r="AC23" s="117"/>
      <c r="AD23" s="118">
        <f t="shared" si="5"/>
        <v>0</v>
      </c>
      <c r="AE23" s="112"/>
      <c r="AF23" s="119">
        <f>AB23-AC23</f>
        <v>0</v>
      </c>
      <c r="AG23" s="66"/>
      <c r="AH23" s="113">
        <v>0</v>
      </c>
      <c r="AI23" s="115">
        <f t="shared" si="6"/>
        <v>0</v>
      </c>
      <c r="AJ23" s="116"/>
      <c r="AK23" s="117"/>
      <c r="AL23" s="118">
        <f t="shared" si="7"/>
        <v>0</v>
      </c>
      <c r="AM23" s="112"/>
      <c r="AN23" s="119">
        <f>AJ23-AK23</f>
        <v>0</v>
      </c>
      <c r="AO23"/>
      <c r="AP23" s="67">
        <f t="shared" si="8"/>
        <v>0.93830000000000002</v>
      </c>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15">
      <c r="A24" s="103">
        <v>18</v>
      </c>
      <c r="B24" s="104" t="s">
        <v>162</v>
      </c>
      <c r="C24" s="104" t="s">
        <v>162</v>
      </c>
      <c r="D24" s="104" t="s">
        <v>163</v>
      </c>
      <c r="E24" s="105"/>
      <c r="F24" s="104" t="s">
        <v>105</v>
      </c>
      <c r="G24" s="104" t="s">
        <v>105</v>
      </c>
      <c r="H24" s="121"/>
      <c r="I24" s="107">
        <v>11000000</v>
      </c>
      <c r="J24" s="108"/>
      <c r="K24" s="109"/>
      <c r="L24" s="110"/>
      <c r="M24" s="111">
        <f t="shared" si="0"/>
        <v>0</v>
      </c>
      <c r="N24" s="112"/>
      <c r="O24" s="107">
        <f t="shared" si="10"/>
        <v>0</v>
      </c>
      <c r="P24" s="58"/>
      <c r="Q24" s="113">
        <v>0.93830000000000002</v>
      </c>
      <c r="R24" s="114">
        <f t="shared" si="1"/>
        <v>10321300</v>
      </c>
      <c r="S24" s="115">
        <f>E24*R24</f>
        <v>0</v>
      </c>
      <c r="T24" s="116"/>
      <c r="U24" s="117"/>
      <c r="V24" s="118">
        <f t="shared" si="3"/>
        <v>0</v>
      </c>
      <c r="W24" s="112"/>
      <c r="X24" s="107">
        <f t="shared" si="11"/>
        <v>0</v>
      </c>
      <c r="Y24" s="58"/>
      <c r="Z24" s="113">
        <v>0</v>
      </c>
      <c r="AA24" s="115">
        <f t="shared" si="4"/>
        <v>0</v>
      </c>
      <c r="AB24" s="116"/>
      <c r="AC24" s="117"/>
      <c r="AD24" s="118">
        <f t="shared" si="5"/>
        <v>0</v>
      </c>
      <c r="AE24" s="112"/>
      <c r="AF24" s="119">
        <f>AB24-AC24</f>
        <v>0</v>
      </c>
      <c r="AG24" s="66"/>
      <c r="AH24" s="113">
        <v>0</v>
      </c>
      <c r="AI24" s="115">
        <f t="shared" si="6"/>
        <v>0</v>
      </c>
      <c r="AJ24" s="116"/>
      <c r="AK24" s="117"/>
      <c r="AL24" s="118">
        <f t="shared" si="7"/>
        <v>0</v>
      </c>
      <c r="AM24" s="112"/>
      <c r="AN24" s="119">
        <f>AJ24-AK24</f>
        <v>0</v>
      </c>
      <c r="AO24"/>
      <c r="AP24" s="67">
        <f t="shared" si="8"/>
        <v>0.93830000000000002</v>
      </c>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1:1024" x14ac:dyDescent="0.15">
      <c r="A25" s="103">
        <v>19</v>
      </c>
      <c r="B25" s="104" t="s">
        <v>164</v>
      </c>
      <c r="C25" s="104" t="s">
        <v>164</v>
      </c>
      <c r="D25" s="104" t="s">
        <v>165</v>
      </c>
      <c r="E25" s="105"/>
      <c r="F25" s="104" t="s">
        <v>105</v>
      </c>
      <c r="G25" s="104" t="s">
        <v>105</v>
      </c>
      <c r="H25" s="121"/>
      <c r="I25" s="107">
        <v>12000000</v>
      </c>
      <c r="J25" s="108"/>
      <c r="K25" s="109"/>
      <c r="L25" s="110"/>
      <c r="M25" s="111">
        <f t="shared" si="0"/>
        <v>0</v>
      </c>
      <c r="N25" s="112"/>
      <c r="O25" s="107">
        <f t="shared" si="10"/>
        <v>0</v>
      </c>
      <c r="P25" s="58"/>
      <c r="Q25" s="113">
        <v>0.96340000000000003</v>
      </c>
      <c r="R25" s="114">
        <f t="shared" si="1"/>
        <v>11560800</v>
      </c>
      <c r="S25" s="115">
        <f>E25*R25</f>
        <v>0</v>
      </c>
      <c r="T25" s="116"/>
      <c r="U25" s="117"/>
      <c r="V25" s="118">
        <f t="shared" si="3"/>
        <v>0</v>
      </c>
      <c r="W25" s="112"/>
      <c r="X25" s="107">
        <f t="shared" si="11"/>
        <v>0</v>
      </c>
      <c r="Y25" s="58"/>
      <c r="Z25" s="113">
        <v>0</v>
      </c>
      <c r="AA25" s="115">
        <f t="shared" si="4"/>
        <v>0</v>
      </c>
      <c r="AB25" s="116"/>
      <c r="AC25" s="117"/>
      <c r="AD25" s="118">
        <f t="shared" si="5"/>
        <v>0</v>
      </c>
      <c r="AE25" s="112"/>
      <c r="AF25" s="119">
        <f>AB25-AC25</f>
        <v>0</v>
      </c>
      <c r="AG25" s="66"/>
      <c r="AH25" s="113">
        <v>0</v>
      </c>
      <c r="AI25" s="115">
        <f t="shared" si="6"/>
        <v>0</v>
      </c>
      <c r="AJ25" s="116"/>
      <c r="AK25" s="117"/>
      <c r="AL25" s="118">
        <f t="shared" si="7"/>
        <v>0</v>
      </c>
      <c r="AM25" s="112"/>
      <c r="AN25" s="119">
        <f>AJ25-AK25</f>
        <v>0</v>
      </c>
      <c r="AO25"/>
      <c r="AP25" s="67">
        <f t="shared" si="8"/>
        <v>0.96340000000000003</v>
      </c>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row r="26" spans="1:1024" x14ac:dyDescent="0.15">
      <c r="A26" s="134"/>
      <c r="B26" s="104" t="s">
        <v>164</v>
      </c>
      <c r="C26" s="104"/>
      <c r="D26" s="104" t="s">
        <v>103</v>
      </c>
      <c r="E26" s="105"/>
      <c r="F26" s="104" t="s">
        <v>105</v>
      </c>
      <c r="G26" s="104" t="s">
        <v>105</v>
      </c>
      <c r="H26" s="121"/>
      <c r="I26" s="107">
        <v>7200000</v>
      </c>
      <c r="J26" s="108"/>
      <c r="K26" s="109"/>
      <c r="L26" s="110"/>
      <c r="M26" s="111">
        <f t="shared" si="0"/>
        <v>0</v>
      </c>
      <c r="N26" s="112"/>
      <c r="O26" s="107">
        <f>I26-SUM(K27:K29)</f>
        <v>-1800000</v>
      </c>
      <c r="P26" s="58"/>
      <c r="Q26" s="113">
        <v>0</v>
      </c>
      <c r="R26" s="114">
        <f t="shared" si="1"/>
        <v>0</v>
      </c>
      <c r="S26" s="115">
        <f>R26*E26</f>
        <v>0</v>
      </c>
      <c r="T26" s="116"/>
      <c r="U26" s="117"/>
      <c r="V26" s="118">
        <f t="shared" si="3"/>
        <v>0</v>
      </c>
      <c r="W26" s="112"/>
      <c r="X26" s="107">
        <f>S26-SUM(T27:T29)</f>
        <v>0</v>
      </c>
      <c r="Y26" s="58"/>
      <c r="Z26" s="113">
        <v>9.9500000000000005E-2</v>
      </c>
      <c r="AA26" s="115">
        <f t="shared" si="4"/>
        <v>716400</v>
      </c>
      <c r="AB26" s="116"/>
      <c r="AC26" s="117"/>
      <c r="AD26" s="118">
        <f t="shared" si="5"/>
        <v>0</v>
      </c>
      <c r="AE26" s="112"/>
      <c r="AF26" s="119">
        <f>AB26-AC26</f>
        <v>0</v>
      </c>
      <c r="AG26" s="66"/>
      <c r="AH26" s="113">
        <v>0.90049999999999997</v>
      </c>
      <c r="AI26" s="115">
        <f t="shared" si="6"/>
        <v>6483600</v>
      </c>
      <c r="AJ26" s="116"/>
      <c r="AK26" s="117"/>
      <c r="AL26" s="118">
        <f t="shared" si="7"/>
        <v>0</v>
      </c>
      <c r="AM26" s="112"/>
      <c r="AN26" s="119">
        <f>AJ26-AK26</f>
        <v>0</v>
      </c>
      <c r="AO26"/>
      <c r="AP26" s="67">
        <f t="shared" si="8"/>
        <v>1</v>
      </c>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row>
    <row r="27" spans="1:1024" x14ac:dyDescent="0.15">
      <c r="A27" s="103"/>
      <c r="B27" s="104" t="s">
        <v>164</v>
      </c>
      <c r="C27" s="104" t="s">
        <v>166</v>
      </c>
      <c r="D27" s="104" t="s">
        <v>106</v>
      </c>
      <c r="E27" s="105"/>
      <c r="F27" s="104" t="s">
        <v>105</v>
      </c>
      <c r="G27" s="104" t="s">
        <v>105</v>
      </c>
      <c r="H27" s="121"/>
      <c r="I27" s="107">
        <v>0</v>
      </c>
      <c r="J27" s="108"/>
      <c r="K27" s="122">
        <v>3000000</v>
      </c>
      <c r="L27" s="111"/>
      <c r="M27" s="111">
        <f t="shared" si="0"/>
        <v>0</v>
      </c>
      <c r="N27" s="112"/>
      <c r="O27" s="107"/>
      <c r="P27" s="58"/>
      <c r="Q27" s="113">
        <v>0</v>
      </c>
      <c r="R27" s="114">
        <f t="shared" si="1"/>
        <v>0</v>
      </c>
      <c r="S27" s="115">
        <f>R27*E27</f>
        <v>0</v>
      </c>
      <c r="T27" s="123"/>
      <c r="U27" s="118"/>
      <c r="V27" s="118">
        <f t="shared" si="3"/>
        <v>0</v>
      </c>
      <c r="W27" s="112"/>
      <c r="X27" s="107"/>
      <c r="Y27" s="58"/>
      <c r="Z27" s="113">
        <v>9.9500000000000005E-2</v>
      </c>
      <c r="AA27" s="115">
        <f t="shared" si="4"/>
        <v>0</v>
      </c>
      <c r="AB27" s="123"/>
      <c r="AC27" s="118"/>
      <c r="AD27" s="118">
        <f t="shared" si="5"/>
        <v>0</v>
      </c>
      <c r="AE27" s="112"/>
      <c r="AF27" s="119">
        <f>AA27-AB27</f>
        <v>0</v>
      </c>
      <c r="AG27" s="66"/>
      <c r="AH27" s="113">
        <v>0.90049999999999997</v>
      </c>
      <c r="AI27" s="115">
        <f t="shared" si="6"/>
        <v>0</v>
      </c>
      <c r="AJ27" s="123"/>
      <c r="AK27" s="118"/>
      <c r="AL27" s="118">
        <f t="shared" si="7"/>
        <v>0</v>
      </c>
      <c r="AM27" s="112"/>
      <c r="AN27" s="119">
        <f>AI27-AJ27</f>
        <v>0</v>
      </c>
      <c r="AO27"/>
      <c r="AP27" s="67">
        <f t="shared" si="8"/>
        <v>1</v>
      </c>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15">
      <c r="A28" s="103"/>
      <c r="B28" s="104" t="s">
        <v>164</v>
      </c>
      <c r="C28" s="104" t="s">
        <v>167</v>
      </c>
      <c r="D28" s="104" t="s">
        <v>104</v>
      </c>
      <c r="E28" s="105"/>
      <c r="F28" s="104" t="s">
        <v>105</v>
      </c>
      <c r="G28" s="104" t="s">
        <v>105</v>
      </c>
      <c r="H28" s="121"/>
      <c r="I28" s="107">
        <v>0</v>
      </c>
      <c r="J28" s="108"/>
      <c r="K28" s="122">
        <v>2500000</v>
      </c>
      <c r="L28" s="111"/>
      <c r="M28" s="111">
        <f t="shared" si="0"/>
        <v>0</v>
      </c>
      <c r="N28" s="112"/>
      <c r="O28" s="107"/>
      <c r="P28" s="58"/>
      <c r="Q28" s="113">
        <v>0</v>
      </c>
      <c r="R28" s="114">
        <f t="shared" si="1"/>
        <v>0</v>
      </c>
      <c r="S28" s="115">
        <f>R28*E28</f>
        <v>0</v>
      </c>
      <c r="T28" s="123"/>
      <c r="U28" s="118"/>
      <c r="V28" s="118">
        <f t="shared" si="3"/>
        <v>0</v>
      </c>
      <c r="W28" s="112"/>
      <c r="X28" s="107"/>
      <c r="Y28" s="58"/>
      <c r="Z28" s="113">
        <v>9.9500000000000005E-2</v>
      </c>
      <c r="AA28" s="115">
        <f t="shared" si="4"/>
        <v>0</v>
      </c>
      <c r="AB28" s="123"/>
      <c r="AC28" s="118"/>
      <c r="AD28" s="118">
        <f t="shared" si="5"/>
        <v>0</v>
      </c>
      <c r="AE28" s="112"/>
      <c r="AF28" s="119">
        <f>AA28-AB28</f>
        <v>0</v>
      </c>
      <c r="AG28" s="66"/>
      <c r="AH28" s="113">
        <v>0.90049999999999997</v>
      </c>
      <c r="AI28" s="115">
        <f t="shared" si="6"/>
        <v>0</v>
      </c>
      <c r="AJ28" s="123"/>
      <c r="AK28" s="118"/>
      <c r="AL28" s="118">
        <f t="shared" si="7"/>
        <v>0</v>
      </c>
      <c r="AM28" s="112"/>
      <c r="AN28" s="119">
        <f>AI28-AJ28</f>
        <v>0</v>
      </c>
      <c r="AO28"/>
      <c r="AP28" s="67">
        <f t="shared" si="8"/>
        <v>1</v>
      </c>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row>
    <row r="29" spans="1:1024" x14ac:dyDescent="0.15">
      <c r="A29" s="103"/>
      <c r="B29" s="104" t="s">
        <v>164</v>
      </c>
      <c r="C29" s="104" t="s">
        <v>168</v>
      </c>
      <c r="D29" s="104" t="s">
        <v>169</v>
      </c>
      <c r="E29" s="105"/>
      <c r="F29" s="104" t="s">
        <v>105</v>
      </c>
      <c r="G29" s="104" t="s">
        <v>105</v>
      </c>
      <c r="H29" s="121"/>
      <c r="I29" s="107">
        <v>0</v>
      </c>
      <c r="J29" s="108"/>
      <c r="K29" s="122">
        <v>3500000</v>
      </c>
      <c r="L29" s="111"/>
      <c r="M29" s="111">
        <f t="shared" si="0"/>
        <v>0</v>
      </c>
      <c r="N29" s="112"/>
      <c r="O29" s="107"/>
      <c r="P29" s="58"/>
      <c r="Q29" s="113">
        <v>0</v>
      </c>
      <c r="R29" s="114">
        <f t="shared" si="1"/>
        <v>0</v>
      </c>
      <c r="S29" s="115">
        <f>R29*E29</f>
        <v>0</v>
      </c>
      <c r="T29" s="123"/>
      <c r="U29" s="118"/>
      <c r="V29" s="118">
        <f t="shared" si="3"/>
        <v>0</v>
      </c>
      <c r="W29" s="112"/>
      <c r="X29" s="107"/>
      <c r="Y29" s="58"/>
      <c r="Z29" s="113">
        <v>9.9500000000000005E-2</v>
      </c>
      <c r="AA29" s="115">
        <f t="shared" si="4"/>
        <v>0</v>
      </c>
      <c r="AB29" s="123"/>
      <c r="AC29" s="118"/>
      <c r="AD29" s="118">
        <f t="shared" si="5"/>
        <v>0</v>
      </c>
      <c r="AE29" s="112"/>
      <c r="AF29" s="119">
        <f>AA29-AB29</f>
        <v>0</v>
      </c>
      <c r="AG29" s="66"/>
      <c r="AH29" s="113">
        <v>0.90049999999999997</v>
      </c>
      <c r="AI29" s="115">
        <f t="shared" si="6"/>
        <v>0</v>
      </c>
      <c r="AJ29" s="123"/>
      <c r="AK29" s="118"/>
      <c r="AL29" s="118">
        <f t="shared" si="7"/>
        <v>0</v>
      </c>
      <c r="AM29" s="112"/>
      <c r="AN29" s="119">
        <f>AI29-AJ29</f>
        <v>0</v>
      </c>
      <c r="AO29"/>
      <c r="AP29" s="67">
        <f t="shared" si="8"/>
        <v>1</v>
      </c>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row>
    <row r="30" spans="1:1024" x14ac:dyDescent="0.15">
      <c r="A30" s="103">
        <v>20</v>
      </c>
      <c r="B30" s="104" t="s">
        <v>170</v>
      </c>
      <c r="C30" s="104" t="s">
        <v>170</v>
      </c>
      <c r="D30" s="104" t="s">
        <v>171</v>
      </c>
      <c r="E30" s="105">
        <v>0.7</v>
      </c>
      <c r="F30" s="104" t="s">
        <v>172</v>
      </c>
      <c r="G30" s="104" t="s">
        <v>172</v>
      </c>
      <c r="H30" s="121"/>
      <c r="I30" s="107">
        <v>903000</v>
      </c>
      <c r="J30" s="108"/>
      <c r="K30" s="109"/>
      <c r="L30" s="110"/>
      <c r="M30" s="111">
        <f t="shared" si="0"/>
        <v>0</v>
      </c>
      <c r="N30" s="112"/>
      <c r="O30" s="107">
        <f t="shared" ref="O30:O61" si="14">K30-IF(M30&lt;&gt;0,M30,L30)</f>
        <v>0</v>
      </c>
      <c r="P30" s="58"/>
      <c r="Q30" s="113">
        <v>0.96340000000000003</v>
      </c>
      <c r="R30" s="114">
        <f t="shared" si="1"/>
        <v>869950.20000000007</v>
      </c>
      <c r="S30" s="115">
        <f t="shared" ref="S30:S61" si="15">E30*R30</f>
        <v>608965.14</v>
      </c>
      <c r="T30" s="116"/>
      <c r="U30" s="117"/>
      <c r="V30" s="118">
        <f t="shared" si="3"/>
        <v>0</v>
      </c>
      <c r="W30" s="112"/>
      <c r="X30" s="107">
        <f t="shared" ref="X30:X61" si="16">T30-IF(V30&lt;&gt;0,V30,U30)</f>
        <v>0</v>
      </c>
      <c r="Y30" s="58"/>
      <c r="Z30" s="113">
        <v>3.6600000000000001E-2</v>
      </c>
      <c r="AA30" s="115">
        <f t="shared" si="4"/>
        <v>33049.800000000003</v>
      </c>
      <c r="AB30" s="116"/>
      <c r="AC30" s="117"/>
      <c r="AD30" s="118">
        <f t="shared" si="5"/>
        <v>0</v>
      </c>
      <c r="AE30" s="112"/>
      <c r="AF30" s="119">
        <f t="shared" ref="AF30:AF61" si="17">AB30-AC30</f>
        <v>0</v>
      </c>
      <c r="AG30" s="66"/>
      <c r="AH30" s="113">
        <v>0</v>
      </c>
      <c r="AI30" s="115">
        <f t="shared" si="6"/>
        <v>0</v>
      </c>
      <c r="AJ30" s="116"/>
      <c r="AK30" s="117"/>
      <c r="AL30" s="118">
        <f t="shared" si="7"/>
        <v>0</v>
      </c>
      <c r="AM30" s="112"/>
      <c r="AN30" s="119">
        <f t="shared" ref="AN30:AN61" si="18">AJ30-AK30</f>
        <v>0</v>
      </c>
      <c r="AO30"/>
      <c r="AP30" s="67">
        <f t="shared" si="8"/>
        <v>1</v>
      </c>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row>
    <row r="31" spans="1:1024" x14ac:dyDescent="0.15">
      <c r="A31" s="103">
        <v>21</v>
      </c>
      <c r="B31" s="104" t="s">
        <v>173</v>
      </c>
      <c r="C31" s="104" t="s">
        <v>173</v>
      </c>
      <c r="D31" s="104" t="s">
        <v>174</v>
      </c>
      <c r="E31" s="105">
        <v>0.7</v>
      </c>
      <c r="F31" s="104" t="s">
        <v>175</v>
      </c>
      <c r="G31" s="104" t="s">
        <v>175</v>
      </c>
      <c r="H31" s="121"/>
      <c r="I31" s="107">
        <v>310000</v>
      </c>
      <c r="J31" s="108"/>
      <c r="K31" s="109"/>
      <c r="L31" s="110"/>
      <c r="M31" s="111">
        <f t="shared" si="0"/>
        <v>0</v>
      </c>
      <c r="N31" s="112"/>
      <c r="O31" s="107">
        <f t="shared" si="14"/>
        <v>0</v>
      </c>
      <c r="P31" s="58"/>
      <c r="Q31" s="113">
        <v>0.96340000000000003</v>
      </c>
      <c r="R31" s="114">
        <f t="shared" si="1"/>
        <v>298654</v>
      </c>
      <c r="S31" s="115">
        <f t="shared" si="15"/>
        <v>209057.8</v>
      </c>
      <c r="T31" s="116"/>
      <c r="U31" s="117"/>
      <c r="V31" s="118">
        <f t="shared" si="3"/>
        <v>0</v>
      </c>
      <c r="W31" s="112"/>
      <c r="X31" s="107">
        <f t="shared" si="16"/>
        <v>0</v>
      </c>
      <c r="Y31" s="58"/>
      <c r="Z31" s="113">
        <v>3.6600000000000001E-2</v>
      </c>
      <c r="AA31" s="115">
        <f t="shared" si="4"/>
        <v>11346</v>
      </c>
      <c r="AB31" s="116"/>
      <c r="AC31" s="117"/>
      <c r="AD31" s="118">
        <f t="shared" si="5"/>
        <v>0</v>
      </c>
      <c r="AE31" s="112"/>
      <c r="AF31" s="119">
        <f t="shared" si="17"/>
        <v>0</v>
      </c>
      <c r="AG31" s="66"/>
      <c r="AH31" s="113">
        <v>0</v>
      </c>
      <c r="AI31" s="115">
        <f t="shared" si="6"/>
        <v>0</v>
      </c>
      <c r="AJ31" s="116"/>
      <c r="AK31" s="117"/>
      <c r="AL31" s="118">
        <f t="shared" si="7"/>
        <v>0</v>
      </c>
      <c r="AM31" s="112"/>
      <c r="AN31" s="119">
        <f t="shared" si="18"/>
        <v>0</v>
      </c>
      <c r="AO31"/>
      <c r="AP31" s="67">
        <f t="shared" si="8"/>
        <v>1</v>
      </c>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row>
    <row r="32" spans="1:1024" x14ac:dyDescent="0.15">
      <c r="A32" s="103">
        <v>22</v>
      </c>
      <c r="B32" s="104" t="s">
        <v>176</v>
      </c>
      <c r="C32" s="104" t="s">
        <v>176</v>
      </c>
      <c r="D32" s="104" t="s">
        <v>177</v>
      </c>
      <c r="E32" s="105">
        <v>1</v>
      </c>
      <c r="F32" s="104" t="s">
        <v>85</v>
      </c>
      <c r="G32" s="104" t="s">
        <v>85</v>
      </c>
      <c r="H32" s="121"/>
      <c r="I32" s="107">
        <v>6800000</v>
      </c>
      <c r="J32" s="108"/>
      <c r="K32" s="109"/>
      <c r="L32" s="110"/>
      <c r="M32" s="111">
        <f t="shared" si="0"/>
        <v>0</v>
      </c>
      <c r="N32" s="112"/>
      <c r="O32" s="107">
        <f t="shared" si="14"/>
        <v>0</v>
      </c>
      <c r="P32" s="58"/>
      <c r="Q32" s="113">
        <v>0.96340000000000003</v>
      </c>
      <c r="R32" s="114">
        <f t="shared" si="1"/>
        <v>6551120</v>
      </c>
      <c r="S32" s="115">
        <f t="shared" si="15"/>
        <v>6551120</v>
      </c>
      <c r="T32" s="116"/>
      <c r="U32" s="117"/>
      <c r="V32" s="118">
        <f t="shared" si="3"/>
        <v>0</v>
      </c>
      <c r="W32" s="112"/>
      <c r="X32" s="107">
        <f t="shared" si="16"/>
        <v>0</v>
      </c>
      <c r="Y32" s="58"/>
      <c r="Z32" s="113">
        <v>3.6600000000000001E-2</v>
      </c>
      <c r="AA32" s="115">
        <f t="shared" si="4"/>
        <v>248880</v>
      </c>
      <c r="AB32" s="116"/>
      <c r="AC32" s="117"/>
      <c r="AD32" s="118">
        <f t="shared" si="5"/>
        <v>0</v>
      </c>
      <c r="AE32" s="112"/>
      <c r="AF32" s="119">
        <f t="shared" si="17"/>
        <v>0</v>
      </c>
      <c r="AG32" s="66"/>
      <c r="AH32" s="113">
        <v>0</v>
      </c>
      <c r="AI32" s="115">
        <f t="shared" si="6"/>
        <v>0</v>
      </c>
      <c r="AJ32" s="116"/>
      <c r="AK32" s="117"/>
      <c r="AL32" s="118">
        <f t="shared" si="7"/>
        <v>0</v>
      </c>
      <c r="AM32" s="112"/>
      <c r="AN32" s="119">
        <f t="shared" si="18"/>
        <v>0</v>
      </c>
      <c r="AO32"/>
      <c r="AP32" s="67">
        <f t="shared" si="8"/>
        <v>1</v>
      </c>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row r="33" spans="1:1024" x14ac:dyDescent="0.15">
      <c r="A33" s="103">
        <v>23</v>
      </c>
      <c r="B33" s="104" t="s">
        <v>178</v>
      </c>
      <c r="C33" s="104" t="s">
        <v>178</v>
      </c>
      <c r="D33" s="104" t="s">
        <v>179</v>
      </c>
      <c r="E33" s="105"/>
      <c r="F33" s="104" t="s">
        <v>180</v>
      </c>
      <c r="G33" s="104" t="s">
        <v>180</v>
      </c>
      <c r="H33" s="121"/>
      <c r="I33" s="107">
        <v>4760000</v>
      </c>
      <c r="J33" s="108"/>
      <c r="K33" s="109"/>
      <c r="L33" s="110"/>
      <c r="M33" s="111">
        <f t="shared" si="0"/>
        <v>0</v>
      </c>
      <c r="N33" s="112"/>
      <c r="O33" s="107">
        <f t="shared" si="14"/>
        <v>0</v>
      </c>
      <c r="P33" s="58"/>
      <c r="Q33" s="113">
        <v>0.96340000000000003</v>
      </c>
      <c r="R33" s="114">
        <f t="shared" si="1"/>
        <v>4585784</v>
      </c>
      <c r="S33" s="115">
        <f t="shared" si="15"/>
        <v>0</v>
      </c>
      <c r="T33" s="116"/>
      <c r="U33" s="117"/>
      <c r="V33" s="118">
        <f t="shared" si="3"/>
        <v>0</v>
      </c>
      <c r="W33" s="112"/>
      <c r="X33" s="107">
        <f t="shared" si="16"/>
        <v>0</v>
      </c>
      <c r="Y33" s="58"/>
      <c r="Z33" s="113">
        <v>3.6600000000000001E-2</v>
      </c>
      <c r="AA33" s="115">
        <f t="shared" si="4"/>
        <v>174216</v>
      </c>
      <c r="AB33" s="116"/>
      <c r="AC33" s="117"/>
      <c r="AD33" s="118">
        <f t="shared" si="5"/>
        <v>0</v>
      </c>
      <c r="AE33" s="112"/>
      <c r="AF33" s="119">
        <f t="shared" si="17"/>
        <v>0</v>
      </c>
      <c r="AG33" s="66"/>
      <c r="AH33" s="113">
        <v>0</v>
      </c>
      <c r="AI33" s="115">
        <f t="shared" si="6"/>
        <v>0</v>
      </c>
      <c r="AJ33" s="116"/>
      <c r="AK33" s="117"/>
      <c r="AL33" s="118">
        <f t="shared" si="7"/>
        <v>0</v>
      </c>
      <c r="AM33" s="112"/>
      <c r="AN33" s="119">
        <f t="shared" si="18"/>
        <v>0</v>
      </c>
      <c r="AO33"/>
      <c r="AP33" s="67">
        <f t="shared" si="8"/>
        <v>1</v>
      </c>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row>
    <row r="34" spans="1:1024" x14ac:dyDescent="0.15">
      <c r="A34" s="103">
        <v>24</v>
      </c>
      <c r="B34" s="104" t="s">
        <v>181</v>
      </c>
      <c r="C34" s="104" t="s">
        <v>181</v>
      </c>
      <c r="D34" s="104" t="s">
        <v>182</v>
      </c>
      <c r="E34" s="105"/>
      <c r="F34" s="104" t="s">
        <v>130</v>
      </c>
      <c r="G34" s="104" t="s">
        <v>130</v>
      </c>
      <c r="H34" s="121"/>
      <c r="I34" s="107">
        <v>2170000</v>
      </c>
      <c r="J34" s="108"/>
      <c r="K34" s="109"/>
      <c r="L34" s="110"/>
      <c r="M34" s="111">
        <f t="shared" si="0"/>
        <v>0</v>
      </c>
      <c r="N34" s="112"/>
      <c r="O34" s="107">
        <f t="shared" si="14"/>
        <v>0</v>
      </c>
      <c r="P34" s="58"/>
      <c r="Q34" s="113">
        <v>0.96340000000000003</v>
      </c>
      <c r="R34" s="114">
        <f t="shared" si="1"/>
        <v>2090578</v>
      </c>
      <c r="S34" s="115">
        <f t="shared" si="15"/>
        <v>0</v>
      </c>
      <c r="T34" s="116"/>
      <c r="U34" s="117"/>
      <c r="V34" s="118">
        <f t="shared" si="3"/>
        <v>0</v>
      </c>
      <c r="W34" s="112"/>
      <c r="X34" s="107">
        <f t="shared" si="16"/>
        <v>0</v>
      </c>
      <c r="Y34" s="58"/>
      <c r="Z34" s="113">
        <v>3.6600000000000001E-2</v>
      </c>
      <c r="AA34" s="115">
        <f t="shared" si="4"/>
        <v>79422</v>
      </c>
      <c r="AB34" s="116"/>
      <c r="AC34" s="117"/>
      <c r="AD34" s="118">
        <f t="shared" si="5"/>
        <v>0</v>
      </c>
      <c r="AE34" s="112"/>
      <c r="AF34" s="119">
        <f t="shared" si="17"/>
        <v>0</v>
      </c>
      <c r="AG34" s="66"/>
      <c r="AH34" s="113">
        <v>0</v>
      </c>
      <c r="AI34" s="115">
        <f t="shared" si="6"/>
        <v>0</v>
      </c>
      <c r="AJ34" s="116"/>
      <c r="AK34" s="117"/>
      <c r="AL34" s="118">
        <f t="shared" si="7"/>
        <v>0</v>
      </c>
      <c r="AM34" s="112"/>
      <c r="AN34" s="119">
        <f t="shared" si="18"/>
        <v>0</v>
      </c>
      <c r="AO34"/>
      <c r="AP34" s="67">
        <f t="shared" si="8"/>
        <v>1</v>
      </c>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row r="35" spans="1:1024" x14ac:dyDescent="0.15">
      <c r="A35" s="103">
        <v>25</v>
      </c>
      <c r="B35" s="104" t="s">
        <v>183</v>
      </c>
      <c r="C35" s="104" t="s">
        <v>183</v>
      </c>
      <c r="D35" s="104" t="s">
        <v>184</v>
      </c>
      <c r="E35" s="105"/>
      <c r="F35" s="104" t="s">
        <v>144</v>
      </c>
      <c r="G35" s="104" t="s">
        <v>144</v>
      </c>
      <c r="H35" s="106"/>
      <c r="I35" s="107">
        <v>1300000</v>
      </c>
      <c r="J35" s="108"/>
      <c r="K35" s="109"/>
      <c r="L35" s="110"/>
      <c r="M35" s="111">
        <f t="shared" si="0"/>
        <v>0</v>
      </c>
      <c r="N35" s="112"/>
      <c r="O35" s="107">
        <f t="shared" si="14"/>
        <v>0</v>
      </c>
      <c r="P35" s="58"/>
      <c r="Q35" s="113">
        <v>0.96340000000000003</v>
      </c>
      <c r="R35" s="114">
        <f t="shared" si="1"/>
        <v>1252420</v>
      </c>
      <c r="S35" s="115">
        <f t="shared" si="15"/>
        <v>0</v>
      </c>
      <c r="T35" s="116"/>
      <c r="U35" s="117"/>
      <c r="V35" s="118">
        <f t="shared" si="3"/>
        <v>0</v>
      </c>
      <c r="W35" s="112"/>
      <c r="X35" s="107">
        <f t="shared" si="16"/>
        <v>0</v>
      </c>
      <c r="Y35" s="58"/>
      <c r="Z35" s="113">
        <v>3.6600000000000001E-2</v>
      </c>
      <c r="AA35" s="115">
        <f t="shared" si="4"/>
        <v>47580</v>
      </c>
      <c r="AB35" s="116"/>
      <c r="AC35" s="117"/>
      <c r="AD35" s="118">
        <f t="shared" si="5"/>
        <v>0</v>
      </c>
      <c r="AE35" s="112"/>
      <c r="AF35" s="119">
        <f t="shared" si="17"/>
        <v>0</v>
      </c>
      <c r="AG35" s="66"/>
      <c r="AH35" s="113">
        <v>0</v>
      </c>
      <c r="AI35" s="115">
        <f t="shared" si="6"/>
        <v>0</v>
      </c>
      <c r="AJ35" s="116"/>
      <c r="AK35" s="117"/>
      <c r="AL35" s="118">
        <f t="shared" si="7"/>
        <v>0</v>
      </c>
      <c r="AM35" s="112"/>
      <c r="AN35" s="119">
        <f t="shared" si="18"/>
        <v>0</v>
      </c>
      <c r="AO35"/>
      <c r="AP35" s="67">
        <f t="shared" si="8"/>
        <v>1</v>
      </c>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15">
      <c r="A36" s="103">
        <v>26</v>
      </c>
      <c r="B36" s="104" t="s">
        <v>185</v>
      </c>
      <c r="C36" s="104" t="s">
        <v>185</v>
      </c>
      <c r="D36" s="104" t="s">
        <v>186</v>
      </c>
      <c r="E36" s="105"/>
      <c r="F36" s="104" t="s">
        <v>187</v>
      </c>
      <c r="G36" s="104" t="s">
        <v>187</v>
      </c>
      <c r="H36" s="106"/>
      <c r="I36" s="107">
        <v>8580000</v>
      </c>
      <c r="J36" s="108"/>
      <c r="K36" s="109"/>
      <c r="L36" s="110"/>
      <c r="M36" s="111">
        <f t="shared" si="0"/>
        <v>0</v>
      </c>
      <c r="N36" s="112"/>
      <c r="O36" s="107">
        <f t="shared" si="14"/>
        <v>0</v>
      </c>
      <c r="P36" s="58"/>
      <c r="Q36" s="113">
        <v>0.96340000000000003</v>
      </c>
      <c r="R36" s="114">
        <f t="shared" si="1"/>
        <v>8265972</v>
      </c>
      <c r="S36" s="115">
        <f t="shared" si="15"/>
        <v>0</v>
      </c>
      <c r="T36" s="116"/>
      <c r="U36" s="117"/>
      <c r="V36" s="118">
        <f t="shared" si="3"/>
        <v>0</v>
      </c>
      <c r="W36" s="112"/>
      <c r="X36" s="107">
        <f t="shared" si="16"/>
        <v>0</v>
      </c>
      <c r="Y36" s="58"/>
      <c r="Z36" s="113">
        <v>3.6600000000000001E-2</v>
      </c>
      <c r="AA36" s="115">
        <f t="shared" si="4"/>
        <v>314028</v>
      </c>
      <c r="AB36" s="116"/>
      <c r="AC36" s="117"/>
      <c r="AD36" s="118">
        <f t="shared" si="5"/>
        <v>0</v>
      </c>
      <c r="AE36" s="112"/>
      <c r="AF36" s="119">
        <f t="shared" si="17"/>
        <v>0</v>
      </c>
      <c r="AG36" s="66"/>
      <c r="AH36" s="113">
        <v>0</v>
      </c>
      <c r="AI36" s="115">
        <f t="shared" si="6"/>
        <v>0</v>
      </c>
      <c r="AJ36" s="116"/>
      <c r="AK36" s="117"/>
      <c r="AL36" s="118">
        <f t="shared" si="7"/>
        <v>0</v>
      </c>
      <c r="AM36" s="112"/>
      <c r="AN36" s="119">
        <f t="shared" si="18"/>
        <v>0</v>
      </c>
      <c r="AO36"/>
      <c r="AP36" s="67">
        <f t="shared" si="8"/>
        <v>1</v>
      </c>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row>
    <row r="37" spans="1:1024" x14ac:dyDescent="0.15">
      <c r="A37" s="103">
        <v>27</v>
      </c>
      <c r="B37" s="104" t="s">
        <v>188</v>
      </c>
      <c r="C37" s="104" t="s">
        <v>188</v>
      </c>
      <c r="D37" s="104" t="s">
        <v>189</v>
      </c>
      <c r="E37" s="105"/>
      <c r="F37" s="104" t="s">
        <v>144</v>
      </c>
      <c r="G37" s="104" t="s">
        <v>144</v>
      </c>
      <c r="H37" s="106"/>
      <c r="I37" s="107">
        <v>700000</v>
      </c>
      <c r="J37" s="108"/>
      <c r="K37" s="109"/>
      <c r="L37" s="110"/>
      <c r="M37" s="111">
        <f t="shared" si="0"/>
        <v>0</v>
      </c>
      <c r="N37" s="112"/>
      <c r="O37" s="107">
        <f t="shared" si="14"/>
        <v>0</v>
      </c>
      <c r="P37" s="58"/>
      <c r="Q37" s="113">
        <v>0.96340000000000003</v>
      </c>
      <c r="R37" s="114">
        <f t="shared" si="1"/>
        <v>674380</v>
      </c>
      <c r="S37" s="115">
        <f t="shared" si="15"/>
        <v>0</v>
      </c>
      <c r="T37" s="116"/>
      <c r="U37" s="117"/>
      <c r="V37" s="118">
        <f t="shared" si="3"/>
        <v>0</v>
      </c>
      <c r="W37" s="112"/>
      <c r="X37" s="107">
        <f t="shared" si="16"/>
        <v>0</v>
      </c>
      <c r="Y37" s="58"/>
      <c r="Z37" s="113">
        <v>3.6600000000000001E-2</v>
      </c>
      <c r="AA37" s="115">
        <f t="shared" si="4"/>
        <v>25620</v>
      </c>
      <c r="AB37" s="116"/>
      <c r="AC37" s="117"/>
      <c r="AD37" s="118">
        <f t="shared" si="5"/>
        <v>0</v>
      </c>
      <c r="AE37" s="112"/>
      <c r="AF37" s="119">
        <f t="shared" si="17"/>
        <v>0</v>
      </c>
      <c r="AG37" s="66"/>
      <c r="AH37" s="113">
        <v>0</v>
      </c>
      <c r="AI37" s="115">
        <f t="shared" si="6"/>
        <v>0</v>
      </c>
      <c r="AJ37" s="116"/>
      <c r="AK37" s="117"/>
      <c r="AL37" s="118">
        <f t="shared" si="7"/>
        <v>0</v>
      </c>
      <c r="AM37" s="112"/>
      <c r="AN37" s="119">
        <f t="shared" si="18"/>
        <v>0</v>
      </c>
      <c r="AO37"/>
      <c r="AP37" s="67">
        <f t="shared" si="8"/>
        <v>1</v>
      </c>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row>
    <row r="38" spans="1:1024" x14ac:dyDescent="0.15">
      <c r="A38" s="103">
        <v>28</v>
      </c>
      <c r="B38" s="104" t="s">
        <v>190</v>
      </c>
      <c r="C38" s="104" t="s">
        <v>190</v>
      </c>
      <c r="D38" s="104" t="s">
        <v>191</v>
      </c>
      <c r="E38" s="105"/>
      <c r="F38" s="104" t="s">
        <v>144</v>
      </c>
      <c r="G38" s="104" t="s">
        <v>144</v>
      </c>
      <c r="H38" s="106"/>
      <c r="I38" s="107">
        <v>3950000</v>
      </c>
      <c r="J38" s="108"/>
      <c r="K38" s="109"/>
      <c r="L38" s="110"/>
      <c r="M38" s="111">
        <f t="shared" ref="M38:M69" si="19">+L38*0.08</f>
        <v>0</v>
      </c>
      <c r="N38" s="112"/>
      <c r="O38" s="107">
        <f t="shared" si="14"/>
        <v>0</v>
      </c>
      <c r="P38" s="58"/>
      <c r="Q38" s="113">
        <v>0.96340000000000003</v>
      </c>
      <c r="R38" s="114">
        <f t="shared" ref="R38:R69" si="20">$I38*Q38</f>
        <v>3805430</v>
      </c>
      <c r="S38" s="115">
        <f t="shared" si="15"/>
        <v>0</v>
      </c>
      <c r="T38" s="116"/>
      <c r="U38" s="117"/>
      <c r="V38" s="118">
        <f t="shared" ref="V38:V69" si="21">+U38*0.08</f>
        <v>0</v>
      </c>
      <c r="W38" s="112"/>
      <c r="X38" s="107">
        <f t="shared" si="16"/>
        <v>0</v>
      </c>
      <c r="Y38" s="58"/>
      <c r="Z38" s="113">
        <v>3.6600000000000001E-2</v>
      </c>
      <c r="AA38" s="115">
        <f t="shared" ref="AA38:AA69" si="22">$I38*Z38</f>
        <v>144570</v>
      </c>
      <c r="AB38" s="116"/>
      <c r="AC38" s="117"/>
      <c r="AD38" s="118">
        <f t="shared" ref="AD38:AD69" si="23">+AC38*0.08</f>
        <v>0</v>
      </c>
      <c r="AE38" s="112"/>
      <c r="AF38" s="119">
        <f t="shared" si="17"/>
        <v>0</v>
      </c>
      <c r="AG38" s="66"/>
      <c r="AH38" s="113">
        <v>0</v>
      </c>
      <c r="AI38" s="115">
        <f t="shared" ref="AI38:AI69" si="24">$I38*AH38</f>
        <v>0</v>
      </c>
      <c r="AJ38" s="116"/>
      <c r="AK38" s="117"/>
      <c r="AL38" s="118">
        <f t="shared" ref="AL38:AL69" si="25">+AK38*0.08</f>
        <v>0</v>
      </c>
      <c r="AM38" s="112"/>
      <c r="AN38" s="119">
        <f t="shared" si="18"/>
        <v>0</v>
      </c>
      <c r="AO38"/>
      <c r="AP38" s="67">
        <f t="shared" ref="AP38:AP69" si="26">Z38+AH38+Q38</f>
        <v>1</v>
      </c>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row>
    <row r="39" spans="1:1024" x14ac:dyDescent="0.15">
      <c r="A39" s="103">
        <v>29</v>
      </c>
      <c r="B39" s="104" t="s">
        <v>192</v>
      </c>
      <c r="C39" s="104" t="s">
        <v>192</v>
      </c>
      <c r="D39" s="104" t="s">
        <v>193</v>
      </c>
      <c r="E39" s="105">
        <v>1</v>
      </c>
      <c r="F39" s="104" t="s">
        <v>144</v>
      </c>
      <c r="G39" s="104" t="s">
        <v>144</v>
      </c>
      <c r="H39" s="106"/>
      <c r="I39" s="107">
        <v>2100000</v>
      </c>
      <c r="J39" s="108"/>
      <c r="K39" s="109"/>
      <c r="L39" s="110"/>
      <c r="M39" s="111">
        <f t="shared" si="19"/>
        <v>0</v>
      </c>
      <c r="N39" s="112"/>
      <c r="O39" s="107">
        <f t="shared" si="14"/>
        <v>0</v>
      </c>
      <c r="P39" s="58"/>
      <c r="Q39" s="113">
        <v>0.96340000000000003</v>
      </c>
      <c r="R39" s="114">
        <f t="shared" si="20"/>
        <v>2023140</v>
      </c>
      <c r="S39" s="115">
        <f t="shared" si="15"/>
        <v>2023140</v>
      </c>
      <c r="T39" s="116"/>
      <c r="U39" s="117"/>
      <c r="V39" s="118">
        <f t="shared" si="21"/>
        <v>0</v>
      </c>
      <c r="W39" s="112"/>
      <c r="X39" s="107">
        <f t="shared" si="16"/>
        <v>0</v>
      </c>
      <c r="Y39" s="58"/>
      <c r="Z39" s="113">
        <v>3.6600000000000001E-2</v>
      </c>
      <c r="AA39" s="115">
        <f t="shared" si="22"/>
        <v>76860</v>
      </c>
      <c r="AB39" s="116"/>
      <c r="AC39" s="117"/>
      <c r="AD39" s="118">
        <f t="shared" si="23"/>
        <v>0</v>
      </c>
      <c r="AE39" s="112"/>
      <c r="AF39" s="119">
        <f t="shared" si="17"/>
        <v>0</v>
      </c>
      <c r="AG39" s="66"/>
      <c r="AH39" s="113">
        <v>0</v>
      </c>
      <c r="AI39" s="115">
        <f t="shared" si="24"/>
        <v>0</v>
      </c>
      <c r="AJ39" s="116"/>
      <c r="AK39" s="117"/>
      <c r="AL39" s="118">
        <f t="shared" si="25"/>
        <v>0</v>
      </c>
      <c r="AM39" s="112"/>
      <c r="AN39" s="119">
        <f t="shared" si="18"/>
        <v>0</v>
      </c>
      <c r="AO39"/>
      <c r="AP39" s="67">
        <f t="shared" si="26"/>
        <v>1</v>
      </c>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row>
    <row r="40" spans="1:1024" x14ac:dyDescent="0.15">
      <c r="A40" s="103">
        <v>30</v>
      </c>
      <c r="B40" s="104" t="s">
        <v>194</v>
      </c>
      <c r="C40" s="104" t="s">
        <v>194</v>
      </c>
      <c r="D40" s="104" t="s">
        <v>195</v>
      </c>
      <c r="E40" s="105"/>
      <c r="F40" s="104" t="s">
        <v>180</v>
      </c>
      <c r="G40" s="104" t="s">
        <v>180</v>
      </c>
      <c r="H40" s="106"/>
      <c r="I40" s="107">
        <v>3100000</v>
      </c>
      <c r="J40" s="108"/>
      <c r="K40" s="109"/>
      <c r="L40" s="110"/>
      <c r="M40" s="111">
        <f t="shared" si="19"/>
        <v>0</v>
      </c>
      <c r="N40" s="112"/>
      <c r="O40" s="107">
        <f t="shared" si="14"/>
        <v>0</v>
      </c>
      <c r="P40" s="58"/>
      <c r="Q40" s="113">
        <v>0.96340000000000003</v>
      </c>
      <c r="R40" s="114">
        <f t="shared" si="20"/>
        <v>2986540</v>
      </c>
      <c r="S40" s="115">
        <f t="shared" si="15"/>
        <v>0</v>
      </c>
      <c r="T40" s="116"/>
      <c r="U40" s="117"/>
      <c r="V40" s="118">
        <f t="shared" si="21"/>
        <v>0</v>
      </c>
      <c r="W40" s="112"/>
      <c r="X40" s="107">
        <f t="shared" si="16"/>
        <v>0</v>
      </c>
      <c r="Y40" s="58"/>
      <c r="Z40" s="113">
        <v>3.6600000000000001E-2</v>
      </c>
      <c r="AA40" s="115">
        <f t="shared" si="22"/>
        <v>113460</v>
      </c>
      <c r="AB40" s="116"/>
      <c r="AC40" s="117"/>
      <c r="AD40" s="118">
        <f t="shared" si="23"/>
        <v>0</v>
      </c>
      <c r="AE40" s="112"/>
      <c r="AF40" s="119">
        <f t="shared" si="17"/>
        <v>0</v>
      </c>
      <c r="AG40" s="66"/>
      <c r="AH40" s="113">
        <v>0</v>
      </c>
      <c r="AI40" s="115">
        <f t="shared" si="24"/>
        <v>0</v>
      </c>
      <c r="AJ40" s="116"/>
      <c r="AK40" s="117"/>
      <c r="AL40" s="118">
        <f t="shared" si="25"/>
        <v>0</v>
      </c>
      <c r="AM40" s="112"/>
      <c r="AN40" s="119">
        <f t="shared" si="18"/>
        <v>0</v>
      </c>
      <c r="AO40"/>
      <c r="AP40" s="67">
        <f t="shared" si="26"/>
        <v>1</v>
      </c>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row>
    <row r="41" spans="1:1024" x14ac:dyDescent="0.15">
      <c r="A41" s="103">
        <v>31</v>
      </c>
      <c r="B41" s="104" t="s">
        <v>196</v>
      </c>
      <c r="C41" s="104" t="s">
        <v>196</v>
      </c>
      <c r="D41" s="104" t="s">
        <v>197</v>
      </c>
      <c r="E41" s="105">
        <v>1</v>
      </c>
      <c r="F41" s="104" t="s">
        <v>130</v>
      </c>
      <c r="G41" s="104" t="s">
        <v>130</v>
      </c>
      <c r="H41" s="106"/>
      <c r="I41" s="107">
        <v>4625000</v>
      </c>
      <c r="J41" s="108"/>
      <c r="K41" s="109"/>
      <c r="L41" s="110"/>
      <c r="M41" s="111">
        <f t="shared" si="19"/>
        <v>0</v>
      </c>
      <c r="N41" s="112"/>
      <c r="O41" s="107">
        <f t="shared" si="14"/>
        <v>0</v>
      </c>
      <c r="P41" s="58"/>
      <c r="Q41" s="113">
        <v>0.96340000000000003</v>
      </c>
      <c r="R41" s="114">
        <f t="shared" si="20"/>
        <v>4455725</v>
      </c>
      <c r="S41" s="115">
        <f t="shared" si="15"/>
        <v>4455725</v>
      </c>
      <c r="T41" s="116"/>
      <c r="U41" s="117"/>
      <c r="V41" s="118">
        <f t="shared" si="21"/>
        <v>0</v>
      </c>
      <c r="W41" s="112"/>
      <c r="X41" s="107">
        <f t="shared" si="16"/>
        <v>0</v>
      </c>
      <c r="Y41" s="58"/>
      <c r="Z41" s="113">
        <v>3.6600000000000001E-2</v>
      </c>
      <c r="AA41" s="115">
        <f t="shared" si="22"/>
        <v>169275</v>
      </c>
      <c r="AB41" s="116"/>
      <c r="AC41" s="117"/>
      <c r="AD41" s="118">
        <f t="shared" si="23"/>
        <v>0</v>
      </c>
      <c r="AE41" s="112"/>
      <c r="AF41" s="119">
        <f t="shared" si="17"/>
        <v>0</v>
      </c>
      <c r="AG41" s="66"/>
      <c r="AH41" s="113">
        <v>0</v>
      </c>
      <c r="AI41" s="115">
        <f t="shared" si="24"/>
        <v>0</v>
      </c>
      <c r="AJ41" s="116"/>
      <c r="AK41" s="117"/>
      <c r="AL41" s="118">
        <f t="shared" si="25"/>
        <v>0</v>
      </c>
      <c r="AM41" s="112"/>
      <c r="AN41" s="119">
        <f t="shared" si="18"/>
        <v>0</v>
      </c>
      <c r="AO41"/>
      <c r="AP41" s="67">
        <f t="shared" si="26"/>
        <v>1</v>
      </c>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row>
    <row r="42" spans="1:1024" x14ac:dyDescent="0.15">
      <c r="A42" s="103">
        <v>32</v>
      </c>
      <c r="B42" s="104" t="s">
        <v>198</v>
      </c>
      <c r="C42" s="104" t="s">
        <v>198</v>
      </c>
      <c r="D42" s="104" t="s">
        <v>199</v>
      </c>
      <c r="E42" s="105"/>
      <c r="F42" s="104" t="s">
        <v>144</v>
      </c>
      <c r="G42" s="104" t="s">
        <v>144</v>
      </c>
      <c r="H42" s="106"/>
      <c r="I42" s="107">
        <v>3000000</v>
      </c>
      <c r="J42" s="108"/>
      <c r="K42" s="109"/>
      <c r="L42" s="110"/>
      <c r="M42" s="111">
        <f t="shared" si="19"/>
        <v>0</v>
      </c>
      <c r="N42" s="112"/>
      <c r="O42" s="107">
        <f t="shared" si="14"/>
        <v>0</v>
      </c>
      <c r="P42" s="58"/>
      <c r="Q42" s="113">
        <v>0.96340000000000003</v>
      </c>
      <c r="R42" s="114">
        <f t="shared" si="20"/>
        <v>2890200</v>
      </c>
      <c r="S42" s="115">
        <f t="shared" si="15"/>
        <v>0</v>
      </c>
      <c r="T42" s="116"/>
      <c r="U42" s="117"/>
      <c r="V42" s="118">
        <f t="shared" si="21"/>
        <v>0</v>
      </c>
      <c r="W42" s="112"/>
      <c r="X42" s="107">
        <f t="shared" si="16"/>
        <v>0</v>
      </c>
      <c r="Y42" s="58"/>
      <c r="Z42" s="113">
        <v>3.6600000000000001E-2</v>
      </c>
      <c r="AA42" s="115">
        <f t="shared" si="22"/>
        <v>109800</v>
      </c>
      <c r="AB42" s="116"/>
      <c r="AC42" s="117"/>
      <c r="AD42" s="118">
        <f t="shared" si="23"/>
        <v>0</v>
      </c>
      <c r="AE42" s="112"/>
      <c r="AF42" s="119">
        <f t="shared" si="17"/>
        <v>0</v>
      </c>
      <c r="AG42" s="66"/>
      <c r="AH42" s="113">
        <v>0</v>
      </c>
      <c r="AI42" s="115">
        <f t="shared" si="24"/>
        <v>0</v>
      </c>
      <c r="AJ42" s="116"/>
      <c r="AK42" s="117"/>
      <c r="AL42" s="118">
        <f t="shared" si="25"/>
        <v>0</v>
      </c>
      <c r="AM42" s="112"/>
      <c r="AN42" s="119">
        <f t="shared" si="18"/>
        <v>0</v>
      </c>
      <c r="AO42"/>
      <c r="AP42" s="67">
        <f t="shared" si="26"/>
        <v>1</v>
      </c>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row>
    <row r="43" spans="1:1024" x14ac:dyDescent="0.15">
      <c r="A43" s="103">
        <v>33</v>
      </c>
      <c r="B43" s="104" t="s">
        <v>200</v>
      </c>
      <c r="C43" s="104" t="s">
        <v>200</v>
      </c>
      <c r="D43" s="104" t="s">
        <v>201</v>
      </c>
      <c r="E43" s="105">
        <v>1</v>
      </c>
      <c r="F43" s="104" t="s">
        <v>144</v>
      </c>
      <c r="G43" s="104" t="s">
        <v>144</v>
      </c>
      <c r="H43" s="106"/>
      <c r="I43" s="107">
        <v>447000</v>
      </c>
      <c r="J43" s="108"/>
      <c r="K43" s="109"/>
      <c r="L43" s="110"/>
      <c r="M43" s="111">
        <f t="shared" si="19"/>
        <v>0</v>
      </c>
      <c r="N43" s="112"/>
      <c r="O43" s="107">
        <f t="shared" si="14"/>
        <v>0</v>
      </c>
      <c r="P43" s="58"/>
      <c r="Q43" s="113">
        <v>0.96340000000000003</v>
      </c>
      <c r="R43" s="114">
        <f t="shared" si="20"/>
        <v>430639.8</v>
      </c>
      <c r="S43" s="115">
        <f t="shared" si="15"/>
        <v>430639.8</v>
      </c>
      <c r="T43" s="116"/>
      <c r="U43" s="117"/>
      <c r="V43" s="118">
        <f t="shared" si="21"/>
        <v>0</v>
      </c>
      <c r="W43" s="112"/>
      <c r="X43" s="107">
        <f t="shared" si="16"/>
        <v>0</v>
      </c>
      <c r="Y43" s="58"/>
      <c r="Z43" s="113">
        <v>3.6600000000000001E-2</v>
      </c>
      <c r="AA43" s="115">
        <f t="shared" si="22"/>
        <v>16360.2</v>
      </c>
      <c r="AB43" s="116"/>
      <c r="AC43" s="117"/>
      <c r="AD43" s="118">
        <f t="shared" si="23"/>
        <v>0</v>
      </c>
      <c r="AE43" s="112"/>
      <c r="AF43" s="119">
        <f t="shared" si="17"/>
        <v>0</v>
      </c>
      <c r="AG43" s="66"/>
      <c r="AH43" s="113">
        <v>0</v>
      </c>
      <c r="AI43" s="115">
        <f t="shared" si="24"/>
        <v>0</v>
      </c>
      <c r="AJ43" s="116"/>
      <c r="AK43" s="117"/>
      <c r="AL43" s="118">
        <f t="shared" si="25"/>
        <v>0</v>
      </c>
      <c r="AM43" s="112"/>
      <c r="AN43" s="119">
        <f t="shared" si="18"/>
        <v>0</v>
      </c>
      <c r="AO43"/>
      <c r="AP43" s="67">
        <f t="shared" si="26"/>
        <v>1</v>
      </c>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row r="44" spans="1:1024" x14ac:dyDescent="0.15">
      <c r="A44" s="103">
        <v>34</v>
      </c>
      <c r="B44" s="104" t="s">
        <v>202</v>
      </c>
      <c r="C44" s="104" t="s">
        <v>202</v>
      </c>
      <c r="D44" s="104" t="s">
        <v>203</v>
      </c>
      <c r="E44" s="105">
        <v>1</v>
      </c>
      <c r="F44" s="104" t="s">
        <v>144</v>
      </c>
      <c r="G44" s="104" t="s">
        <v>144</v>
      </c>
      <c r="H44" s="106"/>
      <c r="I44" s="107">
        <v>1500000</v>
      </c>
      <c r="J44" s="108"/>
      <c r="K44" s="109"/>
      <c r="L44" s="110"/>
      <c r="M44" s="111">
        <f t="shared" si="19"/>
        <v>0</v>
      </c>
      <c r="N44" s="112"/>
      <c r="O44" s="107">
        <f t="shared" si="14"/>
        <v>0</v>
      </c>
      <c r="P44" s="58"/>
      <c r="Q44" s="113">
        <v>0.96340000000000003</v>
      </c>
      <c r="R44" s="114">
        <f t="shared" si="20"/>
        <v>1445100</v>
      </c>
      <c r="S44" s="115">
        <f t="shared" si="15"/>
        <v>1445100</v>
      </c>
      <c r="T44" s="116"/>
      <c r="U44" s="117"/>
      <c r="V44" s="118">
        <f t="shared" si="21"/>
        <v>0</v>
      </c>
      <c r="W44" s="112"/>
      <c r="X44" s="107">
        <f t="shared" si="16"/>
        <v>0</v>
      </c>
      <c r="Y44" s="58"/>
      <c r="Z44" s="113">
        <v>3.6600000000000001E-2</v>
      </c>
      <c r="AA44" s="115">
        <f t="shared" si="22"/>
        <v>54900</v>
      </c>
      <c r="AB44" s="116"/>
      <c r="AC44" s="117"/>
      <c r="AD44" s="118">
        <f t="shared" si="23"/>
        <v>0</v>
      </c>
      <c r="AE44" s="112"/>
      <c r="AF44" s="119">
        <f t="shared" si="17"/>
        <v>0</v>
      </c>
      <c r="AG44" s="66"/>
      <c r="AH44" s="113">
        <v>0</v>
      </c>
      <c r="AI44" s="115">
        <f t="shared" si="24"/>
        <v>0</v>
      </c>
      <c r="AJ44" s="116"/>
      <c r="AK44" s="117"/>
      <c r="AL44" s="118">
        <f t="shared" si="25"/>
        <v>0</v>
      </c>
      <c r="AM44" s="112"/>
      <c r="AN44" s="119">
        <f t="shared" si="18"/>
        <v>0</v>
      </c>
      <c r="AO44"/>
      <c r="AP44" s="67">
        <f t="shared" si="26"/>
        <v>1</v>
      </c>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row>
    <row r="45" spans="1:1024" x14ac:dyDescent="0.15">
      <c r="A45" s="103">
        <v>35</v>
      </c>
      <c r="B45" s="104" t="s">
        <v>204</v>
      </c>
      <c r="C45" s="104" t="s">
        <v>204</v>
      </c>
      <c r="D45" s="104" t="s">
        <v>205</v>
      </c>
      <c r="E45" s="105"/>
      <c r="F45" s="104" t="s">
        <v>172</v>
      </c>
      <c r="G45" s="104" t="s">
        <v>172</v>
      </c>
      <c r="H45" s="106"/>
      <c r="I45" s="107">
        <v>2900000</v>
      </c>
      <c r="J45" s="108"/>
      <c r="K45" s="109"/>
      <c r="L45" s="110"/>
      <c r="M45" s="111">
        <f t="shared" si="19"/>
        <v>0</v>
      </c>
      <c r="N45" s="112"/>
      <c r="O45" s="107">
        <f t="shared" si="14"/>
        <v>0</v>
      </c>
      <c r="P45" s="58"/>
      <c r="Q45" s="113">
        <v>0.96340000000000003</v>
      </c>
      <c r="R45" s="114">
        <f t="shared" si="20"/>
        <v>2793860</v>
      </c>
      <c r="S45" s="115">
        <f t="shared" si="15"/>
        <v>0</v>
      </c>
      <c r="T45" s="116"/>
      <c r="U45" s="117"/>
      <c r="V45" s="118">
        <f t="shared" si="21"/>
        <v>0</v>
      </c>
      <c r="W45" s="112"/>
      <c r="X45" s="107">
        <f t="shared" si="16"/>
        <v>0</v>
      </c>
      <c r="Y45" s="58"/>
      <c r="Z45" s="113">
        <v>3.6600000000000001E-2</v>
      </c>
      <c r="AA45" s="115">
        <f t="shared" si="22"/>
        <v>106140</v>
      </c>
      <c r="AB45" s="116"/>
      <c r="AC45" s="117"/>
      <c r="AD45" s="118">
        <f t="shared" si="23"/>
        <v>0</v>
      </c>
      <c r="AE45" s="112"/>
      <c r="AF45" s="119">
        <f t="shared" si="17"/>
        <v>0</v>
      </c>
      <c r="AG45" s="66"/>
      <c r="AH45" s="113">
        <v>0</v>
      </c>
      <c r="AI45" s="115">
        <f t="shared" si="24"/>
        <v>0</v>
      </c>
      <c r="AJ45" s="116"/>
      <c r="AK45" s="117"/>
      <c r="AL45" s="118">
        <f t="shared" si="25"/>
        <v>0</v>
      </c>
      <c r="AM45" s="112"/>
      <c r="AN45" s="119">
        <f t="shared" si="18"/>
        <v>0</v>
      </c>
      <c r="AO45"/>
      <c r="AP45" s="67">
        <f t="shared" si="26"/>
        <v>1</v>
      </c>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row>
    <row r="46" spans="1:1024" x14ac:dyDescent="0.15">
      <c r="A46" s="103">
        <v>36</v>
      </c>
      <c r="B46" s="104" t="s">
        <v>206</v>
      </c>
      <c r="C46" s="104" t="s">
        <v>206</v>
      </c>
      <c r="D46" s="104" t="s">
        <v>207</v>
      </c>
      <c r="E46" s="105">
        <v>1</v>
      </c>
      <c r="F46" s="104" t="s">
        <v>172</v>
      </c>
      <c r="G46" s="104" t="s">
        <v>172</v>
      </c>
      <c r="H46" s="106"/>
      <c r="I46" s="107">
        <v>670000</v>
      </c>
      <c r="J46" s="108"/>
      <c r="K46" s="109"/>
      <c r="L46" s="110"/>
      <c r="M46" s="111">
        <f t="shared" si="19"/>
        <v>0</v>
      </c>
      <c r="N46" s="112"/>
      <c r="O46" s="107">
        <f t="shared" si="14"/>
        <v>0</v>
      </c>
      <c r="P46" s="58"/>
      <c r="Q46" s="113">
        <v>0.96340000000000003</v>
      </c>
      <c r="R46" s="114">
        <f t="shared" si="20"/>
        <v>645478</v>
      </c>
      <c r="S46" s="115">
        <f t="shared" si="15"/>
        <v>645478</v>
      </c>
      <c r="T46" s="116"/>
      <c r="U46" s="117"/>
      <c r="V46" s="118">
        <f t="shared" si="21"/>
        <v>0</v>
      </c>
      <c r="W46" s="112"/>
      <c r="X46" s="107">
        <f t="shared" si="16"/>
        <v>0</v>
      </c>
      <c r="Y46" s="58"/>
      <c r="Z46" s="113">
        <v>3.6600000000000001E-2</v>
      </c>
      <c r="AA46" s="115">
        <f t="shared" si="22"/>
        <v>24522</v>
      </c>
      <c r="AB46" s="116"/>
      <c r="AC46" s="117"/>
      <c r="AD46" s="118">
        <f t="shared" si="23"/>
        <v>0</v>
      </c>
      <c r="AE46" s="112"/>
      <c r="AF46" s="119">
        <f t="shared" si="17"/>
        <v>0</v>
      </c>
      <c r="AG46" s="66"/>
      <c r="AH46" s="113">
        <v>0</v>
      </c>
      <c r="AI46" s="115">
        <f t="shared" si="24"/>
        <v>0</v>
      </c>
      <c r="AJ46" s="116"/>
      <c r="AK46" s="117"/>
      <c r="AL46" s="118">
        <f t="shared" si="25"/>
        <v>0</v>
      </c>
      <c r="AM46" s="112"/>
      <c r="AN46" s="119">
        <f t="shared" si="18"/>
        <v>0</v>
      </c>
      <c r="AO46"/>
      <c r="AP46" s="67">
        <f t="shared" si="26"/>
        <v>1</v>
      </c>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15">
      <c r="A47" s="103">
        <v>37</v>
      </c>
      <c r="B47" s="104" t="s">
        <v>208</v>
      </c>
      <c r="C47" s="104" t="s">
        <v>208</v>
      </c>
      <c r="D47" s="104" t="s">
        <v>209</v>
      </c>
      <c r="E47" s="105">
        <v>1</v>
      </c>
      <c r="F47" s="104" t="s">
        <v>144</v>
      </c>
      <c r="G47" s="104" t="s">
        <v>144</v>
      </c>
      <c r="H47" s="106"/>
      <c r="I47" s="107">
        <v>7500000</v>
      </c>
      <c r="J47" s="108"/>
      <c r="K47" s="109"/>
      <c r="L47" s="110"/>
      <c r="M47" s="111">
        <f t="shared" si="19"/>
        <v>0</v>
      </c>
      <c r="N47" s="112"/>
      <c r="O47" s="107">
        <f t="shared" si="14"/>
        <v>0</v>
      </c>
      <c r="P47" s="58"/>
      <c r="Q47" s="113">
        <v>0.96340000000000003</v>
      </c>
      <c r="R47" s="114">
        <f t="shared" si="20"/>
        <v>7225500</v>
      </c>
      <c r="S47" s="115">
        <f t="shared" si="15"/>
        <v>7225500</v>
      </c>
      <c r="T47" s="116"/>
      <c r="U47" s="117"/>
      <c r="V47" s="118">
        <f t="shared" si="21"/>
        <v>0</v>
      </c>
      <c r="W47" s="112"/>
      <c r="X47" s="107">
        <f t="shared" si="16"/>
        <v>0</v>
      </c>
      <c r="Y47" s="58"/>
      <c r="Z47" s="113">
        <v>3.6600000000000001E-2</v>
      </c>
      <c r="AA47" s="115">
        <f t="shared" si="22"/>
        <v>274500</v>
      </c>
      <c r="AB47" s="116"/>
      <c r="AC47" s="117"/>
      <c r="AD47" s="118">
        <f t="shared" si="23"/>
        <v>0</v>
      </c>
      <c r="AE47" s="112"/>
      <c r="AF47" s="119">
        <f t="shared" si="17"/>
        <v>0</v>
      </c>
      <c r="AG47" s="66"/>
      <c r="AH47" s="113">
        <v>0</v>
      </c>
      <c r="AI47" s="115">
        <f t="shared" si="24"/>
        <v>0</v>
      </c>
      <c r="AJ47" s="116"/>
      <c r="AK47" s="117"/>
      <c r="AL47" s="118">
        <f t="shared" si="25"/>
        <v>0</v>
      </c>
      <c r="AM47" s="112"/>
      <c r="AN47" s="119">
        <f t="shared" si="18"/>
        <v>0</v>
      </c>
      <c r="AO47"/>
      <c r="AP47" s="67">
        <f t="shared" si="26"/>
        <v>1</v>
      </c>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row>
    <row r="48" spans="1:1024" x14ac:dyDescent="0.15">
      <c r="A48" s="103">
        <v>38</v>
      </c>
      <c r="B48" s="104" t="s">
        <v>210</v>
      </c>
      <c r="C48" s="104" t="s">
        <v>210</v>
      </c>
      <c r="D48" s="104" t="s">
        <v>211</v>
      </c>
      <c r="E48" s="105">
        <v>1</v>
      </c>
      <c r="F48" s="104" t="s">
        <v>172</v>
      </c>
      <c r="G48" s="104" t="s">
        <v>172</v>
      </c>
      <c r="H48" s="106"/>
      <c r="I48" s="107">
        <v>720000</v>
      </c>
      <c r="J48" s="108"/>
      <c r="K48" s="109"/>
      <c r="L48" s="110"/>
      <c r="M48" s="111">
        <f t="shared" si="19"/>
        <v>0</v>
      </c>
      <c r="N48" s="112"/>
      <c r="O48" s="107">
        <f t="shared" si="14"/>
        <v>0</v>
      </c>
      <c r="P48" s="58"/>
      <c r="Q48" s="113">
        <v>0.96340000000000003</v>
      </c>
      <c r="R48" s="114">
        <f t="shared" si="20"/>
        <v>693648</v>
      </c>
      <c r="S48" s="115">
        <f t="shared" si="15"/>
        <v>693648</v>
      </c>
      <c r="T48" s="116"/>
      <c r="U48" s="117"/>
      <c r="V48" s="118">
        <f t="shared" si="21"/>
        <v>0</v>
      </c>
      <c r="W48" s="112"/>
      <c r="X48" s="107">
        <f t="shared" si="16"/>
        <v>0</v>
      </c>
      <c r="Y48" s="58"/>
      <c r="Z48" s="113">
        <v>3.6600000000000001E-2</v>
      </c>
      <c r="AA48" s="115">
        <f t="shared" si="22"/>
        <v>26352</v>
      </c>
      <c r="AB48" s="116"/>
      <c r="AC48" s="117"/>
      <c r="AD48" s="118">
        <f t="shared" si="23"/>
        <v>0</v>
      </c>
      <c r="AE48" s="112"/>
      <c r="AF48" s="119">
        <f t="shared" si="17"/>
        <v>0</v>
      </c>
      <c r="AG48" s="66"/>
      <c r="AH48" s="113">
        <v>0</v>
      </c>
      <c r="AI48" s="115">
        <f t="shared" si="24"/>
        <v>0</v>
      </c>
      <c r="AJ48" s="116"/>
      <c r="AK48" s="117"/>
      <c r="AL48" s="118">
        <f t="shared" si="25"/>
        <v>0</v>
      </c>
      <c r="AM48" s="112"/>
      <c r="AN48" s="119">
        <f t="shared" si="18"/>
        <v>0</v>
      </c>
      <c r="AO48"/>
      <c r="AP48" s="67">
        <f t="shared" si="26"/>
        <v>1</v>
      </c>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row>
    <row r="49" spans="1:1024" x14ac:dyDescent="0.15">
      <c r="A49" s="103">
        <v>39</v>
      </c>
      <c r="B49" s="104" t="s">
        <v>212</v>
      </c>
      <c r="C49" s="104" t="s">
        <v>212</v>
      </c>
      <c r="D49" s="104" t="s">
        <v>213</v>
      </c>
      <c r="E49" s="105">
        <v>1</v>
      </c>
      <c r="F49" s="104" t="s">
        <v>144</v>
      </c>
      <c r="G49" s="104" t="s">
        <v>144</v>
      </c>
      <c r="H49" s="106"/>
      <c r="I49" s="107">
        <v>1200000</v>
      </c>
      <c r="J49" s="108"/>
      <c r="K49" s="109"/>
      <c r="L49" s="110"/>
      <c r="M49" s="111">
        <f t="shared" si="19"/>
        <v>0</v>
      </c>
      <c r="N49" s="112"/>
      <c r="O49" s="107">
        <f t="shared" si="14"/>
        <v>0</v>
      </c>
      <c r="P49" s="58"/>
      <c r="Q49" s="113">
        <v>0.96340000000000003</v>
      </c>
      <c r="R49" s="114">
        <f t="shared" si="20"/>
        <v>1156080</v>
      </c>
      <c r="S49" s="115">
        <f t="shared" si="15"/>
        <v>1156080</v>
      </c>
      <c r="T49" s="116"/>
      <c r="U49" s="117"/>
      <c r="V49" s="118">
        <f t="shared" si="21"/>
        <v>0</v>
      </c>
      <c r="W49" s="112"/>
      <c r="X49" s="107">
        <f t="shared" si="16"/>
        <v>0</v>
      </c>
      <c r="Y49" s="58"/>
      <c r="Z49" s="113">
        <v>3.6600000000000001E-2</v>
      </c>
      <c r="AA49" s="115">
        <f t="shared" si="22"/>
        <v>43920</v>
      </c>
      <c r="AB49" s="116"/>
      <c r="AC49" s="117"/>
      <c r="AD49" s="118">
        <f t="shared" si="23"/>
        <v>0</v>
      </c>
      <c r="AE49" s="112"/>
      <c r="AF49" s="119">
        <f t="shared" si="17"/>
        <v>0</v>
      </c>
      <c r="AG49" s="66"/>
      <c r="AH49" s="113">
        <v>0</v>
      </c>
      <c r="AI49" s="115">
        <f t="shared" si="24"/>
        <v>0</v>
      </c>
      <c r="AJ49" s="116"/>
      <c r="AK49" s="117"/>
      <c r="AL49" s="118">
        <f t="shared" si="25"/>
        <v>0</v>
      </c>
      <c r="AM49" s="112"/>
      <c r="AN49" s="119">
        <f t="shared" si="18"/>
        <v>0</v>
      </c>
      <c r="AO49"/>
      <c r="AP49" s="67">
        <f t="shared" si="26"/>
        <v>1</v>
      </c>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row>
    <row r="50" spans="1:1024" x14ac:dyDescent="0.15">
      <c r="A50" s="103">
        <v>40</v>
      </c>
      <c r="B50" s="104" t="s">
        <v>214</v>
      </c>
      <c r="C50" s="104" t="s">
        <v>214</v>
      </c>
      <c r="D50" s="104" t="s">
        <v>215</v>
      </c>
      <c r="E50" s="105"/>
      <c r="F50" s="104" t="s">
        <v>130</v>
      </c>
      <c r="G50" s="104" t="s">
        <v>130</v>
      </c>
      <c r="H50" s="106"/>
      <c r="I50" s="107">
        <v>594000</v>
      </c>
      <c r="J50" s="108"/>
      <c r="K50" s="109"/>
      <c r="L50" s="110"/>
      <c r="M50" s="111">
        <f t="shared" si="19"/>
        <v>0</v>
      </c>
      <c r="N50" s="112"/>
      <c r="O50" s="107">
        <f t="shared" si="14"/>
        <v>0</v>
      </c>
      <c r="P50" s="58"/>
      <c r="Q50" s="113">
        <v>0.96340000000000003</v>
      </c>
      <c r="R50" s="114">
        <f t="shared" si="20"/>
        <v>572259.6</v>
      </c>
      <c r="S50" s="115">
        <f t="shared" si="15"/>
        <v>0</v>
      </c>
      <c r="T50" s="116"/>
      <c r="U50" s="117"/>
      <c r="V50" s="118">
        <f t="shared" si="21"/>
        <v>0</v>
      </c>
      <c r="W50" s="112"/>
      <c r="X50" s="107">
        <f t="shared" si="16"/>
        <v>0</v>
      </c>
      <c r="Y50" s="58"/>
      <c r="Z50" s="113">
        <v>3.6600000000000001E-2</v>
      </c>
      <c r="AA50" s="115">
        <f t="shared" si="22"/>
        <v>21740.400000000001</v>
      </c>
      <c r="AB50" s="116"/>
      <c r="AC50" s="117"/>
      <c r="AD50" s="118">
        <f t="shared" si="23"/>
        <v>0</v>
      </c>
      <c r="AE50" s="112"/>
      <c r="AF50" s="119">
        <f t="shared" si="17"/>
        <v>0</v>
      </c>
      <c r="AG50" s="66"/>
      <c r="AH50" s="113">
        <v>0</v>
      </c>
      <c r="AI50" s="115">
        <f t="shared" si="24"/>
        <v>0</v>
      </c>
      <c r="AJ50" s="116"/>
      <c r="AK50" s="117"/>
      <c r="AL50" s="118">
        <f t="shared" si="25"/>
        <v>0</v>
      </c>
      <c r="AM50" s="112"/>
      <c r="AN50" s="119">
        <f t="shared" si="18"/>
        <v>0</v>
      </c>
      <c r="AO50"/>
      <c r="AP50" s="67">
        <f t="shared" si="26"/>
        <v>1</v>
      </c>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x14ac:dyDescent="0.15">
      <c r="A51" s="103">
        <v>41</v>
      </c>
      <c r="B51" s="104" t="s">
        <v>216</v>
      </c>
      <c r="C51" s="104" t="s">
        <v>216</v>
      </c>
      <c r="D51" s="104" t="s">
        <v>217</v>
      </c>
      <c r="E51" s="105"/>
      <c r="F51" s="104" t="s">
        <v>172</v>
      </c>
      <c r="G51" s="104" t="s">
        <v>172</v>
      </c>
      <c r="H51" s="106"/>
      <c r="I51" s="107">
        <v>230000</v>
      </c>
      <c r="J51" s="108"/>
      <c r="K51" s="109"/>
      <c r="L51" s="110"/>
      <c r="M51" s="111">
        <f t="shared" si="19"/>
        <v>0</v>
      </c>
      <c r="N51" s="112"/>
      <c r="O51" s="107">
        <f t="shared" si="14"/>
        <v>0</v>
      </c>
      <c r="P51" s="58"/>
      <c r="Q51" s="113">
        <v>0.96340000000000003</v>
      </c>
      <c r="R51" s="114">
        <f t="shared" si="20"/>
        <v>221582</v>
      </c>
      <c r="S51" s="115">
        <f t="shared" si="15"/>
        <v>0</v>
      </c>
      <c r="T51" s="116"/>
      <c r="U51" s="117"/>
      <c r="V51" s="118">
        <f t="shared" si="21"/>
        <v>0</v>
      </c>
      <c r="W51" s="112"/>
      <c r="X51" s="107">
        <f t="shared" si="16"/>
        <v>0</v>
      </c>
      <c r="Y51" s="58"/>
      <c r="Z51" s="113">
        <v>3.6600000000000001E-2</v>
      </c>
      <c r="AA51" s="115">
        <f t="shared" si="22"/>
        <v>8418</v>
      </c>
      <c r="AB51" s="116"/>
      <c r="AC51" s="117"/>
      <c r="AD51" s="118">
        <f t="shared" si="23"/>
        <v>0</v>
      </c>
      <c r="AE51" s="112"/>
      <c r="AF51" s="119">
        <f t="shared" si="17"/>
        <v>0</v>
      </c>
      <c r="AG51" s="66"/>
      <c r="AH51" s="113">
        <v>0</v>
      </c>
      <c r="AI51" s="115">
        <f t="shared" si="24"/>
        <v>0</v>
      </c>
      <c r="AJ51" s="116"/>
      <c r="AK51" s="117"/>
      <c r="AL51" s="118">
        <f t="shared" si="25"/>
        <v>0</v>
      </c>
      <c r="AM51" s="112"/>
      <c r="AN51" s="119">
        <f t="shared" si="18"/>
        <v>0</v>
      </c>
      <c r="AO51"/>
      <c r="AP51" s="67">
        <f t="shared" si="26"/>
        <v>1</v>
      </c>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row>
    <row r="52" spans="1:1024" x14ac:dyDescent="0.15">
      <c r="A52" s="103">
        <v>42</v>
      </c>
      <c r="B52" s="104" t="s">
        <v>218</v>
      </c>
      <c r="C52" s="104" t="s">
        <v>218</v>
      </c>
      <c r="D52" s="104" t="s">
        <v>219</v>
      </c>
      <c r="E52" s="105">
        <v>1</v>
      </c>
      <c r="F52" s="104" t="s">
        <v>85</v>
      </c>
      <c r="G52" s="104" t="s">
        <v>85</v>
      </c>
      <c r="H52" s="106"/>
      <c r="I52" s="107">
        <v>1156000</v>
      </c>
      <c r="J52" s="108"/>
      <c r="K52" s="109"/>
      <c r="L52" s="110"/>
      <c r="M52" s="111">
        <f t="shared" si="19"/>
        <v>0</v>
      </c>
      <c r="N52" s="112"/>
      <c r="O52" s="107">
        <f t="shared" si="14"/>
        <v>0</v>
      </c>
      <c r="P52" s="58"/>
      <c r="Q52" s="113">
        <v>0.96340000000000003</v>
      </c>
      <c r="R52" s="114">
        <f t="shared" si="20"/>
        <v>1113690.4000000001</v>
      </c>
      <c r="S52" s="115">
        <f t="shared" si="15"/>
        <v>1113690.4000000001</v>
      </c>
      <c r="T52" s="116"/>
      <c r="U52" s="117"/>
      <c r="V52" s="118">
        <f t="shared" si="21"/>
        <v>0</v>
      </c>
      <c r="W52" s="112"/>
      <c r="X52" s="107">
        <f t="shared" si="16"/>
        <v>0</v>
      </c>
      <c r="Y52" s="58"/>
      <c r="Z52" s="113">
        <v>3.6600000000000001E-2</v>
      </c>
      <c r="AA52" s="115">
        <f t="shared" si="22"/>
        <v>42309.599999999999</v>
      </c>
      <c r="AB52" s="116"/>
      <c r="AC52" s="117"/>
      <c r="AD52" s="118">
        <f t="shared" si="23"/>
        <v>0</v>
      </c>
      <c r="AE52" s="112"/>
      <c r="AF52" s="119">
        <f t="shared" si="17"/>
        <v>0</v>
      </c>
      <c r="AG52" s="66"/>
      <c r="AH52" s="113">
        <v>0</v>
      </c>
      <c r="AI52" s="115">
        <f t="shared" si="24"/>
        <v>0</v>
      </c>
      <c r="AJ52" s="116"/>
      <c r="AK52" s="117"/>
      <c r="AL52" s="118">
        <f t="shared" si="25"/>
        <v>0</v>
      </c>
      <c r="AM52" s="112"/>
      <c r="AN52" s="119">
        <f t="shared" si="18"/>
        <v>0</v>
      </c>
      <c r="AO52"/>
      <c r="AP52" s="67">
        <f t="shared" si="26"/>
        <v>1</v>
      </c>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row>
    <row r="53" spans="1:1024" x14ac:dyDescent="0.15">
      <c r="A53" s="103">
        <v>43</v>
      </c>
      <c r="B53" s="104" t="s">
        <v>220</v>
      </c>
      <c r="C53" s="104" t="s">
        <v>220</v>
      </c>
      <c r="D53" s="104" t="s">
        <v>221</v>
      </c>
      <c r="E53" s="105">
        <v>1</v>
      </c>
      <c r="F53" s="104" t="s">
        <v>144</v>
      </c>
      <c r="G53" s="104" t="s">
        <v>144</v>
      </c>
      <c r="H53" s="106"/>
      <c r="I53" s="107">
        <v>2500000</v>
      </c>
      <c r="J53" s="108"/>
      <c r="K53" s="109"/>
      <c r="L53" s="110"/>
      <c r="M53" s="111">
        <f t="shared" si="19"/>
        <v>0</v>
      </c>
      <c r="N53" s="112"/>
      <c r="O53" s="107">
        <f t="shared" si="14"/>
        <v>0</v>
      </c>
      <c r="P53" s="58"/>
      <c r="Q53" s="113">
        <v>0.96340000000000003</v>
      </c>
      <c r="R53" s="114">
        <f t="shared" si="20"/>
        <v>2408500</v>
      </c>
      <c r="S53" s="115">
        <f t="shared" si="15"/>
        <v>2408500</v>
      </c>
      <c r="T53" s="116"/>
      <c r="U53" s="117"/>
      <c r="V53" s="118">
        <f t="shared" si="21"/>
        <v>0</v>
      </c>
      <c r="W53" s="112"/>
      <c r="X53" s="107">
        <f t="shared" si="16"/>
        <v>0</v>
      </c>
      <c r="Y53" s="58"/>
      <c r="Z53" s="113">
        <v>3.6600000000000001E-2</v>
      </c>
      <c r="AA53" s="115">
        <f t="shared" si="22"/>
        <v>91500</v>
      </c>
      <c r="AB53" s="116"/>
      <c r="AC53" s="117"/>
      <c r="AD53" s="118">
        <f t="shared" si="23"/>
        <v>0</v>
      </c>
      <c r="AE53" s="112"/>
      <c r="AF53" s="119">
        <f t="shared" si="17"/>
        <v>0</v>
      </c>
      <c r="AG53" s="66"/>
      <c r="AH53" s="113">
        <v>0</v>
      </c>
      <c r="AI53" s="115">
        <f t="shared" si="24"/>
        <v>0</v>
      </c>
      <c r="AJ53" s="116"/>
      <c r="AK53" s="117"/>
      <c r="AL53" s="118">
        <f t="shared" si="25"/>
        <v>0</v>
      </c>
      <c r="AM53" s="112"/>
      <c r="AN53" s="119">
        <f t="shared" si="18"/>
        <v>0</v>
      </c>
      <c r="AO53"/>
      <c r="AP53" s="67">
        <f t="shared" si="26"/>
        <v>1</v>
      </c>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row>
    <row r="54" spans="1:1024" x14ac:dyDescent="0.15">
      <c r="A54" s="103">
        <v>44</v>
      </c>
      <c r="B54" s="104" t="s">
        <v>222</v>
      </c>
      <c r="C54" s="104" t="s">
        <v>222</v>
      </c>
      <c r="D54" s="104" t="s">
        <v>223</v>
      </c>
      <c r="E54" s="105"/>
      <c r="F54" s="104" t="s">
        <v>144</v>
      </c>
      <c r="G54" s="104" t="s">
        <v>144</v>
      </c>
      <c r="H54" s="106"/>
      <c r="I54" s="107">
        <v>2500000</v>
      </c>
      <c r="J54" s="108"/>
      <c r="K54" s="109"/>
      <c r="L54" s="110"/>
      <c r="M54" s="111">
        <f t="shared" si="19"/>
        <v>0</v>
      </c>
      <c r="N54" s="112"/>
      <c r="O54" s="107">
        <f t="shared" si="14"/>
        <v>0</v>
      </c>
      <c r="P54" s="58"/>
      <c r="Q54" s="113">
        <v>0.96340000000000003</v>
      </c>
      <c r="R54" s="114">
        <f t="shared" si="20"/>
        <v>2408500</v>
      </c>
      <c r="S54" s="115">
        <f t="shared" si="15"/>
        <v>0</v>
      </c>
      <c r="T54" s="116"/>
      <c r="U54" s="117"/>
      <c r="V54" s="118">
        <f t="shared" si="21"/>
        <v>0</v>
      </c>
      <c r="W54" s="112"/>
      <c r="X54" s="107">
        <f t="shared" si="16"/>
        <v>0</v>
      </c>
      <c r="Y54" s="58"/>
      <c r="Z54" s="113">
        <v>3.6600000000000001E-2</v>
      </c>
      <c r="AA54" s="115">
        <f t="shared" si="22"/>
        <v>91500</v>
      </c>
      <c r="AB54" s="116"/>
      <c r="AC54" s="117"/>
      <c r="AD54" s="118">
        <f t="shared" si="23"/>
        <v>0</v>
      </c>
      <c r="AE54" s="112"/>
      <c r="AF54" s="119">
        <f t="shared" si="17"/>
        <v>0</v>
      </c>
      <c r="AG54" s="66"/>
      <c r="AH54" s="113">
        <v>0</v>
      </c>
      <c r="AI54" s="115">
        <f t="shared" si="24"/>
        <v>0</v>
      </c>
      <c r="AJ54" s="116"/>
      <c r="AK54" s="117"/>
      <c r="AL54" s="118">
        <f t="shared" si="25"/>
        <v>0</v>
      </c>
      <c r="AM54" s="112"/>
      <c r="AN54" s="119">
        <f t="shared" si="18"/>
        <v>0</v>
      </c>
      <c r="AO54"/>
      <c r="AP54" s="67">
        <f t="shared" si="26"/>
        <v>1</v>
      </c>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row>
    <row r="55" spans="1:1024" x14ac:dyDescent="0.15">
      <c r="A55" s="103">
        <v>45</v>
      </c>
      <c r="B55" s="104" t="s">
        <v>224</v>
      </c>
      <c r="C55" s="104" t="s">
        <v>224</v>
      </c>
      <c r="D55" s="104" t="s">
        <v>225</v>
      </c>
      <c r="E55" s="105"/>
      <c r="F55" s="104" t="s">
        <v>180</v>
      </c>
      <c r="G55" s="104" t="s">
        <v>180</v>
      </c>
      <c r="H55" s="106"/>
      <c r="I55" s="107">
        <v>284000</v>
      </c>
      <c r="J55" s="108"/>
      <c r="K55" s="109"/>
      <c r="L55" s="110"/>
      <c r="M55" s="111">
        <f t="shared" si="19"/>
        <v>0</v>
      </c>
      <c r="N55" s="112"/>
      <c r="O55" s="107">
        <f t="shared" si="14"/>
        <v>0</v>
      </c>
      <c r="P55" s="58"/>
      <c r="Q55" s="113">
        <v>0.96340000000000003</v>
      </c>
      <c r="R55" s="114">
        <f t="shared" si="20"/>
        <v>273605.60000000003</v>
      </c>
      <c r="S55" s="115">
        <f t="shared" si="15"/>
        <v>0</v>
      </c>
      <c r="T55" s="116"/>
      <c r="U55" s="117"/>
      <c r="V55" s="118">
        <f t="shared" si="21"/>
        <v>0</v>
      </c>
      <c r="W55" s="112"/>
      <c r="X55" s="107">
        <f t="shared" si="16"/>
        <v>0</v>
      </c>
      <c r="Y55" s="58"/>
      <c r="Z55" s="113">
        <v>3.6600000000000001E-2</v>
      </c>
      <c r="AA55" s="115">
        <f t="shared" si="22"/>
        <v>10394.4</v>
      </c>
      <c r="AB55" s="116"/>
      <c r="AC55" s="117"/>
      <c r="AD55" s="118">
        <f t="shared" si="23"/>
        <v>0</v>
      </c>
      <c r="AE55" s="112"/>
      <c r="AF55" s="119">
        <f t="shared" si="17"/>
        <v>0</v>
      </c>
      <c r="AG55" s="66"/>
      <c r="AH55" s="113">
        <v>0</v>
      </c>
      <c r="AI55" s="115">
        <f t="shared" si="24"/>
        <v>0</v>
      </c>
      <c r="AJ55" s="116"/>
      <c r="AK55" s="117"/>
      <c r="AL55" s="118">
        <f t="shared" si="25"/>
        <v>0</v>
      </c>
      <c r="AM55" s="112"/>
      <c r="AN55" s="119">
        <f t="shared" si="18"/>
        <v>0</v>
      </c>
      <c r="AO55"/>
      <c r="AP55" s="67">
        <f t="shared" si="26"/>
        <v>1</v>
      </c>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row>
    <row r="56" spans="1:1024" x14ac:dyDescent="0.15">
      <c r="A56" s="103">
        <v>46</v>
      </c>
      <c r="B56" s="104" t="s">
        <v>226</v>
      </c>
      <c r="C56" s="104" t="s">
        <v>226</v>
      </c>
      <c r="D56" s="104" t="s">
        <v>227</v>
      </c>
      <c r="E56" s="105"/>
      <c r="F56" s="104" t="s">
        <v>144</v>
      </c>
      <c r="G56" s="104" t="s">
        <v>144</v>
      </c>
      <c r="H56" s="106"/>
      <c r="I56" s="107">
        <v>4620000</v>
      </c>
      <c r="J56" s="108"/>
      <c r="K56" s="109"/>
      <c r="L56" s="110"/>
      <c r="M56" s="111">
        <f t="shared" si="19"/>
        <v>0</v>
      </c>
      <c r="N56" s="112"/>
      <c r="O56" s="107">
        <f t="shared" si="14"/>
        <v>0</v>
      </c>
      <c r="P56" s="58"/>
      <c r="Q56" s="113">
        <v>0.96340000000000003</v>
      </c>
      <c r="R56" s="114">
        <f t="shared" si="20"/>
        <v>4450908</v>
      </c>
      <c r="S56" s="115">
        <f t="shared" si="15"/>
        <v>0</v>
      </c>
      <c r="T56" s="116"/>
      <c r="U56" s="117"/>
      <c r="V56" s="118">
        <f t="shared" si="21"/>
        <v>0</v>
      </c>
      <c r="W56" s="112"/>
      <c r="X56" s="107">
        <f t="shared" si="16"/>
        <v>0</v>
      </c>
      <c r="Y56" s="58"/>
      <c r="Z56" s="113">
        <v>3.6600000000000001E-2</v>
      </c>
      <c r="AA56" s="115">
        <f t="shared" si="22"/>
        <v>169092</v>
      </c>
      <c r="AB56" s="116"/>
      <c r="AC56" s="117"/>
      <c r="AD56" s="118">
        <f t="shared" si="23"/>
        <v>0</v>
      </c>
      <c r="AE56" s="112"/>
      <c r="AF56" s="119">
        <f t="shared" si="17"/>
        <v>0</v>
      </c>
      <c r="AG56" s="66"/>
      <c r="AH56" s="113">
        <v>0</v>
      </c>
      <c r="AI56" s="115">
        <f t="shared" si="24"/>
        <v>0</v>
      </c>
      <c r="AJ56" s="116"/>
      <c r="AK56" s="117"/>
      <c r="AL56" s="118">
        <f t="shared" si="25"/>
        <v>0</v>
      </c>
      <c r="AM56" s="112"/>
      <c r="AN56" s="119">
        <f t="shared" si="18"/>
        <v>0</v>
      </c>
      <c r="AO56"/>
      <c r="AP56" s="67">
        <f t="shared" si="26"/>
        <v>1</v>
      </c>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row>
    <row r="57" spans="1:1024" x14ac:dyDescent="0.15">
      <c r="A57" s="103">
        <v>47</v>
      </c>
      <c r="B57" s="104" t="s">
        <v>228</v>
      </c>
      <c r="C57" s="104" t="s">
        <v>228</v>
      </c>
      <c r="D57" s="104" t="s">
        <v>229</v>
      </c>
      <c r="E57" s="105"/>
      <c r="F57" s="104" t="s">
        <v>144</v>
      </c>
      <c r="G57" s="104" t="s">
        <v>144</v>
      </c>
      <c r="H57" s="106"/>
      <c r="I57" s="107">
        <v>3564000</v>
      </c>
      <c r="J57" s="108"/>
      <c r="K57" s="109"/>
      <c r="L57" s="110"/>
      <c r="M57" s="111">
        <f t="shared" si="19"/>
        <v>0</v>
      </c>
      <c r="N57" s="112"/>
      <c r="O57" s="107">
        <f t="shared" si="14"/>
        <v>0</v>
      </c>
      <c r="P57" s="58"/>
      <c r="Q57" s="113">
        <v>0.96340000000000003</v>
      </c>
      <c r="R57" s="114">
        <f t="shared" si="20"/>
        <v>3433557.6</v>
      </c>
      <c r="S57" s="115">
        <f t="shared" si="15"/>
        <v>0</v>
      </c>
      <c r="T57" s="116"/>
      <c r="U57" s="117"/>
      <c r="V57" s="118">
        <f t="shared" si="21"/>
        <v>0</v>
      </c>
      <c r="W57" s="112"/>
      <c r="X57" s="107">
        <f t="shared" si="16"/>
        <v>0</v>
      </c>
      <c r="Y57" s="58"/>
      <c r="Z57" s="113">
        <v>3.6600000000000001E-2</v>
      </c>
      <c r="AA57" s="115">
        <f t="shared" si="22"/>
        <v>130442.40000000001</v>
      </c>
      <c r="AB57" s="116"/>
      <c r="AC57" s="117"/>
      <c r="AD57" s="118">
        <f t="shared" si="23"/>
        <v>0</v>
      </c>
      <c r="AE57" s="112"/>
      <c r="AF57" s="119">
        <f t="shared" si="17"/>
        <v>0</v>
      </c>
      <c r="AG57" s="66"/>
      <c r="AH57" s="113">
        <v>0</v>
      </c>
      <c r="AI57" s="115">
        <f t="shared" si="24"/>
        <v>0</v>
      </c>
      <c r="AJ57" s="116"/>
      <c r="AK57" s="117"/>
      <c r="AL57" s="118">
        <f t="shared" si="25"/>
        <v>0</v>
      </c>
      <c r="AM57" s="112"/>
      <c r="AN57" s="119">
        <f t="shared" si="18"/>
        <v>0</v>
      </c>
      <c r="AO57"/>
      <c r="AP57" s="67">
        <f t="shared" si="26"/>
        <v>1</v>
      </c>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row>
    <row r="58" spans="1:1024" x14ac:dyDescent="0.15">
      <c r="A58" s="103">
        <v>48</v>
      </c>
      <c r="B58" s="104" t="s">
        <v>230</v>
      </c>
      <c r="C58" s="104" t="s">
        <v>230</v>
      </c>
      <c r="D58" s="104" t="s">
        <v>231</v>
      </c>
      <c r="E58" s="105"/>
      <c r="F58" s="104" t="s">
        <v>144</v>
      </c>
      <c r="G58" s="104" t="s">
        <v>144</v>
      </c>
      <c r="H58" s="106"/>
      <c r="I58" s="107">
        <v>3000000</v>
      </c>
      <c r="J58" s="108"/>
      <c r="K58" s="109"/>
      <c r="L58" s="110"/>
      <c r="M58" s="111">
        <f t="shared" si="19"/>
        <v>0</v>
      </c>
      <c r="N58" s="112"/>
      <c r="O58" s="107">
        <f t="shared" si="14"/>
        <v>0</v>
      </c>
      <c r="P58" s="58"/>
      <c r="Q58" s="113">
        <v>0.96340000000000003</v>
      </c>
      <c r="R58" s="114">
        <f t="shared" si="20"/>
        <v>2890200</v>
      </c>
      <c r="S58" s="115">
        <f t="shared" si="15"/>
        <v>0</v>
      </c>
      <c r="T58" s="116"/>
      <c r="U58" s="117"/>
      <c r="V58" s="118">
        <f t="shared" si="21"/>
        <v>0</v>
      </c>
      <c r="W58" s="112"/>
      <c r="X58" s="107">
        <f t="shared" si="16"/>
        <v>0</v>
      </c>
      <c r="Y58" s="58"/>
      <c r="Z58" s="113">
        <v>3.6600000000000001E-2</v>
      </c>
      <c r="AA58" s="115">
        <f t="shared" si="22"/>
        <v>109800</v>
      </c>
      <c r="AB58" s="116"/>
      <c r="AC58" s="117"/>
      <c r="AD58" s="118">
        <f t="shared" si="23"/>
        <v>0</v>
      </c>
      <c r="AE58" s="112"/>
      <c r="AF58" s="119">
        <f t="shared" si="17"/>
        <v>0</v>
      </c>
      <c r="AG58" s="66"/>
      <c r="AH58" s="113">
        <v>0</v>
      </c>
      <c r="AI58" s="115">
        <f t="shared" si="24"/>
        <v>0</v>
      </c>
      <c r="AJ58" s="116"/>
      <c r="AK58" s="117"/>
      <c r="AL58" s="118">
        <f t="shared" si="25"/>
        <v>0</v>
      </c>
      <c r="AM58" s="112"/>
      <c r="AN58" s="119">
        <f t="shared" si="18"/>
        <v>0</v>
      </c>
      <c r="AO58"/>
      <c r="AP58" s="67">
        <f t="shared" si="26"/>
        <v>1</v>
      </c>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row>
    <row r="59" spans="1:1024" x14ac:dyDescent="0.15">
      <c r="A59" s="103">
        <v>49</v>
      </c>
      <c r="B59" s="104" t="s">
        <v>232</v>
      </c>
      <c r="C59" s="104" t="s">
        <v>232</v>
      </c>
      <c r="D59" s="104" t="s">
        <v>233</v>
      </c>
      <c r="E59" s="105">
        <v>1</v>
      </c>
      <c r="F59" s="104" t="s">
        <v>85</v>
      </c>
      <c r="G59" s="104" t="s">
        <v>85</v>
      </c>
      <c r="H59" s="106"/>
      <c r="I59" s="107">
        <v>526000</v>
      </c>
      <c r="J59" s="108"/>
      <c r="K59" s="109"/>
      <c r="L59" s="110"/>
      <c r="M59" s="111">
        <f t="shared" si="19"/>
        <v>0</v>
      </c>
      <c r="N59" s="112"/>
      <c r="O59" s="107">
        <f t="shared" si="14"/>
        <v>0</v>
      </c>
      <c r="P59" s="58"/>
      <c r="Q59" s="113">
        <v>0.96340000000000003</v>
      </c>
      <c r="R59" s="114">
        <f t="shared" si="20"/>
        <v>506748.4</v>
      </c>
      <c r="S59" s="115">
        <f t="shared" si="15"/>
        <v>506748.4</v>
      </c>
      <c r="T59" s="116"/>
      <c r="U59" s="117"/>
      <c r="V59" s="118">
        <f t="shared" si="21"/>
        <v>0</v>
      </c>
      <c r="W59" s="112"/>
      <c r="X59" s="107">
        <f t="shared" si="16"/>
        <v>0</v>
      </c>
      <c r="Y59" s="58"/>
      <c r="Z59" s="113">
        <v>3.6600000000000001E-2</v>
      </c>
      <c r="AA59" s="115">
        <f t="shared" si="22"/>
        <v>19251.599999999999</v>
      </c>
      <c r="AB59" s="116"/>
      <c r="AC59" s="117"/>
      <c r="AD59" s="118">
        <f t="shared" si="23"/>
        <v>0</v>
      </c>
      <c r="AE59" s="112"/>
      <c r="AF59" s="119">
        <f t="shared" si="17"/>
        <v>0</v>
      </c>
      <c r="AG59" s="66"/>
      <c r="AH59" s="113">
        <v>0</v>
      </c>
      <c r="AI59" s="115">
        <f t="shared" si="24"/>
        <v>0</v>
      </c>
      <c r="AJ59" s="116"/>
      <c r="AK59" s="117"/>
      <c r="AL59" s="118">
        <f t="shared" si="25"/>
        <v>0</v>
      </c>
      <c r="AM59" s="112"/>
      <c r="AN59" s="119">
        <f t="shared" si="18"/>
        <v>0</v>
      </c>
      <c r="AO59"/>
      <c r="AP59" s="67">
        <f t="shared" si="26"/>
        <v>1</v>
      </c>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1024" x14ac:dyDescent="0.15">
      <c r="A60" s="103">
        <v>50</v>
      </c>
      <c r="B60" s="104" t="s">
        <v>234</v>
      </c>
      <c r="C60" s="104" t="s">
        <v>234</v>
      </c>
      <c r="D60" s="104" t="s">
        <v>235</v>
      </c>
      <c r="E60" s="105">
        <v>1</v>
      </c>
      <c r="F60" s="104" t="s">
        <v>85</v>
      </c>
      <c r="G60" s="104" t="s">
        <v>85</v>
      </c>
      <c r="H60" s="106"/>
      <c r="I60" s="107">
        <v>504000</v>
      </c>
      <c r="J60" s="108"/>
      <c r="K60" s="109"/>
      <c r="L60" s="110"/>
      <c r="M60" s="111">
        <f t="shared" si="19"/>
        <v>0</v>
      </c>
      <c r="N60" s="112"/>
      <c r="O60" s="107">
        <f t="shared" si="14"/>
        <v>0</v>
      </c>
      <c r="P60" s="58"/>
      <c r="Q60" s="113">
        <v>0.96340000000000003</v>
      </c>
      <c r="R60" s="114">
        <f t="shared" si="20"/>
        <v>485553.60000000003</v>
      </c>
      <c r="S60" s="115">
        <f t="shared" si="15"/>
        <v>485553.60000000003</v>
      </c>
      <c r="T60" s="116"/>
      <c r="U60" s="117"/>
      <c r="V60" s="118">
        <f t="shared" si="21"/>
        <v>0</v>
      </c>
      <c r="W60" s="112"/>
      <c r="X60" s="107">
        <f t="shared" si="16"/>
        <v>0</v>
      </c>
      <c r="Y60" s="58"/>
      <c r="Z60" s="113">
        <v>3.6600000000000001E-2</v>
      </c>
      <c r="AA60" s="115">
        <f t="shared" si="22"/>
        <v>18446.400000000001</v>
      </c>
      <c r="AB60" s="116"/>
      <c r="AC60" s="117"/>
      <c r="AD60" s="118">
        <f t="shared" si="23"/>
        <v>0</v>
      </c>
      <c r="AE60" s="112"/>
      <c r="AF60" s="119">
        <f t="shared" si="17"/>
        <v>0</v>
      </c>
      <c r="AG60" s="66"/>
      <c r="AH60" s="113">
        <v>0</v>
      </c>
      <c r="AI60" s="115">
        <f t="shared" si="24"/>
        <v>0</v>
      </c>
      <c r="AJ60" s="116"/>
      <c r="AK60" s="117"/>
      <c r="AL60" s="118">
        <f t="shared" si="25"/>
        <v>0</v>
      </c>
      <c r="AM60" s="112"/>
      <c r="AN60" s="119">
        <f t="shared" si="18"/>
        <v>0</v>
      </c>
      <c r="AO60"/>
      <c r="AP60" s="67">
        <f t="shared" si="26"/>
        <v>1</v>
      </c>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row r="61" spans="1:1024" x14ac:dyDescent="0.15">
      <c r="A61" s="103">
        <v>51</v>
      </c>
      <c r="B61" s="104" t="s">
        <v>236</v>
      </c>
      <c r="C61" s="104" t="s">
        <v>236</v>
      </c>
      <c r="D61" s="104" t="s">
        <v>237</v>
      </c>
      <c r="E61" s="105"/>
      <c r="F61" s="104" t="s">
        <v>238</v>
      </c>
      <c r="G61" s="104" t="s">
        <v>238</v>
      </c>
      <c r="H61" s="106"/>
      <c r="I61" s="107">
        <v>1375000</v>
      </c>
      <c r="J61" s="108"/>
      <c r="K61" s="109"/>
      <c r="L61" s="110"/>
      <c r="M61" s="111">
        <f t="shared" si="19"/>
        <v>0</v>
      </c>
      <c r="N61" s="112"/>
      <c r="O61" s="107">
        <f t="shared" si="14"/>
        <v>0</v>
      </c>
      <c r="P61" s="58"/>
      <c r="Q61" s="113">
        <v>0.96340000000000003</v>
      </c>
      <c r="R61" s="114">
        <f t="shared" si="20"/>
        <v>1324675</v>
      </c>
      <c r="S61" s="115">
        <f t="shared" si="15"/>
        <v>0</v>
      </c>
      <c r="T61" s="116"/>
      <c r="U61" s="117"/>
      <c r="V61" s="118">
        <f t="shared" si="21"/>
        <v>0</v>
      </c>
      <c r="W61" s="112"/>
      <c r="X61" s="107">
        <f t="shared" si="16"/>
        <v>0</v>
      </c>
      <c r="Y61" s="58"/>
      <c r="Z61" s="113">
        <v>3.6600000000000001E-2</v>
      </c>
      <c r="AA61" s="115">
        <f t="shared" si="22"/>
        <v>50325</v>
      </c>
      <c r="AB61" s="116"/>
      <c r="AC61" s="117"/>
      <c r="AD61" s="118">
        <f t="shared" si="23"/>
        <v>0</v>
      </c>
      <c r="AE61" s="112"/>
      <c r="AF61" s="119">
        <f t="shared" si="17"/>
        <v>0</v>
      </c>
      <c r="AG61" s="66"/>
      <c r="AH61" s="113">
        <v>0</v>
      </c>
      <c r="AI61" s="115">
        <f t="shared" si="24"/>
        <v>0</v>
      </c>
      <c r="AJ61" s="116"/>
      <c r="AK61" s="117"/>
      <c r="AL61" s="118">
        <f t="shared" si="25"/>
        <v>0</v>
      </c>
      <c r="AM61" s="112"/>
      <c r="AN61" s="119">
        <f t="shared" si="18"/>
        <v>0</v>
      </c>
      <c r="AO61"/>
      <c r="AP61" s="67">
        <f t="shared" si="26"/>
        <v>1</v>
      </c>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row>
    <row r="62" spans="1:1024" x14ac:dyDescent="0.15">
      <c r="A62" s="103">
        <v>52</v>
      </c>
      <c r="B62" s="104" t="s">
        <v>239</v>
      </c>
      <c r="C62" s="104" t="s">
        <v>239</v>
      </c>
      <c r="D62" s="104" t="s">
        <v>240</v>
      </c>
      <c r="E62" s="105">
        <v>1</v>
      </c>
      <c r="F62" s="104" t="s">
        <v>144</v>
      </c>
      <c r="G62" s="104" t="s">
        <v>144</v>
      </c>
      <c r="H62" s="106"/>
      <c r="I62" s="107">
        <v>1988000</v>
      </c>
      <c r="J62" s="108"/>
      <c r="K62" s="109"/>
      <c r="L62" s="110"/>
      <c r="M62" s="111">
        <f t="shared" si="19"/>
        <v>0</v>
      </c>
      <c r="N62" s="112"/>
      <c r="O62" s="107">
        <f t="shared" ref="O62:O97" si="27">K62-IF(M62&lt;&gt;0,M62,L62)</f>
        <v>0</v>
      </c>
      <c r="P62" s="58"/>
      <c r="Q62" s="113">
        <v>0.96340000000000003</v>
      </c>
      <c r="R62" s="114">
        <f t="shared" si="20"/>
        <v>1915239.2</v>
      </c>
      <c r="S62" s="115">
        <f t="shared" ref="S62:S93" si="28">E62*R62</f>
        <v>1915239.2</v>
      </c>
      <c r="T62" s="116"/>
      <c r="U62" s="117"/>
      <c r="V62" s="118">
        <f t="shared" si="21"/>
        <v>0</v>
      </c>
      <c r="W62" s="112"/>
      <c r="X62" s="107">
        <f t="shared" ref="X62:X97" si="29">T62-IF(V62&lt;&gt;0,V62,U62)</f>
        <v>0</v>
      </c>
      <c r="Y62" s="58"/>
      <c r="Z62" s="113">
        <v>3.6600000000000001E-2</v>
      </c>
      <c r="AA62" s="115">
        <f t="shared" si="22"/>
        <v>72760.800000000003</v>
      </c>
      <c r="AB62" s="116"/>
      <c r="AC62" s="117"/>
      <c r="AD62" s="118">
        <f t="shared" si="23"/>
        <v>0</v>
      </c>
      <c r="AE62" s="112"/>
      <c r="AF62" s="119">
        <f t="shared" ref="AF62:AF97" si="30">AB62-AC62</f>
        <v>0</v>
      </c>
      <c r="AG62" s="66"/>
      <c r="AH62" s="113">
        <v>0</v>
      </c>
      <c r="AI62" s="115">
        <f t="shared" si="24"/>
        <v>0</v>
      </c>
      <c r="AJ62" s="116"/>
      <c r="AK62" s="117"/>
      <c r="AL62" s="118">
        <f t="shared" si="25"/>
        <v>0</v>
      </c>
      <c r="AM62" s="112"/>
      <c r="AN62" s="119">
        <f t="shared" ref="AN62:AN97" si="31">AJ62-AK62</f>
        <v>0</v>
      </c>
      <c r="AO62"/>
      <c r="AP62" s="67">
        <f t="shared" si="26"/>
        <v>1</v>
      </c>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row>
    <row r="63" spans="1:1024" x14ac:dyDescent="0.15">
      <c r="A63" s="103">
        <v>53</v>
      </c>
      <c r="B63" s="104" t="s">
        <v>241</v>
      </c>
      <c r="C63" s="104" t="s">
        <v>241</v>
      </c>
      <c r="D63" s="104" t="s">
        <v>242</v>
      </c>
      <c r="E63" s="105"/>
      <c r="F63" s="104" t="s">
        <v>172</v>
      </c>
      <c r="G63" s="104" t="s">
        <v>172</v>
      </c>
      <c r="H63" s="106"/>
      <c r="I63" s="107">
        <v>3000000</v>
      </c>
      <c r="J63" s="108"/>
      <c r="K63" s="109"/>
      <c r="L63" s="110"/>
      <c r="M63" s="111">
        <f t="shared" si="19"/>
        <v>0</v>
      </c>
      <c r="N63" s="112"/>
      <c r="O63" s="107">
        <f t="shared" si="27"/>
        <v>0</v>
      </c>
      <c r="P63" s="58"/>
      <c r="Q63" s="113">
        <v>0.96340000000000003</v>
      </c>
      <c r="R63" s="114">
        <f t="shared" si="20"/>
        <v>2890200</v>
      </c>
      <c r="S63" s="115">
        <f t="shared" si="28"/>
        <v>0</v>
      </c>
      <c r="T63" s="116"/>
      <c r="U63" s="117"/>
      <c r="V63" s="118">
        <f t="shared" si="21"/>
        <v>0</v>
      </c>
      <c r="W63" s="112"/>
      <c r="X63" s="107">
        <f t="shared" si="29"/>
        <v>0</v>
      </c>
      <c r="Y63" s="58"/>
      <c r="Z63" s="113">
        <v>3.6600000000000001E-2</v>
      </c>
      <c r="AA63" s="115">
        <f t="shared" si="22"/>
        <v>109800</v>
      </c>
      <c r="AB63" s="116"/>
      <c r="AC63" s="117"/>
      <c r="AD63" s="118">
        <f t="shared" si="23"/>
        <v>0</v>
      </c>
      <c r="AE63" s="112"/>
      <c r="AF63" s="119">
        <f t="shared" si="30"/>
        <v>0</v>
      </c>
      <c r="AG63" s="66"/>
      <c r="AH63" s="113">
        <v>0</v>
      </c>
      <c r="AI63" s="115">
        <f t="shared" si="24"/>
        <v>0</v>
      </c>
      <c r="AJ63" s="116"/>
      <c r="AK63" s="117"/>
      <c r="AL63" s="118">
        <f t="shared" si="25"/>
        <v>0</v>
      </c>
      <c r="AM63" s="112"/>
      <c r="AN63" s="119">
        <f t="shared" si="31"/>
        <v>0</v>
      </c>
      <c r="AO63"/>
      <c r="AP63" s="67">
        <f t="shared" si="26"/>
        <v>1</v>
      </c>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row>
    <row r="64" spans="1:1024" x14ac:dyDescent="0.15">
      <c r="A64" s="103">
        <v>54</v>
      </c>
      <c r="B64" s="104" t="s">
        <v>243</v>
      </c>
      <c r="C64" s="104" t="s">
        <v>243</v>
      </c>
      <c r="D64" s="104" t="s">
        <v>244</v>
      </c>
      <c r="E64" s="105"/>
      <c r="F64" s="104" t="s">
        <v>245</v>
      </c>
      <c r="G64" s="104" t="s">
        <v>245</v>
      </c>
      <c r="H64" s="106"/>
      <c r="I64" s="107">
        <v>6490000</v>
      </c>
      <c r="J64" s="108"/>
      <c r="K64" s="109"/>
      <c r="L64" s="110"/>
      <c r="M64" s="111">
        <f t="shared" si="19"/>
        <v>0</v>
      </c>
      <c r="N64" s="112"/>
      <c r="O64" s="107">
        <f t="shared" si="27"/>
        <v>0</v>
      </c>
      <c r="P64" s="58"/>
      <c r="Q64" s="113">
        <v>0.96340000000000003</v>
      </c>
      <c r="R64" s="114">
        <f t="shared" si="20"/>
        <v>6252466</v>
      </c>
      <c r="S64" s="115">
        <f t="shared" si="28"/>
        <v>0</v>
      </c>
      <c r="T64" s="116"/>
      <c r="U64" s="117"/>
      <c r="V64" s="118">
        <f t="shared" si="21"/>
        <v>0</v>
      </c>
      <c r="W64" s="112"/>
      <c r="X64" s="107">
        <f t="shared" si="29"/>
        <v>0</v>
      </c>
      <c r="Y64" s="58"/>
      <c r="Z64" s="113">
        <v>3.6600000000000001E-2</v>
      </c>
      <c r="AA64" s="115">
        <f t="shared" si="22"/>
        <v>237534</v>
      </c>
      <c r="AB64" s="116"/>
      <c r="AC64" s="117"/>
      <c r="AD64" s="118">
        <f t="shared" si="23"/>
        <v>0</v>
      </c>
      <c r="AE64" s="112"/>
      <c r="AF64" s="119">
        <f t="shared" si="30"/>
        <v>0</v>
      </c>
      <c r="AG64" s="66"/>
      <c r="AH64" s="113">
        <v>0</v>
      </c>
      <c r="AI64" s="115">
        <f t="shared" si="24"/>
        <v>0</v>
      </c>
      <c r="AJ64" s="116"/>
      <c r="AK64" s="117"/>
      <c r="AL64" s="118">
        <f t="shared" si="25"/>
        <v>0</v>
      </c>
      <c r="AM64" s="112"/>
      <c r="AN64" s="119">
        <f t="shared" si="31"/>
        <v>0</v>
      </c>
      <c r="AO64"/>
      <c r="AP64" s="67">
        <f t="shared" si="26"/>
        <v>1</v>
      </c>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row>
    <row r="65" spans="1:1024" x14ac:dyDescent="0.15">
      <c r="A65" s="103">
        <v>55</v>
      </c>
      <c r="B65" s="104" t="s">
        <v>246</v>
      </c>
      <c r="C65" s="104" t="s">
        <v>246</v>
      </c>
      <c r="D65" s="104" t="s">
        <v>247</v>
      </c>
      <c r="E65" s="105"/>
      <c r="F65" s="104" t="s">
        <v>172</v>
      </c>
      <c r="G65" s="104" t="s">
        <v>172</v>
      </c>
      <c r="H65" s="106"/>
      <c r="I65" s="107">
        <v>3220000</v>
      </c>
      <c r="J65" s="108"/>
      <c r="K65" s="109"/>
      <c r="L65" s="110"/>
      <c r="M65" s="111">
        <f t="shared" si="19"/>
        <v>0</v>
      </c>
      <c r="N65" s="112"/>
      <c r="O65" s="107">
        <f t="shared" si="27"/>
        <v>0</v>
      </c>
      <c r="P65" s="58"/>
      <c r="Q65" s="113">
        <v>0.96340000000000003</v>
      </c>
      <c r="R65" s="114">
        <f t="shared" si="20"/>
        <v>3102148</v>
      </c>
      <c r="S65" s="115">
        <f t="shared" si="28"/>
        <v>0</v>
      </c>
      <c r="T65" s="116"/>
      <c r="U65" s="117"/>
      <c r="V65" s="118">
        <f t="shared" si="21"/>
        <v>0</v>
      </c>
      <c r="W65" s="112"/>
      <c r="X65" s="107">
        <f t="shared" si="29"/>
        <v>0</v>
      </c>
      <c r="Y65" s="58"/>
      <c r="Z65" s="113">
        <v>3.6600000000000001E-2</v>
      </c>
      <c r="AA65" s="115">
        <f t="shared" si="22"/>
        <v>117852</v>
      </c>
      <c r="AB65" s="116"/>
      <c r="AC65" s="117"/>
      <c r="AD65" s="118">
        <f t="shared" si="23"/>
        <v>0</v>
      </c>
      <c r="AE65" s="112"/>
      <c r="AF65" s="119">
        <f t="shared" si="30"/>
        <v>0</v>
      </c>
      <c r="AG65" s="66"/>
      <c r="AH65" s="113">
        <v>0</v>
      </c>
      <c r="AI65" s="115">
        <f t="shared" si="24"/>
        <v>0</v>
      </c>
      <c r="AJ65" s="116"/>
      <c r="AK65" s="117"/>
      <c r="AL65" s="118">
        <f t="shared" si="25"/>
        <v>0</v>
      </c>
      <c r="AM65" s="112"/>
      <c r="AN65" s="119">
        <f t="shared" si="31"/>
        <v>0</v>
      </c>
      <c r="AO65"/>
      <c r="AP65" s="67">
        <f t="shared" si="26"/>
        <v>1</v>
      </c>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row>
    <row r="66" spans="1:1024" x14ac:dyDescent="0.15">
      <c r="A66" s="103">
        <v>56</v>
      </c>
      <c r="B66" s="104" t="s">
        <v>248</v>
      </c>
      <c r="C66" s="104" t="s">
        <v>248</v>
      </c>
      <c r="D66" s="104" t="s">
        <v>249</v>
      </c>
      <c r="E66" s="105">
        <v>1</v>
      </c>
      <c r="F66" s="104" t="s">
        <v>175</v>
      </c>
      <c r="G66" s="104" t="s">
        <v>175</v>
      </c>
      <c r="H66" s="106"/>
      <c r="I66" s="107">
        <v>6400000</v>
      </c>
      <c r="J66" s="108"/>
      <c r="K66" s="109"/>
      <c r="L66" s="110"/>
      <c r="M66" s="111">
        <f t="shared" si="19"/>
        <v>0</v>
      </c>
      <c r="N66" s="112"/>
      <c r="O66" s="107">
        <f t="shared" si="27"/>
        <v>0</v>
      </c>
      <c r="P66" s="58"/>
      <c r="Q66" s="113">
        <v>0.96340000000000003</v>
      </c>
      <c r="R66" s="114">
        <f t="shared" si="20"/>
        <v>6165760</v>
      </c>
      <c r="S66" s="115">
        <f t="shared" si="28"/>
        <v>6165760</v>
      </c>
      <c r="T66" s="116"/>
      <c r="U66" s="117"/>
      <c r="V66" s="118">
        <f t="shared" si="21"/>
        <v>0</v>
      </c>
      <c r="W66" s="112"/>
      <c r="X66" s="107">
        <f t="shared" si="29"/>
        <v>0</v>
      </c>
      <c r="Y66" s="58"/>
      <c r="Z66" s="113">
        <v>3.6600000000000001E-2</v>
      </c>
      <c r="AA66" s="115">
        <f t="shared" si="22"/>
        <v>234240</v>
      </c>
      <c r="AB66" s="116"/>
      <c r="AC66" s="117"/>
      <c r="AD66" s="118">
        <f t="shared" si="23"/>
        <v>0</v>
      </c>
      <c r="AE66" s="112"/>
      <c r="AF66" s="119">
        <f t="shared" si="30"/>
        <v>0</v>
      </c>
      <c r="AG66" s="66"/>
      <c r="AH66" s="113">
        <v>0</v>
      </c>
      <c r="AI66" s="115">
        <f t="shared" si="24"/>
        <v>0</v>
      </c>
      <c r="AJ66" s="116"/>
      <c r="AK66" s="117"/>
      <c r="AL66" s="118">
        <f t="shared" si="25"/>
        <v>0</v>
      </c>
      <c r="AM66" s="112"/>
      <c r="AN66" s="119">
        <f t="shared" si="31"/>
        <v>0</v>
      </c>
      <c r="AO66"/>
      <c r="AP66" s="67">
        <f t="shared" si="26"/>
        <v>1</v>
      </c>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row>
    <row r="67" spans="1:1024" x14ac:dyDescent="0.15">
      <c r="A67" s="103">
        <v>57</v>
      </c>
      <c r="B67" s="104" t="s">
        <v>250</v>
      </c>
      <c r="C67" s="104" t="s">
        <v>250</v>
      </c>
      <c r="D67" s="104" t="s">
        <v>251</v>
      </c>
      <c r="E67" s="105">
        <v>1</v>
      </c>
      <c r="F67" s="104" t="s">
        <v>172</v>
      </c>
      <c r="G67" s="104" t="s">
        <v>172</v>
      </c>
      <c r="H67" s="106"/>
      <c r="I67" s="107">
        <v>484000</v>
      </c>
      <c r="J67" s="108"/>
      <c r="K67" s="109"/>
      <c r="L67" s="110"/>
      <c r="M67" s="111">
        <f t="shared" si="19"/>
        <v>0</v>
      </c>
      <c r="N67" s="112"/>
      <c r="O67" s="107">
        <f t="shared" si="27"/>
        <v>0</v>
      </c>
      <c r="P67" s="58"/>
      <c r="Q67" s="113">
        <v>0.96340000000000003</v>
      </c>
      <c r="R67" s="114">
        <f t="shared" si="20"/>
        <v>466285.60000000003</v>
      </c>
      <c r="S67" s="115">
        <f t="shared" si="28"/>
        <v>466285.60000000003</v>
      </c>
      <c r="T67" s="116"/>
      <c r="U67" s="117"/>
      <c r="V67" s="118">
        <f t="shared" si="21"/>
        <v>0</v>
      </c>
      <c r="W67" s="112"/>
      <c r="X67" s="107">
        <f t="shared" si="29"/>
        <v>0</v>
      </c>
      <c r="Y67" s="58"/>
      <c r="Z67" s="113">
        <v>3.6600000000000001E-2</v>
      </c>
      <c r="AA67" s="115">
        <f t="shared" si="22"/>
        <v>17714.400000000001</v>
      </c>
      <c r="AB67" s="116"/>
      <c r="AC67" s="117"/>
      <c r="AD67" s="118">
        <f t="shared" si="23"/>
        <v>0</v>
      </c>
      <c r="AE67" s="112"/>
      <c r="AF67" s="119">
        <f t="shared" si="30"/>
        <v>0</v>
      </c>
      <c r="AG67" s="66"/>
      <c r="AH67" s="113">
        <v>0</v>
      </c>
      <c r="AI67" s="115">
        <f t="shared" si="24"/>
        <v>0</v>
      </c>
      <c r="AJ67" s="116"/>
      <c r="AK67" s="117"/>
      <c r="AL67" s="118">
        <f t="shared" si="25"/>
        <v>0</v>
      </c>
      <c r="AM67" s="112"/>
      <c r="AN67" s="119">
        <f t="shared" si="31"/>
        <v>0</v>
      </c>
      <c r="AO67"/>
      <c r="AP67" s="67">
        <f t="shared" si="26"/>
        <v>1</v>
      </c>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row>
    <row r="68" spans="1:1024" x14ac:dyDescent="0.15">
      <c r="A68" s="103">
        <v>58</v>
      </c>
      <c r="B68" s="104" t="s">
        <v>252</v>
      </c>
      <c r="C68" s="104" t="s">
        <v>252</v>
      </c>
      <c r="D68" s="104" t="s">
        <v>253</v>
      </c>
      <c r="E68" s="105">
        <v>1</v>
      </c>
      <c r="F68" s="104" t="s">
        <v>144</v>
      </c>
      <c r="G68" s="104" t="s">
        <v>144</v>
      </c>
      <c r="H68" s="106"/>
      <c r="I68" s="107">
        <v>890000</v>
      </c>
      <c r="J68" s="108"/>
      <c r="K68" s="109"/>
      <c r="L68" s="110"/>
      <c r="M68" s="111">
        <f t="shared" si="19"/>
        <v>0</v>
      </c>
      <c r="N68" s="112"/>
      <c r="O68" s="107">
        <f t="shared" si="27"/>
        <v>0</v>
      </c>
      <c r="P68" s="58"/>
      <c r="Q68" s="113">
        <v>0.96340000000000003</v>
      </c>
      <c r="R68" s="114">
        <f t="shared" si="20"/>
        <v>857426</v>
      </c>
      <c r="S68" s="115">
        <f t="shared" si="28"/>
        <v>857426</v>
      </c>
      <c r="T68" s="116"/>
      <c r="U68" s="117"/>
      <c r="V68" s="118">
        <f t="shared" si="21"/>
        <v>0</v>
      </c>
      <c r="W68" s="112"/>
      <c r="X68" s="107">
        <f t="shared" si="29"/>
        <v>0</v>
      </c>
      <c r="Y68" s="58"/>
      <c r="Z68" s="113">
        <v>3.6600000000000001E-2</v>
      </c>
      <c r="AA68" s="115">
        <f t="shared" si="22"/>
        <v>32574</v>
      </c>
      <c r="AB68" s="116"/>
      <c r="AC68" s="117"/>
      <c r="AD68" s="118">
        <f t="shared" si="23"/>
        <v>0</v>
      </c>
      <c r="AE68" s="112"/>
      <c r="AF68" s="119">
        <f t="shared" si="30"/>
        <v>0</v>
      </c>
      <c r="AG68" s="66"/>
      <c r="AH68" s="113">
        <v>0</v>
      </c>
      <c r="AI68" s="115">
        <f t="shared" si="24"/>
        <v>0</v>
      </c>
      <c r="AJ68" s="116"/>
      <c r="AK68" s="117"/>
      <c r="AL68" s="118">
        <f t="shared" si="25"/>
        <v>0</v>
      </c>
      <c r="AM68" s="112"/>
      <c r="AN68" s="119">
        <f t="shared" si="31"/>
        <v>0</v>
      </c>
      <c r="AO68"/>
      <c r="AP68" s="67">
        <f t="shared" si="26"/>
        <v>1</v>
      </c>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row>
    <row r="69" spans="1:1024" x14ac:dyDescent="0.15">
      <c r="A69" s="103">
        <v>59</v>
      </c>
      <c r="B69" s="104" t="s">
        <v>254</v>
      </c>
      <c r="C69" s="104" t="s">
        <v>254</v>
      </c>
      <c r="D69" s="104" t="s">
        <v>255</v>
      </c>
      <c r="E69" s="105"/>
      <c r="F69" s="104" t="s">
        <v>172</v>
      </c>
      <c r="G69" s="104" t="s">
        <v>172</v>
      </c>
      <c r="H69" s="106"/>
      <c r="I69" s="107">
        <v>800000</v>
      </c>
      <c r="J69" s="108"/>
      <c r="K69" s="109"/>
      <c r="L69" s="110"/>
      <c r="M69" s="111">
        <f t="shared" si="19"/>
        <v>0</v>
      </c>
      <c r="N69" s="112"/>
      <c r="O69" s="107">
        <f t="shared" si="27"/>
        <v>0</v>
      </c>
      <c r="P69" s="58"/>
      <c r="Q69" s="113">
        <v>0.96340000000000003</v>
      </c>
      <c r="R69" s="114">
        <f t="shared" si="20"/>
        <v>770720</v>
      </c>
      <c r="S69" s="115">
        <f t="shared" si="28"/>
        <v>0</v>
      </c>
      <c r="T69" s="116"/>
      <c r="U69" s="117"/>
      <c r="V69" s="118">
        <f t="shared" si="21"/>
        <v>0</v>
      </c>
      <c r="W69" s="112"/>
      <c r="X69" s="107">
        <f t="shared" si="29"/>
        <v>0</v>
      </c>
      <c r="Y69" s="58"/>
      <c r="Z69" s="113">
        <v>3.6600000000000001E-2</v>
      </c>
      <c r="AA69" s="115">
        <f t="shared" si="22"/>
        <v>29280</v>
      </c>
      <c r="AB69" s="116"/>
      <c r="AC69" s="117"/>
      <c r="AD69" s="118">
        <f t="shared" si="23"/>
        <v>0</v>
      </c>
      <c r="AE69" s="112"/>
      <c r="AF69" s="119">
        <f t="shared" si="30"/>
        <v>0</v>
      </c>
      <c r="AG69" s="66"/>
      <c r="AH69" s="113">
        <v>0</v>
      </c>
      <c r="AI69" s="115">
        <f t="shared" si="24"/>
        <v>0</v>
      </c>
      <c r="AJ69" s="116"/>
      <c r="AK69" s="117"/>
      <c r="AL69" s="118">
        <f t="shared" si="25"/>
        <v>0</v>
      </c>
      <c r="AM69" s="112"/>
      <c r="AN69" s="119">
        <f t="shared" si="31"/>
        <v>0</v>
      </c>
      <c r="AO69"/>
      <c r="AP69" s="67">
        <f t="shared" si="26"/>
        <v>1</v>
      </c>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row>
    <row r="70" spans="1:1024" x14ac:dyDescent="0.15">
      <c r="A70" s="103">
        <v>60</v>
      </c>
      <c r="B70" s="104" t="s">
        <v>256</v>
      </c>
      <c r="C70" s="104" t="s">
        <v>256</v>
      </c>
      <c r="D70" s="104" t="s">
        <v>257</v>
      </c>
      <c r="E70" s="105">
        <v>1</v>
      </c>
      <c r="F70" s="104" t="s">
        <v>144</v>
      </c>
      <c r="G70" s="104" t="s">
        <v>144</v>
      </c>
      <c r="H70" s="106"/>
      <c r="I70" s="107">
        <v>7300000</v>
      </c>
      <c r="J70" s="108"/>
      <c r="K70" s="109"/>
      <c r="L70" s="110"/>
      <c r="M70" s="111">
        <f t="shared" ref="M70:M101" si="32">+L70*0.08</f>
        <v>0</v>
      </c>
      <c r="N70" s="112"/>
      <c r="O70" s="107">
        <f t="shared" si="27"/>
        <v>0</v>
      </c>
      <c r="P70" s="58"/>
      <c r="Q70" s="113">
        <v>0.96340000000000003</v>
      </c>
      <c r="R70" s="114">
        <f t="shared" ref="R70:R101" si="33">$I70*Q70</f>
        <v>7032820</v>
      </c>
      <c r="S70" s="115">
        <f t="shared" si="28"/>
        <v>7032820</v>
      </c>
      <c r="T70" s="116"/>
      <c r="U70" s="117"/>
      <c r="V70" s="118">
        <f t="shared" ref="V70:V101" si="34">+U70*0.08</f>
        <v>0</v>
      </c>
      <c r="W70" s="112"/>
      <c r="X70" s="107">
        <f t="shared" si="29"/>
        <v>0</v>
      </c>
      <c r="Y70" s="58"/>
      <c r="Z70" s="113">
        <v>3.6600000000000001E-2</v>
      </c>
      <c r="AA70" s="115">
        <f t="shared" ref="AA70:AA101" si="35">$I70*Z70</f>
        <v>267180</v>
      </c>
      <c r="AB70" s="116"/>
      <c r="AC70" s="117"/>
      <c r="AD70" s="118">
        <f t="shared" ref="AD70:AD101" si="36">+AC70*0.08</f>
        <v>0</v>
      </c>
      <c r="AE70" s="112"/>
      <c r="AF70" s="119">
        <f t="shared" si="30"/>
        <v>0</v>
      </c>
      <c r="AG70" s="66"/>
      <c r="AH70" s="113">
        <v>0</v>
      </c>
      <c r="AI70" s="115">
        <f t="shared" ref="AI70:AI101" si="37">$I70*AH70</f>
        <v>0</v>
      </c>
      <c r="AJ70" s="116"/>
      <c r="AK70" s="117"/>
      <c r="AL70" s="118">
        <f t="shared" ref="AL70:AL101" si="38">+AK70*0.08</f>
        <v>0</v>
      </c>
      <c r="AM70" s="112"/>
      <c r="AN70" s="119">
        <f t="shared" si="31"/>
        <v>0</v>
      </c>
      <c r="AO70"/>
      <c r="AP70" s="67">
        <f t="shared" ref="AP70:AP101" si="39">Z70+AH70+Q70</f>
        <v>1</v>
      </c>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row>
    <row r="71" spans="1:1024" x14ac:dyDescent="0.15">
      <c r="A71" s="103">
        <v>61</v>
      </c>
      <c r="B71" s="104" t="s">
        <v>258</v>
      </c>
      <c r="C71" s="104" t="s">
        <v>258</v>
      </c>
      <c r="D71" s="104" t="s">
        <v>259</v>
      </c>
      <c r="E71" s="105">
        <v>1</v>
      </c>
      <c r="F71" s="104" t="s">
        <v>144</v>
      </c>
      <c r="G71" s="104" t="s">
        <v>144</v>
      </c>
      <c r="H71" s="106"/>
      <c r="I71" s="107">
        <v>7300000</v>
      </c>
      <c r="J71" s="108"/>
      <c r="K71" s="109"/>
      <c r="L71" s="110"/>
      <c r="M71" s="111">
        <f t="shared" si="32"/>
        <v>0</v>
      </c>
      <c r="N71" s="112"/>
      <c r="O71" s="107">
        <f t="shared" si="27"/>
        <v>0</v>
      </c>
      <c r="P71" s="58"/>
      <c r="Q71" s="113">
        <v>0.96340000000000003</v>
      </c>
      <c r="R71" s="114">
        <f t="shared" si="33"/>
        <v>7032820</v>
      </c>
      <c r="S71" s="115">
        <f t="shared" si="28"/>
        <v>7032820</v>
      </c>
      <c r="T71" s="116"/>
      <c r="U71" s="117"/>
      <c r="V71" s="118">
        <f t="shared" si="34"/>
        <v>0</v>
      </c>
      <c r="W71" s="112"/>
      <c r="X71" s="107">
        <f t="shared" si="29"/>
        <v>0</v>
      </c>
      <c r="Y71" s="58"/>
      <c r="Z71" s="113">
        <v>3.6600000000000001E-2</v>
      </c>
      <c r="AA71" s="115">
        <f t="shared" si="35"/>
        <v>267180</v>
      </c>
      <c r="AB71" s="116"/>
      <c r="AC71" s="117"/>
      <c r="AD71" s="118">
        <f t="shared" si="36"/>
        <v>0</v>
      </c>
      <c r="AE71" s="112"/>
      <c r="AF71" s="119">
        <f t="shared" si="30"/>
        <v>0</v>
      </c>
      <c r="AG71" s="66"/>
      <c r="AH71" s="113">
        <v>0</v>
      </c>
      <c r="AI71" s="115">
        <f t="shared" si="37"/>
        <v>0</v>
      </c>
      <c r="AJ71" s="116"/>
      <c r="AK71" s="117"/>
      <c r="AL71" s="118">
        <f t="shared" si="38"/>
        <v>0</v>
      </c>
      <c r="AM71" s="112"/>
      <c r="AN71" s="119">
        <f t="shared" si="31"/>
        <v>0</v>
      </c>
      <c r="AO71"/>
      <c r="AP71" s="67">
        <f t="shared" si="39"/>
        <v>1</v>
      </c>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row>
    <row r="72" spans="1:1024" x14ac:dyDescent="0.15">
      <c r="A72" s="103">
        <v>62</v>
      </c>
      <c r="B72" s="104" t="s">
        <v>260</v>
      </c>
      <c r="C72" s="104" t="s">
        <v>260</v>
      </c>
      <c r="D72" s="104" t="s">
        <v>261</v>
      </c>
      <c r="E72" s="105">
        <v>1</v>
      </c>
      <c r="F72" s="104" t="s">
        <v>262</v>
      </c>
      <c r="G72" s="104" t="s">
        <v>144</v>
      </c>
      <c r="H72" s="106"/>
      <c r="I72" s="107">
        <v>2838000</v>
      </c>
      <c r="J72" s="108"/>
      <c r="K72" s="109"/>
      <c r="L72" s="110"/>
      <c r="M72" s="111">
        <f t="shared" si="32"/>
        <v>0</v>
      </c>
      <c r="N72" s="112"/>
      <c r="O72" s="107">
        <f t="shared" si="27"/>
        <v>0</v>
      </c>
      <c r="P72" s="58"/>
      <c r="Q72" s="113">
        <v>0.96340000000000003</v>
      </c>
      <c r="R72" s="114">
        <f t="shared" si="33"/>
        <v>2734129.2</v>
      </c>
      <c r="S72" s="115">
        <f t="shared" si="28"/>
        <v>2734129.2</v>
      </c>
      <c r="T72" s="116"/>
      <c r="U72" s="117"/>
      <c r="V72" s="118">
        <f t="shared" si="34"/>
        <v>0</v>
      </c>
      <c r="W72" s="112"/>
      <c r="X72" s="107">
        <f t="shared" si="29"/>
        <v>0</v>
      </c>
      <c r="Y72" s="58"/>
      <c r="Z72" s="113">
        <v>3.6600000000000001E-2</v>
      </c>
      <c r="AA72" s="115">
        <f t="shared" si="35"/>
        <v>103870.8</v>
      </c>
      <c r="AB72" s="116"/>
      <c r="AC72" s="117"/>
      <c r="AD72" s="118">
        <f t="shared" si="36"/>
        <v>0</v>
      </c>
      <c r="AE72" s="112"/>
      <c r="AF72" s="119">
        <f t="shared" si="30"/>
        <v>0</v>
      </c>
      <c r="AG72" s="66"/>
      <c r="AH72" s="113">
        <v>0</v>
      </c>
      <c r="AI72" s="115">
        <f t="shared" si="37"/>
        <v>0</v>
      </c>
      <c r="AJ72" s="116"/>
      <c r="AK72" s="117"/>
      <c r="AL72" s="118">
        <f t="shared" si="38"/>
        <v>0</v>
      </c>
      <c r="AM72" s="112"/>
      <c r="AN72" s="119">
        <f t="shared" si="31"/>
        <v>0</v>
      </c>
      <c r="AO72"/>
      <c r="AP72" s="67">
        <f t="shared" si="39"/>
        <v>1</v>
      </c>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row>
    <row r="73" spans="1:1024" x14ac:dyDescent="0.15">
      <c r="A73" s="103">
        <v>63</v>
      </c>
      <c r="B73" s="104" t="s">
        <v>263</v>
      </c>
      <c r="C73" s="104" t="s">
        <v>263</v>
      </c>
      <c r="D73" s="104" t="s">
        <v>264</v>
      </c>
      <c r="E73" s="105">
        <v>1</v>
      </c>
      <c r="F73" s="104" t="s">
        <v>262</v>
      </c>
      <c r="G73" s="104" t="s">
        <v>144</v>
      </c>
      <c r="H73" s="106"/>
      <c r="I73" s="107">
        <v>660000</v>
      </c>
      <c r="J73" s="108"/>
      <c r="K73" s="109"/>
      <c r="L73" s="110"/>
      <c r="M73" s="111">
        <f t="shared" si="32"/>
        <v>0</v>
      </c>
      <c r="N73" s="112"/>
      <c r="O73" s="107">
        <f t="shared" si="27"/>
        <v>0</v>
      </c>
      <c r="P73" s="58"/>
      <c r="Q73" s="113">
        <v>0.96340000000000003</v>
      </c>
      <c r="R73" s="114">
        <f t="shared" si="33"/>
        <v>635844</v>
      </c>
      <c r="S73" s="115">
        <f t="shared" si="28"/>
        <v>635844</v>
      </c>
      <c r="T73" s="116"/>
      <c r="U73" s="117"/>
      <c r="V73" s="118">
        <f t="shared" si="34"/>
        <v>0</v>
      </c>
      <c r="W73" s="112"/>
      <c r="X73" s="107">
        <f t="shared" si="29"/>
        <v>0</v>
      </c>
      <c r="Y73" s="58"/>
      <c r="Z73" s="113">
        <v>3.6600000000000001E-2</v>
      </c>
      <c r="AA73" s="115">
        <f t="shared" si="35"/>
        <v>24156</v>
      </c>
      <c r="AB73" s="116"/>
      <c r="AC73" s="117"/>
      <c r="AD73" s="118">
        <f t="shared" si="36"/>
        <v>0</v>
      </c>
      <c r="AE73" s="112"/>
      <c r="AF73" s="119">
        <f t="shared" si="30"/>
        <v>0</v>
      </c>
      <c r="AG73" s="66"/>
      <c r="AH73" s="113">
        <v>0</v>
      </c>
      <c r="AI73" s="115">
        <f t="shared" si="37"/>
        <v>0</v>
      </c>
      <c r="AJ73" s="116"/>
      <c r="AK73" s="117"/>
      <c r="AL73" s="118">
        <f t="shared" si="38"/>
        <v>0</v>
      </c>
      <c r="AM73" s="112"/>
      <c r="AN73" s="119">
        <f t="shared" si="31"/>
        <v>0</v>
      </c>
      <c r="AO73"/>
      <c r="AP73" s="67">
        <f t="shared" si="39"/>
        <v>1</v>
      </c>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c r="ADG73"/>
      <c r="ADH73"/>
      <c r="ADI73"/>
      <c r="ADJ73"/>
      <c r="ADK73"/>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c r="AEQ73"/>
      <c r="AER73"/>
      <c r="AES73"/>
      <c r="AET73"/>
      <c r="AEU73"/>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c r="AHY73"/>
      <c r="AHZ73"/>
      <c r="AIA73"/>
      <c r="AIB73"/>
      <c r="AIC73"/>
      <c r="AID73"/>
      <c r="AIE73"/>
      <c r="AIF73"/>
      <c r="AIG73"/>
      <c r="AIH73"/>
      <c r="AII73"/>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row>
    <row r="74" spans="1:1024" x14ac:dyDescent="0.15">
      <c r="A74" s="103">
        <v>64</v>
      </c>
      <c r="B74" s="104" t="s">
        <v>265</v>
      </c>
      <c r="C74" s="104" t="s">
        <v>265</v>
      </c>
      <c r="D74" s="104" t="s">
        <v>266</v>
      </c>
      <c r="E74" s="105">
        <v>1</v>
      </c>
      <c r="F74" s="104" t="s">
        <v>144</v>
      </c>
      <c r="G74" s="104" t="s">
        <v>144</v>
      </c>
      <c r="H74" s="106"/>
      <c r="I74" s="107">
        <v>2420000</v>
      </c>
      <c r="J74" s="108"/>
      <c r="K74" s="109"/>
      <c r="L74" s="110"/>
      <c r="M74" s="111">
        <f t="shared" si="32"/>
        <v>0</v>
      </c>
      <c r="N74" s="112"/>
      <c r="O74" s="107">
        <f t="shared" si="27"/>
        <v>0</v>
      </c>
      <c r="P74" s="58"/>
      <c r="Q74" s="113">
        <v>0.96340000000000003</v>
      </c>
      <c r="R74" s="114">
        <f t="shared" si="33"/>
        <v>2331428</v>
      </c>
      <c r="S74" s="115">
        <f t="shared" si="28"/>
        <v>2331428</v>
      </c>
      <c r="T74" s="116"/>
      <c r="U74" s="117"/>
      <c r="V74" s="118">
        <f t="shared" si="34"/>
        <v>0</v>
      </c>
      <c r="W74" s="112"/>
      <c r="X74" s="107">
        <f t="shared" si="29"/>
        <v>0</v>
      </c>
      <c r="Y74" s="58"/>
      <c r="Z74" s="113">
        <v>3.6600000000000001E-2</v>
      </c>
      <c r="AA74" s="115">
        <f t="shared" si="35"/>
        <v>88572</v>
      </c>
      <c r="AB74" s="116"/>
      <c r="AC74" s="117"/>
      <c r="AD74" s="118">
        <f t="shared" si="36"/>
        <v>0</v>
      </c>
      <c r="AE74" s="112"/>
      <c r="AF74" s="119">
        <f t="shared" si="30"/>
        <v>0</v>
      </c>
      <c r="AG74" s="66"/>
      <c r="AH74" s="113">
        <v>0</v>
      </c>
      <c r="AI74" s="115">
        <f t="shared" si="37"/>
        <v>0</v>
      </c>
      <c r="AJ74" s="116"/>
      <c r="AK74" s="117"/>
      <c r="AL74" s="118">
        <f t="shared" si="38"/>
        <v>0</v>
      </c>
      <c r="AM74" s="112"/>
      <c r="AN74" s="119">
        <f t="shared" si="31"/>
        <v>0</v>
      </c>
      <c r="AO74"/>
      <c r="AP74" s="67">
        <f t="shared" si="39"/>
        <v>1</v>
      </c>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row>
    <row r="75" spans="1:1024" x14ac:dyDescent="0.15">
      <c r="A75" s="103">
        <v>65</v>
      </c>
      <c r="B75" s="104" t="s">
        <v>267</v>
      </c>
      <c r="C75" s="104" t="s">
        <v>267</v>
      </c>
      <c r="D75" s="104" t="s">
        <v>268</v>
      </c>
      <c r="E75" s="105">
        <v>1</v>
      </c>
      <c r="F75" s="104" t="s">
        <v>144</v>
      </c>
      <c r="G75" s="104" t="s">
        <v>144</v>
      </c>
      <c r="H75" s="106"/>
      <c r="I75" s="107">
        <v>517000</v>
      </c>
      <c r="J75" s="108"/>
      <c r="K75" s="109"/>
      <c r="L75" s="110"/>
      <c r="M75" s="111">
        <f t="shared" si="32"/>
        <v>0</v>
      </c>
      <c r="N75" s="112"/>
      <c r="O75" s="107">
        <f t="shared" si="27"/>
        <v>0</v>
      </c>
      <c r="P75" s="58"/>
      <c r="Q75" s="113">
        <v>0.96340000000000003</v>
      </c>
      <c r="R75" s="114">
        <f t="shared" si="33"/>
        <v>498077.80000000005</v>
      </c>
      <c r="S75" s="115">
        <f t="shared" si="28"/>
        <v>498077.80000000005</v>
      </c>
      <c r="T75" s="116"/>
      <c r="U75" s="117"/>
      <c r="V75" s="118">
        <f t="shared" si="34"/>
        <v>0</v>
      </c>
      <c r="W75" s="112"/>
      <c r="X75" s="107">
        <f t="shared" si="29"/>
        <v>0</v>
      </c>
      <c r="Y75" s="58"/>
      <c r="Z75" s="113">
        <v>3.6600000000000001E-2</v>
      </c>
      <c r="AA75" s="115">
        <f t="shared" si="35"/>
        <v>18922.2</v>
      </c>
      <c r="AB75" s="116"/>
      <c r="AC75" s="117"/>
      <c r="AD75" s="118">
        <f t="shared" si="36"/>
        <v>0</v>
      </c>
      <c r="AE75" s="112"/>
      <c r="AF75" s="119">
        <f t="shared" si="30"/>
        <v>0</v>
      </c>
      <c r="AG75" s="66"/>
      <c r="AH75" s="113">
        <v>0</v>
      </c>
      <c r="AI75" s="115">
        <f t="shared" si="37"/>
        <v>0</v>
      </c>
      <c r="AJ75" s="116"/>
      <c r="AK75" s="117"/>
      <c r="AL75" s="118">
        <f t="shared" si="38"/>
        <v>0</v>
      </c>
      <c r="AM75" s="112"/>
      <c r="AN75" s="119">
        <f t="shared" si="31"/>
        <v>0</v>
      </c>
      <c r="AO75"/>
      <c r="AP75" s="67">
        <f t="shared" si="39"/>
        <v>1</v>
      </c>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row>
    <row r="76" spans="1:1024" x14ac:dyDescent="0.15">
      <c r="A76" s="103">
        <v>66</v>
      </c>
      <c r="B76" s="104" t="s">
        <v>269</v>
      </c>
      <c r="C76" s="104" t="s">
        <v>269</v>
      </c>
      <c r="D76" s="104" t="s">
        <v>270</v>
      </c>
      <c r="E76" s="105">
        <v>1</v>
      </c>
      <c r="F76" s="104" t="s">
        <v>144</v>
      </c>
      <c r="G76" s="104" t="s">
        <v>144</v>
      </c>
      <c r="H76" s="106"/>
      <c r="I76" s="107">
        <v>767000</v>
      </c>
      <c r="J76" s="108"/>
      <c r="K76" s="109"/>
      <c r="L76" s="110"/>
      <c r="M76" s="111">
        <f t="shared" si="32"/>
        <v>0</v>
      </c>
      <c r="N76" s="112"/>
      <c r="O76" s="107">
        <f t="shared" si="27"/>
        <v>0</v>
      </c>
      <c r="P76" s="58"/>
      <c r="Q76" s="113">
        <v>0.96340000000000003</v>
      </c>
      <c r="R76" s="114">
        <f t="shared" si="33"/>
        <v>738927.8</v>
      </c>
      <c r="S76" s="115">
        <f t="shared" si="28"/>
        <v>738927.8</v>
      </c>
      <c r="T76" s="116"/>
      <c r="U76" s="117"/>
      <c r="V76" s="118">
        <f t="shared" si="34"/>
        <v>0</v>
      </c>
      <c r="W76" s="112"/>
      <c r="X76" s="107">
        <f t="shared" si="29"/>
        <v>0</v>
      </c>
      <c r="Y76" s="58"/>
      <c r="Z76" s="113">
        <v>3.6600000000000001E-2</v>
      </c>
      <c r="AA76" s="115">
        <f t="shared" si="35"/>
        <v>28072.2</v>
      </c>
      <c r="AB76" s="116"/>
      <c r="AC76" s="117"/>
      <c r="AD76" s="118">
        <f t="shared" si="36"/>
        <v>0</v>
      </c>
      <c r="AE76" s="112"/>
      <c r="AF76" s="119">
        <f t="shared" si="30"/>
        <v>0</v>
      </c>
      <c r="AG76" s="66"/>
      <c r="AH76" s="113">
        <v>0</v>
      </c>
      <c r="AI76" s="115">
        <f t="shared" si="37"/>
        <v>0</v>
      </c>
      <c r="AJ76" s="116"/>
      <c r="AK76" s="117"/>
      <c r="AL76" s="118">
        <f t="shared" si="38"/>
        <v>0</v>
      </c>
      <c r="AM76" s="112"/>
      <c r="AN76" s="119">
        <f t="shared" si="31"/>
        <v>0</v>
      </c>
      <c r="AO76"/>
      <c r="AP76" s="67">
        <f t="shared" si="39"/>
        <v>1</v>
      </c>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row>
    <row r="77" spans="1:1024" x14ac:dyDescent="0.15">
      <c r="A77" s="103">
        <v>67</v>
      </c>
      <c r="B77" s="104" t="s">
        <v>271</v>
      </c>
      <c r="C77" s="104" t="s">
        <v>271</v>
      </c>
      <c r="D77" s="104" t="s">
        <v>272</v>
      </c>
      <c r="E77" s="105">
        <v>1</v>
      </c>
      <c r="F77" s="104" t="s">
        <v>144</v>
      </c>
      <c r="G77" s="104" t="s">
        <v>144</v>
      </c>
      <c r="H77" s="106"/>
      <c r="I77" s="107">
        <v>3600000</v>
      </c>
      <c r="J77" s="108"/>
      <c r="K77" s="109"/>
      <c r="L77" s="110"/>
      <c r="M77" s="111">
        <f t="shared" si="32"/>
        <v>0</v>
      </c>
      <c r="N77" s="112"/>
      <c r="O77" s="107">
        <f t="shared" si="27"/>
        <v>0</v>
      </c>
      <c r="P77" s="58"/>
      <c r="Q77" s="113">
        <v>0.96340000000000003</v>
      </c>
      <c r="R77" s="114">
        <f t="shared" si="33"/>
        <v>3468240</v>
      </c>
      <c r="S77" s="115">
        <f t="shared" si="28"/>
        <v>3468240</v>
      </c>
      <c r="T77" s="116"/>
      <c r="U77" s="117"/>
      <c r="V77" s="118">
        <f t="shared" si="34"/>
        <v>0</v>
      </c>
      <c r="W77" s="112"/>
      <c r="X77" s="107">
        <f t="shared" si="29"/>
        <v>0</v>
      </c>
      <c r="Y77" s="58"/>
      <c r="Z77" s="113">
        <v>3.6600000000000001E-2</v>
      </c>
      <c r="AA77" s="115">
        <f t="shared" si="35"/>
        <v>131760</v>
      </c>
      <c r="AB77" s="116"/>
      <c r="AC77" s="117"/>
      <c r="AD77" s="118">
        <f t="shared" si="36"/>
        <v>0</v>
      </c>
      <c r="AE77" s="112"/>
      <c r="AF77" s="119">
        <f t="shared" si="30"/>
        <v>0</v>
      </c>
      <c r="AG77" s="66"/>
      <c r="AH77" s="113">
        <v>0</v>
      </c>
      <c r="AI77" s="115">
        <f t="shared" si="37"/>
        <v>0</v>
      </c>
      <c r="AJ77" s="116"/>
      <c r="AK77" s="117"/>
      <c r="AL77" s="118">
        <f t="shared" si="38"/>
        <v>0</v>
      </c>
      <c r="AM77" s="112"/>
      <c r="AN77" s="119">
        <f t="shared" si="31"/>
        <v>0</v>
      </c>
      <c r="AO77"/>
      <c r="AP77" s="67">
        <f t="shared" si="39"/>
        <v>1</v>
      </c>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row>
    <row r="78" spans="1:1024" x14ac:dyDescent="0.15">
      <c r="A78" s="103">
        <v>68</v>
      </c>
      <c r="B78" s="104" t="s">
        <v>273</v>
      </c>
      <c r="C78" s="104" t="s">
        <v>273</v>
      </c>
      <c r="D78" s="104" t="s">
        <v>274</v>
      </c>
      <c r="E78" s="105">
        <v>1</v>
      </c>
      <c r="F78" s="104" t="s">
        <v>144</v>
      </c>
      <c r="G78" s="104" t="s">
        <v>144</v>
      </c>
      <c r="H78" s="106"/>
      <c r="I78" s="107">
        <v>1200000</v>
      </c>
      <c r="J78" s="108"/>
      <c r="K78" s="109"/>
      <c r="L78" s="110"/>
      <c r="M78" s="111">
        <f t="shared" si="32"/>
        <v>0</v>
      </c>
      <c r="N78" s="112"/>
      <c r="O78" s="107">
        <f t="shared" si="27"/>
        <v>0</v>
      </c>
      <c r="P78" s="58"/>
      <c r="Q78" s="113">
        <v>0.96340000000000003</v>
      </c>
      <c r="R78" s="114">
        <f t="shared" si="33"/>
        <v>1156080</v>
      </c>
      <c r="S78" s="115">
        <f t="shared" si="28"/>
        <v>1156080</v>
      </c>
      <c r="T78" s="116"/>
      <c r="U78" s="117"/>
      <c r="V78" s="118">
        <f t="shared" si="34"/>
        <v>0</v>
      </c>
      <c r="W78" s="112"/>
      <c r="X78" s="107">
        <f t="shared" si="29"/>
        <v>0</v>
      </c>
      <c r="Y78" s="58"/>
      <c r="Z78" s="113">
        <v>3.6600000000000001E-2</v>
      </c>
      <c r="AA78" s="115">
        <f t="shared" si="35"/>
        <v>43920</v>
      </c>
      <c r="AB78" s="116"/>
      <c r="AC78" s="117"/>
      <c r="AD78" s="118">
        <f t="shared" si="36"/>
        <v>0</v>
      </c>
      <c r="AE78" s="112"/>
      <c r="AF78" s="119">
        <f t="shared" si="30"/>
        <v>0</v>
      </c>
      <c r="AG78" s="66"/>
      <c r="AH78" s="113">
        <v>0</v>
      </c>
      <c r="AI78" s="115">
        <f t="shared" si="37"/>
        <v>0</v>
      </c>
      <c r="AJ78" s="116"/>
      <c r="AK78" s="117"/>
      <c r="AL78" s="118">
        <f t="shared" si="38"/>
        <v>0</v>
      </c>
      <c r="AM78" s="112"/>
      <c r="AN78" s="119">
        <f t="shared" si="31"/>
        <v>0</v>
      </c>
      <c r="AO78"/>
      <c r="AP78" s="67">
        <f t="shared" si="39"/>
        <v>1</v>
      </c>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row>
    <row r="79" spans="1:1024" x14ac:dyDescent="0.15">
      <c r="A79" s="103">
        <v>69</v>
      </c>
      <c r="B79" s="104" t="s">
        <v>275</v>
      </c>
      <c r="C79" s="104" t="s">
        <v>275</v>
      </c>
      <c r="D79" s="104" t="s">
        <v>276</v>
      </c>
      <c r="E79" s="105"/>
      <c r="F79" s="104" t="s">
        <v>144</v>
      </c>
      <c r="G79" s="104" t="s">
        <v>144</v>
      </c>
      <c r="H79" s="106"/>
      <c r="I79" s="107">
        <v>831000</v>
      </c>
      <c r="J79" s="108"/>
      <c r="K79" s="109"/>
      <c r="L79" s="110"/>
      <c r="M79" s="111">
        <f t="shared" si="32"/>
        <v>0</v>
      </c>
      <c r="N79" s="112"/>
      <c r="O79" s="107">
        <f t="shared" si="27"/>
        <v>0</v>
      </c>
      <c r="P79" s="58"/>
      <c r="Q79" s="113">
        <v>0.96340000000000003</v>
      </c>
      <c r="R79" s="114">
        <f t="shared" si="33"/>
        <v>800585.4</v>
      </c>
      <c r="S79" s="115">
        <f t="shared" si="28"/>
        <v>0</v>
      </c>
      <c r="T79" s="116"/>
      <c r="U79" s="117"/>
      <c r="V79" s="118">
        <f t="shared" si="34"/>
        <v>0</v>
      </c>
      <c r="W79" s="112"/>
      <c r="X79" s="107">
        <f t="shared" si="29"/>
        <v>0</v>
      </c>
      <c r="Y79" s="58"/>
      <c r="Z79" s="113">
        <v>3.6600000000000001E-2</v>
      </c>
      <c r="AA79" s="115">
        <f t="shared" si="35"/>
        <v>30414.600000000002</v>
      </c>
      <c r="AB79" s="116"/>
      <c r="AC79" s="117"/>
      <c r="AD79" s="118">
        <f t="shared" si="36"/>
        <v>0</v>
      </c>
      <c r="AE79" s="112"/>
      <c r="AF79" s="119">
        <f t="shared" si="30"/>
        <v>0</v>
      </c>
      <c r="AG79" s="66"/>
      <c r="AH79" s="113">
        <v>0</v>
      </c>
      <c r="AI79" s="115">
        <f t="shared" si="37"/>
        <v>0</v>
      </c>
      <c r="AJ79" s="116"/>
      <c r="AK79" s="117"/>
      <c r="AL79" s="118">
        <f t="shared" si="38"/>
        <v>0</v>
      </c>
      <c r="AM79" s="112"/>
      <c r="AN79" s="119">
        <f t="shared" si="31"/>
        <v>0</v>
      </c>
      <c r="AO79"/>
      <c r="AP79" s="67">
        <f t="shared" si="39"/>
        <v>1</v>
      </c>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row>
    <row r="80" spans="1:1024" x14ac:dyDescent="0.15">
      <c r="A80" s="103">
        <v>70</v>
      </c>
      <c r="B80" s="104" t="s">
        <v>277</v>
      </c>
      <c r="C80" s="104" t="s">
        <v>277</v>
      </c>
      <c r="D80" s="104" t="s">
        <v>278</v>
      </c>
      <c r="E80" s="105">
        <v>1</v>
      </c>
      <c r="F80" s="104" t="s">
        <v>144</v>
      </c>
      <c r="G80" s="104" t="s">
        <v>144</v>
      </c>
      <c r="H80" s="106"/>
      <c r="I80" s="107">
        <v>528000</v>
      </c>
      <c r="J80" s="108"/>
      <c r="K80" s="109"/>
      <c r="L80" s="110"/>
      <c r="M80" s="111">
        <f t="shared" si="32"/>
        <v>0</v>
      </c>
      <c r="N80" s="112"/>
      <c r="O80" s="107">
        <f t="shared" si="27"/>
        <v>0</v>
      </c>
      <c r="P80" s="58"/>
      <c r="Q80" s="113">
        <v>0.96340000000000003</v>
      </c>
      <c r="R80" s="114">
        <f t="shared" si="33"/>
        <v>508675.2</v>
      </c>
      <c r="S80" s="115">
        <f t="shared" si="28"/>
        <v>508675.2</v>
      </c>
      <c r="T80" s="116"/>
      <c r="U80" s="117"/>
      <c r="V80" s="118">
        <f t="shared" si="34"/>
        <v>0</v>
      </c>
      <c r="W80" s="112"/>
      <c r="X80" s="107">
        <f t="shared" si="29"/>
        <v>0</v>
      </c>
      <c r="Y80" s="58"/>
      <c r="Z80" s="113">
        <v>3.6600000000000001E-2</v>
      </c>
      <c r="AA80" s="115">
        <f t="shared" si="35"/>
        <v>19324.8</v>
      </c>
      <c r="AB80" s="116"/>
      <c r="AC80" s="117"/>
      <c r="AD80" s="118">
        <f t="shared" si="36"/>
        <v>0</v>
      </c>
      <c r="AE80" s="112"/>
      <c r="AF80" s="119">
        <f t="shared" si="30"/>
        <v>0</v>
      </c>
      <c r="AG80" s="66"/>
      <c r="AH80" s="113">
        <v>0</v>
      </c>
      <c r="AI80" s="115">
        <f t="shared" si="37"/>
        <v>0</v>
      </c>
      <c r="AJ80" s="116"/>
      <c r="AK80" s="117"/>
      <c r="AL80" s="118">
        <f t="shared" si="38"/>
        <v>0</v>
      </c>
      <c r="AM80" s="112"/>
      <c r="AN80" s="119">
        <f t="shared" si="31"/>
        <v>0</v>
      </c>
      <c r="AO80"/>
      <c r="AP80" s="67">
        <f t="shared" si="39"/>
        <v>1</v>
      </c>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row>
    <row r="81" spans="1:1024" x14ac:dyDescent="0.15">
      <c r="A81" s="103">
        <v>71</v>
      </c>
      <c r="B81" s="104" t="s">
        <v>279</v>
      </c>
      <c r="C81" s="104" t="s">
        <v>279</v>
      </c>
      <c r="D81" s="104" t="s">
        <v>280</v>
      </c>
      <c r="E81" s="105"/>
      <c r="F81" s="104" t="s">
        <v>144</v>
      </c>
      <c r="G81" s="104" t="s">
        <v>144</v>
      </c>
      <c r="H81" s="106"/>
      <c r="I81" s="107">
        <v>2000000</v>
      </c>
      <c r="J81" s="108"/>
      <c r="K81" s="109"/>
      <c r="L81" s="110"/>
      <c r="M81" s="111">
        <f t="shared" si="32"/>
        <v>0</v>
      </c>
      <c r="N81" s="112"/>
      <c r="O81" s="107">
        <f t="shared" si="27"/>
        <v>0</v>
      </c>
      <c r="P81" s="58"/>
      <c r="Q81" s="113">
        <v>0.96340000000000003</v>
      </c>
      <c r="R81" s="114">
        <f t="shared" si="33"/>
        <v>1926800</v>
      </c>
      <c r="S81" s="115">
        <f t="shared" si="28"/>
        <v>0</v>
      </c>
      <c r="T81" s="116"/>
      <c r="U81" s="117"/>
      <c r="V81" s="118">
        <f t="shared" si="34"/>
        <v>0</v>
      </c>
      <c r="W81" s="112"/>
      <c r="X81" s="107">
        <f t="shared" si="29"/>
        <v>0</v>
      </c>
      <c r="Y81" s="58"/>
      <c r="Z81" s="113">
        <v>3.6600000000000001E-2</v>
      </c>
      <c r="AA81" s="115">
        <f t="shared" si="35"/>
        <v>73200</v>
      </c>
      <c r="AB81" s="116"/>
      <c r="AC81" s="117"/>
      <c r="AD81" s="118">
        <f t="shared" si="36"/>
        <v>0</v>
      </c>
      <c r="AE81" s="112"/>
      <c r="AF81" s="119">
        <f t="shared" si="30"/>
        <v>0</v>
      </c>
      <c r="AG81" s="66"/>
      <c r="AH81" s="113">
        <v>0</v>
      </c>
      <c r="AI81" s="115">
        <f t="shared" si="37"/>
        <v>0</v>
      </c>
      <c r="AJ81" s="116"/>
      <c r="AK81" s="117"/>
      <c r="AL81" s="118">
        <f t="shared" si="38"/>
        <v>0</v>
      </c>
      <c r="AM81" s="112"/>
      <c r="AN81" s="119">
        <f t="shared" si="31"/>
        <v>0</v>
      </c>
      <c r="AO81"/>
      <c r="AP81" s="67">
        <f t="shared" si="39"/>
        <v>1</v>
      </c>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row>
    <row r="82" spans="1:1024" x14ac:dyDescent="0.15">
      <c r="A82" s="103">
        <v>72</v>
      </c>
      <c r="B82" s="104" t="s">
        <v>281</v>
      </c>
      <c r="C82" s="104" t="s">
        <v>281</v>
      </c>
      <c r="D82" s="104" t="s">
        <v>282</v>
      </c>
      <c r="E82" s="105"/>
      <c r="F82" s="104" t="s">
        <v>144</v>
      </c>
      <c r="G82" s="104" t="s">
        <v>144</v>
      </c>
      <c r="H82" s="106"/>
      <c r="I82" s="107">
        <v>1000000</v>
      </c>
      <c r="J82" s="108"/>
      <c r="K82" s="109"/>
      <c r="L82" s="110"/>
      <c r="M82" s="111">
        <f t="shared" si="32"/>
        <v>0</v>
      </c>
      <c r="N82" s="112"/>
      <c r="O82" s="107">
        <f t="shared" si="27"/>
        <v>0</v>
      </c>
      <c r="P82" s="58"/>
      <c r="Q82" s="113">
        <v>0.96340000000000003</v>
      </c>
      <c r="R82" s="114">
        <f t="shared" si="33"/>
        <v>963400</v>
      </c>
      <c r="S82" s="115">
        <f t="shared" si="28"/>
        <v>0</v>
      </c>
      <c r="T82" s="116"/>
      <c r="U82" s="117"/>
      <c r="V82" s="118">
        <f t="shared" si="34"/>
        <v>0</v>
      </c>
      <c r="W82" s="112"/>
      <c r="X82" s="107">
        <f t="shared" si="29"/>
        <v>0</v>
      </c>
      <c r="Y82" s="58"/>
      <c r="Z82" s="113">
        <v>3.6600000000000001E-2</v>
      </c>
      <c r="AA82" s="115">
        <f t="shared" si="35"/>
        <v>36600</v>
      </c>
      <c r="AB82" s="116"/>
      <c r="AC82" s="117"/>
      <c r="AD82" s="118">
        <f t="shared" si="36"/>
        <v>0</v>
      </c>
      <c r="AE82" s="112"/>
      <c r="AF82" s="119">
        <f t="shared" si="30"/>
        <v>0</v>
      </c>
      <c r="AG82" s="66"/>
      <c r="AH82" s="113">
        <v>0</v>
      </c>
      <c r="AI82" s="115">
        <f t="shared" si="37"/>
        <v>0</v>
      </c>
      <c r="AJ82" s="116"/>
      <c r="AK82" s="117"/>
      <c r="AL82" s="118">
        <f t="shared" si="38"/>
        <v>0</v>
      </c>
      <c r="AM82" s="112"/>
      <c r="AN82" s="119">
        <f t="shared" si="31"/>
        <v>0</v>
      </c>
      <c r="AO82"/>
      <c r="AP82" s="67">
        <f t="shared" si="39"/>
        <v>1</v>
      </c>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row>
    <row r="83" spans="1:1024" x14ac:dyDescent="0.15">
      <c r="A83" s="103">
        <v>73</v>
      </c>
      <c r="B83" s="104" t="s">
        <v>283</v>
      </c>
      <c r="C83" s="104" t="s">
        <v>283</v>
      </c>
      <c r="D83" s="104" t="s">
        <v>284</v>
      </c>
      <c r="E83" s="105"/>
      <c r="F83" s="104" t="s">
        <v>144</v>
      </c>
      <c r="G83" s="104" t="s">
        <v>144</v>
      </c>
      <c r="H83" s="106"/>
      <c r="I83" s="107">
        <v>1000000</v>
      </c>
      <c r="J83" s="108"/>
      <c r="K83" s="109"/>
      <c r="L83" s="110"/>
      <c r="M83" s="111">
        <f t="shared" si="32"/>
        <v>0</v>
      </c>
      <c r="N83" s="112"/>
      <c r="O83" s="107">
        <f t="shared" si="27"/>
        <v>0</v>
      </c>
      <c r="P83" s="58"/>
      <c r="Q83" s="113">
        <v>0.96340000000000003</v>
      </c>
      <c r="R83" s="114">
        <f t="shared" si="33"/>
        <v>963400</v>
      </c>
      <c r="S83" s="115">
        <f t="shared" si="28"/>
        <v>0</v>
      </c>
      <c r="T83" s="116"/>
      <c r="U83" s="117"/>
      <c r="V83" s="118">
        <f t="shared" si="34"/>
        <v>0</v>
      </c>
      <c r="W83" s="112"/>
      <c r="X83" s="107">
        <f t="shared" si="29"/>
        <v>0</v>
      </c>
      <c r="Y83" s="58"/>
      <c r="Z83" s="113">
        <v>3.6600000000000001E-2</v>
      </c>
      <c r="AA83" s="115">
        <f t="shared" si="35"/>
        <v>36600</v>
      </c>
      <c r="AB83" s="116"/>
      <c r="AC83" s="117"/>
      <c r="AD83" s="118">
        <f t="shared" si="36"/>
        <v>0</v>
      </c>
      <c r="AE83" s="112"/>
      <c r="AF83" s="119">
        <f t="shared" si="30"/>
        <v>0</v>
      </c>
      <c r="AG83" s="66"/>
      <c r="AH83" s="113">
        <v>0</v>
      </c>
      <c r="AI83" s="115">
        <f t="shared" si="37"/>
        <v>0</v>
      </c>
      <c r="AJ83" s="116"/>
      <c r="AK83" s="117"/>
      <c r="AL83" s="118">
        <f t="shared" si="38"/>
        <v>0</v>
      </c>
      <c r="AM83" s="112"/>
      <c r="AN83" s="119">
        <f t="shared" si="31"/>
        <v>0</v>
      </c>
      <c r="AO83"/>
      <c r="AP83" s="67">
        <f t="shared" si="39"/>
        <v>1</v>
      </c>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row>
    <row r="84" spans="1:1024" x14ac:dyDescent="0.15">
      <c r="A84" s="103">
        <v>74</v>
      </c>
      <c r="B84" s="104" t="s">
        <v>285</v>
      </c>
      <c r="C84" s="104" t="s">
        <v>285</v>
      </c>
      <c r="D84" s="104" t="s">
        <v>286</v>
      </c>
      <c r="E84" s="105">
        <v>1</v>
      </c>
      <c r="F84" s="104" t="s">
        <v>180</v>
      </c>
      <c r="G84" s="104" t="s">
        <v>180</v>
      </c>
      <c r="H84" s="106"/>
      <c r="I84" s="107">
        <v>1050000</v>
      </c>
      <c r="J84" s="108"/>
      <c r="K84" s="109"/>
      <c r="L84" s="110"/>
      <c r="M84" s="111">
        <f t="shared" si="32"/>
        <v>0</v>
      </c>
      <c r="N84" s="112"/>
      <c r="O84" s="107">
        <f t="shared" si="27"/>
        <v>0</v>
      </c>
      <c r="P84" s="58"/>
      <c r="Q84" s="113">
        <v>0.96340000000000003</v>
      </c>
      <c r="R84" s="114">
        <f t="shared" si="33"/>
        <v>1011570</v>
      </c>
      <c r="S84" s="115">
        <f t="shared" si="28"/>
        <v>1011570</v>
      </c>
      <c r="T84" s="116"/>
      <c r="U84" s="117"/>
      <c r="V84" s="118">
        <f t="shared" si="34"/>
        <v>0</v>
      </c>
      <c r="W84" s="112"/>
      <c r="X84" s="107">
        <f t="shared" si="29"/>
        <v>0</v>
      </c>
      <c r="Y84" s="58"/>
      <c r="Z84" s="113">
        <v>3.6600000000000001E-2</v>
      </c>
      <c r="AA84" s="115">
        <f t="shared" si="35"/>
        <v>38430</v>
      </c>
      <c r="AB84" s="116"/>
      <c r="AC84" s="117"/>
      <c r="AD84" s="118">
        <f t="shared" si="36"/>
        <v>0</v>
      </c>
      <c r="AE84" s="112"/>
      <c r="AF84" s="119">
        <f t="shared" si="30"/>
        <v>0</v>
      </c>
      <c r="AG84" s="66"/>
      <c r="AH84" s="113">
        <v>0</v>
      </c>
      <c r="AI84" s="115">
        <f t="shared" si="37"/>
        <v>0</v>
      </c>
      <c r="AJ84" s="116"/>
      <c r="AK84" s="117"/>
      <c r="AL84" s="118">
        <f t="shared" si="38"/>
        <v>0</v>
      </c>
      <c r="AM84" s="112"/>
      <c r="AN84" s="119">
        <f t="shared" si="31"/>
        <v>0</v>
      </c>
      <c r="AO84"/>
      <c r="AP84" s="67">
        <f t="shared" si="39"/>
        <v>1</v>
      </c>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row>
    <row r="85" spans="1:1024" x14ac:dyDescent="0.15">
      <c r="A85" s="103">
        <v>75</v>
      </c>
      <c r="B85" s="104" t="s">
        <v>287</v>
      </c>
      <c r="C85" s="104" t="s">
        <v>287</v>
      </c>
      <c r="D85" s="104" t="s">
        <v>288</v>
      </c>
      <c r="E85" s="105">
        <v>0.7</v>
      </c>
      <c r="F85" s="104" t="s">
        <v>144</v>
      </c>
      <c r="G85" s="104" t="s">
        <v>144</v>
      </c>
      <c r="H85" s="106"/>
      <c r="I85" s="107">
        <v>2400000</v>
      </c>
      <c r="J85" s="108"/>
      <c r="K85" s="109"/>
      <c r="L85" s="110"/>
      <c r="M85" s="111">
        <f t="shared" si="32"/>
        <v>0</v>
      </c>
      <c r="N85" s="112"/>
      <c r="O85" s="107">
        <f t="shared" si="27"/>
        <v>0</v>
      </c>
      <c r="P85" s="58"/>
      <c r="Q85" s="113">
        <v>0.96340000000000003</v>
      </c>
      <c r="R85" s="114">
        <f t="shared" si="33"/>
        <v>2312160</v>
      </c>
      <c r="S85" s="115">
        <f t="shared" si="28"/>
        <v>1618512</v>
      </c>
      <c r="T85" s="116"/>
      <c r="U85" s="117"/>
      <c r="V85" s="118">
        <f t="shared" si="34"/>
        <v>0</v>
      </c>
      <c r="W85" s="112"/>
      <c r="X85" s="107">
        <f t="shared" si="29"/>
        <v>0</v>
      </c>
      <c r="Y85" s="58"/>
      <c r="Z85" s="113">
        <v>3.6600000000000001E-2</v>
      </c>
      <c r="AA85" s="115">
        <f t="shared" si="35"/>
        <v>87840</v>
      </c>
      <c r="AB85" s="116"/>
      <c r="AC85" s="117"/>
      <c r="AD85" s="118">
        <f t="shared" si="36"/>
        <v>0</v>
      </c>
      <c r="AE85" s="112"/>
      <c r="AF85" s="119">
        <f t="shared" si="30"/>
        <v>0</v>
      </c>
      <c r="AG85" s="66"/>
      <c r="AH85" s="113">
        <v>0</v>
      </c>
      <c r="AI85" s="115">
        <f t="shared" si="37"/>
        <v>0</v>
      </c>
      <c r="AJ85" s="116"/>
      <c r="AK85" s="117"/>
      <c r="AL85" s="118">
        <f t="shared" si="38"/>
        <v>0</v>
      </c>
      <c r="AM85" s="112"/>
      <c r="AN85" s="119">
        <f t="shared" si="31"/>
        <v>0</v>
      </c>
      <c r="AO85"/>
      <c r="AP85" s="67">
        <f t="shared" si="39"/>
        <v>1</v>
      </c>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row>
    <row r="86" spans="1:1024" x14ac:dyDescent="0.15">
      <c r="A86" s="103">
        <v>76</v>
      </c>
      <c r="B86" s="104" t="s">
        <v>289</v>
      </c>
      <c r="C86" s="104" t="s">
        <v>289</v>
      </c>
      <c r="D86" s="104" t="s">
        <v>290</v>
      </c>
      <c r="E86" s="105"/>
      <c r="F86" s="104" t="s">
        <v>291</v>
      </c>
      <c r="G86" s="104" t="s">
        <v>291</v>
      </c>
      <c r="H86" s="106"/>
      <c r="I86" s="107">
        <v>2416000</v>
      </c>
      <c r="J86" s="108"/>
      <c r="K86" s="109"/>
      <c r="L86" s="110"/>
      <c r="M86" s="111">
        <f t="shared" si="32"/>
        <v>0</v>
      </c>
      <c r="N86" s="112"/>
      <c r="O86" s="107">
        <f t="shared" si="27"/>
        <v>0</v>
      </c>
      <c r="P86" s="58"/>
      <c r="Q86" s="113">
        <v>0.96340000000000003</v>
      </c>
      <c r="R86" s="114">
        <f t="shared" si="33"/>
        <v>2327574.4</v>
      </c>
      <c r="S86" s="115">
        <f t="shared" si="28"/>
        <v>0</v>
      </c>
      <c r="T86" s="116"/>
      <c r="U86" s="117"/>
      <c r="V86" s="118">
        <f t="shared" si="34"/>
        <v>0</v>
      </c>
      <c r="W86" s="112"/>
      <c r="X86" s="107">
        <f t="shared" si="29"/>
        <v>0</v>
      </c>
      <c r="Y86" s="58"/>
      <c r="Z86" s="113">
        <v>3.6600000000000001E-2</v>
      </c>
      <c r="AA86" s="115">
        <f t="shared" si="35"/>
        <v>88425.600000000006</v>
      </c>
      <c r="AB86" s="116"/>
      <c r="AC86" s="117"/>
      <c r="AD86" s="118">
        <f t="shared" si="36"/>
        <v>0</v>
      </c>
      <c r="AE86" s="112"/>
      <c r="AF86" s="119">
        <f t="shared" si="30"/>
        <v>0</v>
      </c>
      <c r="AG86" s="66"/>
      <c r="AH86" s="113">
        <v>0</v>
      </c>
      <c r="AI86" s="115">
        <f t="shared" si="37"/>
        <v>0</v>
      </c>
      <c r="AJ86" s="116"/>
      <c r="AK86" s="117"/>
      <c r="AL86" s="118">
        <f t="shared" si="38"/>
        <v>0</v>
      </c>
      <c r="AM86" s="112"/>
      <c r="AN86" s="119">
        <f t="shared" si="31"/>
        <v>0</v>
      </c>
      <c r="AO86"/>
      <c r="AP86" s="67">
        <f t="shared" si="39"/>
        <v>1</v>
      </c>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row>
    <row r="87" spans="1:1024" x14ac:dyDescent="0.15">
      <c r="A87" s="103">
        <v>77</v>
      </c>
      <c r="B87" s="104" t="s">
        <v>292</v>
      </c>
      <c r="C87" s="104" t="s">
        <v>292</v>
      </c>
      <c r="D87" s="104" t="s">
        <v>293</v>
      </c>
      <c r="E87" s="105"/>
      <c r="F87" s="104" t="s">
        <v>144</v>
      </c>
      <c r="G87" s="104" t="s">
        <v>144</v>
      </c>
      <c r="H87" s="106"/>
      <c r="I87" s="107">
        <v>5000000</v>
      </c>
      <c r="J87" s="108"/>
      <c r="K87" s="109"/>
      <c r="L87" s="110"/>
      <c r="M87" s="111">
        <f t="shared" si="32"/>
        <v>0</v>
      </c>
      <c r="N87" s="112"/>
      <c r="O87" s="107">
        <f t="shared" si="27"/>
        <v>0</v>
      </c>
      <c r="P87" s="58"/>
      <c r="Q87" s="113">
        <v>0.96340000000000003</v>
      </c>
      <c r="R87" s="114">
        <f t="shared" si="33"/>
        <v>4817000</v>
      </c>
      <c r="S87" s="115">
        <f t="shared" si="28"/>
        <v>0</v>
      </c>
      <c r="T87" s="116"/>
      <c r="U87" s="117"/>
      <c r="V87" s="118">
        <f t="shared" si="34"/>
        <v>0</v>
      </c>
      <c r="W87" s="112"/>
      <c r="X87" s="107">
        <f t="shared" si="29"/>
        <v>0</v>
      </c>
      <c r="Y87" s="58"/>
      <c r="Z87" s="113">
        <v>3.6600000000000001E-2</v>
      </c>
      <c r="AA87" s="115">
        <f t="shared" si="35"/>
        <v>183000</v>
      </c>
      <c r="AB87" s="116"/>
      <c r="AC87" s="117"/>
      <c r="AD87" s="118">
        <f t="shared" si="36"/>
        <v>0</v>
      </c>
      <c r="AE87" s="112"/>
      <c r="AF87" s="119">
        <f t="shared" si="30"/>
        <v>0</v>
      </c>
      <c r="AG87" s="66"/>
      <c r="AH87" s="113">
        <v>0</v>
      </c>
      <c r="AI87" s="115">
        <f t="shared" si="37"/>
        <v>0</v>
      </c>
      <c r="AJ87" s="116"/>
      <c r="AK87" s="117"/>
      <c r="AL87" s="118">
        <f t="shared" si="38"/>
        <v>0</v>
      </c>
      <c r="AM87" s="112"/>
      <c r="AN87" s="119">
        <f t="shared" si="31"/>
        <v>0</v>
      </c>
      <c r="AO87"/>
      <c r="AP87" s="67">
        <f t="shared" si="39"/>
        <v>1</v>
      </c>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row>
    <row r="88" spans="1:1024" x14ac:dyDescent="0.15">
      <c r="A88" s="103">
        <v>78</v>
      </c>
      <c r="B88" s="104" t="s">
        <v>294</v>
      </c>
      <c r="C88" s="104" t="s">
        <v>294</v>
      </c>
      <c r="D88" s="104" t="s">
        <v>295</v>
      </c>
      <c r="E88" s="105">
        <v>0.7</v>
      </c>
      <c r="F88" s="104" t="s">
        <v>291</v>
      </c>
      <c r="G88" s="104" t="s">
        <v>291</v>
      </c>
      <c r="H88" s="106"/>
      <c r="I88" s="107">
        <v>5900000</v>
      </c>
      <c r="J88" s="108"/>
      <c r="K88" s="109"/>
      <c r="L88" s="110"/>
      <c r="M88" s="111">
        <f t="shared" si="32"/>
        <v>0</v>
      </c>
      <c r="N88" s="112"/>
      <c r="O88" s="107">
        <f t="shared" si="27"/>
        <v>0</v>
      </c>
      <c r="P88" s="58"/>
      <c r="Q88" s="113">
        <v>0.96340000000000003</v>
      </c>
      <c r="R88" s="114">
        <f t="shared" si="33"/>
        <v>5684060</v>
      </c>
      <c r="S88" s="115">
        <f t="shared" si="28"/>
        <v>3978841.9999999995</v>
      </c>
      <c r="T88" s="116"/>
      <c r="U88" s="117"/>
      <c r="V88" s="118">
        <f t="shared" si="34"/>
        <v>0</v>
      </c>
      <c r="W88" s="112"/>
      <c r="X88" s="107">
        <f t="shared" si="29"/>
        <v>0</v>
      </c>
      <c r="Y88" s="58"/>
      <c r="Z88" s="113">
        <v>3.6600000000000001E-2</v>
      </c>
      <c r="AA88" s="115">
        <f t="shared" si="35"/>
        <v>215940</v>
      </c>
      <c r="AB88" s="116"/>
      <c r="AC88" s="117"/>
      <c r="AD88" s="118">
        <f t="shared" si="36"/>
        <v>0</v>
      </c>
      <c r="AE88" s="112"/>
      <c r="AF88" s="119">
        <f t="shared" si="30"/>
        <v>0</v>
      </c>
      <c r="AG88" s="66"/>
      <c r="AH88" s="113">
        <v>0</v>
      </c>
      <c r="AI88" s="115">
        <f t="shared" si="37"/>
        <v>0</v>
      </c>
      <c r="AJ88" s="116"/>
      <c r="AK88" s="117"/>
      <c r="AL88" s="118">
        <f t="shared" si="38"/>
        <v>0</v>
      </c>
      <c r="AM88" s="112"/>
      <c r="AN88" s="119">
        <f t="shared" si="31"/>
        <v>0</v>
      </c>
      <c r="AO88"/>
      <c r="AP88" s="67">
        <f t="shared" si="39"/>
        <v>1</v>
      </c>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row>
    <row r="89" spans="1:1024" x14ac:dyDescent="0.15">
      <c r="A89" s="103">
        <v>79</v>
      </c>
      <c r="B89" s="104" t="s">
        <v>296</v>
      </c>
      <c r="C89" s="104" t="s">
        <v>296</v>
      </c>
      <c r="D89" s="104" t="s">
        <v>297</v>
      </c>
      <c r="E89" s="105"/>
      <c r="F89" s="104" t="s">
        <v>175</v>
      </c>
      <c r="G89" s="104" t="s">
        <v>175</v>
      </c>
      <c r="H89" s="106"/>
      <c r="I89" s="107">
        <v>340000</v>
      </c>
      <c r="J89" s="108"/>
      <c r="K89" s="109"/>
      <c r="L89" s="110"/>
      <c r="M89" s="111">
        <f t="shared" si="32"/>
        <v>0</v>
      </c>
      <c r="N89" s="112"/>
      <c r="O89" s="107">
        <f t="shared" si="27"/>
        <v>0</v>
      </c>
      <c r="P89" s="58"/>
      <c r="Q89" s="113">
        <v>0.96340000000000003</v>
      </c>
      <c r="R89" s="114">
        <f t="shared" si="33"/>
        <v>327556</v>
      </c>
      <c r="S89" s="115">
        <f t="shared" si="28"/>
        <v>0</v>
      </c>
      <c r="T89" s="116"/>
      <c r="U89" s="117"/>
      <c r="V89" s="118">
        <f t="shared" si="34"/>
        <v>0</v>
      </c>
      <c r="W89" s="112"/>
      <c r="X89" s="107">
        <f t="shared" si="29"/>
        <v>0</v>
      </c>
      <c r="Y89" s="58"/>
      <c r="Z89" s="113">
        <v>3.6600000000000001E-2</v>
      </c>
      <c r="AA89" s="115">
        <f t="shared" si="35"/>
        <v>12444</v>
      </c>
      <c r="AB89" s="116"/>
      <c r="AC89" s="117"/>
      <c r="AD89" s="118">
        <f t="shared" si="36"/>
        <v>0</v>
      </c>
      <c r="AE89" s="112"/>
      <c r="AF89" s="119">
        <f t="shared" si="30"/>
        <v>0</v>
      </c>
      <c r="AG89" s="66"/>
      <c r="AH89" s="113">
        <v>0</v>
      </c>
      <c r="AI89" s="115">
        <f t="shared" si="37"/>
        <v>0</v>
      </c>
      <c r="AJ89" s="116"/>
      <c r="AK89" s="117"/>
      <c r="AL89" s="118">
        <f t="shared" si="38"/>
        <v>0</v>
      </c>
      <c r="AM89" s="112"/>
      <c r="AN89" s="119">
        <f t="shared" si="31"/>
        <v>0</v>
      </c>
      <c r="AO89"/>
      <c r="AP89" s="67">
        <f t="shared" si="39"/>
        <v>1</v>
      </c>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row>
    <row r="90" spans="1:1024" x14ac:dyDescent="0.15">
      <c r="A90" s="103">
        <v>80</v>
      </c>
      <c r="B90" s="104" t="s">
        <v>298</v>
      </c>
      <c r="C90" s="104" t="s">
        <v>298</v>
      </c>
      <c r="D90" s="104" t="s">
        <v>299</v>
      </c>
      <c r="E90" s="105"/>
      <c r="F90" s="104" t="s">
        <v>180</v>
      </c>
      <c r="G90" s="104" t="s">
        <v>180</v>
      </c>
      <c r="H90" s="106"/>
      <c r="I90" s="107">
        <v>350000</v>
      </c>
      <c r="J90" s="108"/>
      <c r="K90" s="109"/>
      <c r="L90" s="110"/>
      <c r="M90" s="111">
        <f t="shared" si="32"/>
        <v>0</v>
      </c>
      <c r="N90" s="112"/>
      <c r="O90" s="107">
        <f t="shared" si="27"/>
        <v>0</v>
      </c>
      <c r="P90" s="58"/>
      <c r="Q90" s="113">
        <v>0.96340000000000003</v>
      </c>
      <c r="R90" s="114">
        <f t="shared" si="33"/>
        <v>337190</v>
      </c>
      <c r="S90" s="115">
        <f t="shared" si="28"/>
        <v>0</v>
      </c>
      <c r="T90" s="116"/>
      <c r="U90" s="117"/>
      <c r="V90" s="118">
        <f t="shared" si="34"/>
        <v>0</v>
      </c>
      <c r="W90" s="112"/>
      <c r="X90" s="107">
        <f t="shared" si="29"/>
        <v>0</v>
      </c>
      <c r="Y90" s="58"/>
      <c r="Z90" s="113">
        <v>3.6600000000000001E-2</v>
      </c>
      <c r="AA90" s="115">
        <f t="shared" si="35"/>
        <v>12810</v>
      </c>
      <c r="AB90" s="116"/>
      <c r="AC90" s="117"/>
      <c r="AD90" s="118">
        <f t="shared" si="36"/>
        <v>0</v>
      </c>
      <c r="AE90" s="112"/>
      <c r="AF90" s="119">
        <f t="shared" si="30"/>
        <v>0</v>
      </c>
      <c r="AG90" s="66"/>
      <c r="AH90" s="113">
        <v>0</v>
      </c>
      <c r="AI90" s="115">
        <f t="shared" si="37"/>
        <v>0</v>
      </c>
      <c r="AJ90" s="116"/>
      <c r="AK90" s="117"/>
      <c r="AL90" s="118">
        <f t="shared" si="38"/>
        <v>0</v>
      </c>
      <c r="AM90" s="112"/>
      <c r="AN90" s="119">
        <f t="shared" si="31"/>
        <v>0</v>
      </c>
      <c r="AO90"/>
      <c r="AP90" s="67">
        <f t="shared" si="39"/>
        <v>1</v>
      </c>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row>
    <row r="91" spans="1:1024" x14ac:dyDescent="0.15">
      <c r="A91" s="103">
        <v>81</v>
      </c>
      <c r="B91" s="104" t="s">
        <v>300</v>
      </c>
      <c r="C91" s="104" t="s">
        <v>300</v>
      </c>
      <c r="D91" s="104" t="s">
        <v>301</v>
      </c>
      <c r="E91" s="105"/>
      <c r="F91" s="104" t="s">
        <v>180</v>
      </c>
      <c r="G91" s="104" t="s">
        <v>180</v>
      </c>
      <c r="H91" s="106"/>
      <c r="I91" s="107">
        <v>1972000</v>
      </c>
      <c r="J91" s="108"/>
      <c r="K91" s="109"/>
      <c r="L91" s="110"/>
      <c r="M91" s="111">
        <f t="shared" si="32"/>
        <v>0</v>
      </c>
      <c r="N91" s="112"/>
      <c r="O91" s="107">
        <f t="shared" si="27"/>
        <v>0</v>
      </c>
      <c r="P91" s="58"/>
      <c r="Q91" s="113">
        <v>0.96340000000000003</v>
      </c>
      <c r="R91" s="114">
        <f t="shared" si="33"/>
        <v>1899824.8</v>
      </c>
      <c r="S91" s="115">
        <f t="shared" si="28"/>
        <v>0</v>
      </c>
      <c r="T91" s="116"/>
      <c r="U91" s="117"/>
      <c r="V91" s="118">
        <f t="shared" si="34"/>
        <v>0</v>
      </c>
      <c r="W91" s="112"/>
      <c r="X91" s="107">
        <f t="shared" si="29"/>
        <v>0</v>
      </c>
      <c r="Y91" s="58"/>
      <c r="Z91" s="113">
        <v>3.6600000000000001E-2</v>
      </c>
      <c r="AA91" s="115">
        <f t="shared" si="35"/>
        <v>72175.199999999997</v>
      </c>
      <c r="AB91" s="116"/>
      <c r="AC91" s="117"/>
      <c r="AD91" s="118">
        <f t="shared" si="36"/>
        <v>0</v>
      </c>
      <c r="AE91" s="112"/>
      <c r="AF91" s="119">
        <f t="shared" si="30"/>
        <v>0</v>
      </c>
      <c r="AG91" s="66"/>
      <c r="AH91" s="113">
        <v>0</v>
      </c>
      <c r="AI91" s="115">
        <f t="shared" si="37"/>
        <v>0</v>
      </c>
      <c r="AJ91" s="116"/>
      <c r="AK91" s="117"/>
      <c r="AL91" s="118">
        <f t="shared" si="38"/>
        <v>0</v>
      </c>
      <c r="AM91" s="112"/>
      <c r="AN91" s="119">
        <f t="shared" si="31"/>
        <v>0</v>
      </c>
      <c r="AO91"/>
      <c r="AP91" s="67">
        <f t="shared" si="39"/>
        <v>1</v>
      </c>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row>
    <row r="92" spans="1:1024" x14ac:dyDescent="0.15">
      <c r="A92" s="103">
        <v>82</v>
      </c>
      <c r="B92" s="104" t="s">
        <v>302</v>
      </c>
      <c r="C92" s="104" t="s">
        <v>302</v>
      </c>
      <c r="D92" s="104" t="s">
        <v>303</v>
      </c>
      <c r="E92" s="105"/>
      <c r="F92" s="104" t="s">
        <v>130</v>
      </c>
      <c r="G92" s="104" t="s">
        <v>130</v>
      </c>
      <c r="H92" s="106"/>
      <c r="I92" s="107">
        <v>1520000</v>
      </c>
      <c r="J92" s="108"/>
      <c r="K92" s="109"/>
      <c r="L92" s="110"/>
      <c r="M92" s="111">
        <f t="shared" si="32"/>
        <v>0</v>
      </c>
      <c r="N92" s="112"/>
      <c r="O92" s="107">
        <f t="shared" si="27"/>
        <v>0</v>
      </c>
      <c r="P92" s="58"/>
      <c r="Q92" s="113">
        <v>0.96340000000000003</v>
      </c>
      <c r="R92" s="114">
        <f t="shared" si="33"/>
        <v>1464368</v>
      </c>
      <c r="S92" s="115">
        <f t="shared" si="28"/>
        <v>0</v>
      </c>
      <c r="T92" s="116"/>
      <c r="U92" s="117"/>
      <c r="V92" s="118">
        <f t="shared" si="34"/>
        <v>0</v>
      </c>
      <c r="W92" s="112"/>
      <c r="X92" s="107">
        <f t="shared" si="29"/>
        <v>0</v>
      </c>
      <c r="Y92" s="58"/>
      <c r="Z92" s="113">
        <v>3.6600000000000001E-2</v>
      </c>
      <c r="AA92" s="115">
        <f t="shared" si="35"/>
        <v>55632</v>
      </c>
      <c r="AB92" s="116"/>
      <c r="AC92" s="117"/>
      <c r="AD92" s="118">
        <f t="shared" si="36"/>
        <v>0</v>
      </c>
      <c r="AE92" s="112"/>
      <c r="AF92" s="119">
        <f t="shared" si="30"/>
        <v>0</v>
      </c>
      <c r="AG92" s="66"/>
      <c r="AH92" s="113">
        <v>0</v>
      </c>
      <c r="AI92" s="115">
        <f t="shared" si="37"/>
        <v>0</v>
      </c>
      <c r="AJ92" s="116"/>
      <c r="AK92" s="117"/>
      <c r="AL92" s="118">
        <f t="shared" si="38"/>
        <v>0</v>
      </c>
      <c r="AM92" s="112"/>
      <c r="AN92" s="119">
        <f t="shared" si="31"/>
        <v>0</v>
      </c>
      <c r="AO92"/>
      <c r="AP92" s="67">
        <f t="shared" si="39"/>
        <v>1</v>
      </c>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row>
    <row r="93" spans="1:1024" x14ac:dyDescent="0.15">
      <c r="A93" s="103">
        <v>83</v>
      </c>
      <c r="B93" s="104" t="s">
        <v>304</v>
      </c>
      <c r="C93" s="104" t="s">
        <v>304</v>
      </c>
      <c r="D93" s="104" t="s">
        <v>305</v>
      </c>
      <c r="E93" s="105"/>
      <c r="F93" s="104" t="s">
        <v>180</v>
      </c>
      <c r="G93" s="104" t="s">
        <v>180</v>
      </c>
      <c r="H93" s="106"/>
      <c r="I93" s="107">
        <v>357000</v>
      </c>
      <c r="J93" s="108"/>
      <c r="K93" s="109"/>
      <c r="L93" s="110"/>
      <c r="M93" s="111">
        <f t="shared" si="32"/>
        <v>0</v>
      </c>
      <c r="N93" s="112"/>
      <c r="O93" s="107">
        <f t="shared" si="27"/>
        <v>0</v>
      </c>
      <c r="P93" s="58"/>
      <c r="Q93" s="113">
        <v>0.96340000000000003</v>
      </c>
      <c r="R93" s="114">
        <f t="shared" si="33"/>
        <v>343933.8</v>
      </c>
      <c r="S93" s="115">
        <f t="shared" si="28"/>
        <v>0</v>
      </c>
      <c r="T93" s="116"/>
      <c r="U93" s="117"/>
      <c r="V93" s="118">
        <f t="shared" si="34"/>
        <v>0</v>
      </c>
      <c r="W93" s="112"/>
      <c r="X93" s="107">
        <f t="shared" si="29"/>
        <v>0</v>
      </c>
      <c r="Y93" s="58"/>
      <c r="Z93" s="113">
        <v>3.6600000000000001E-2</v>
      </c>
      <c r="AA93" s="115">
        <f t="shared" si="35"/>
        <v>13066.2</v>
      </c>
      <c r="AB93" s="116"/>
      <c r="AC93" s="117"/>
      <c r="AD93" s="118">
        <f t="shared" si="36"/>
        <v>0</v>
      </c>
      <c r="AE93" s="112"/>
      <c r="AF93" s="119">
        <f t="shared" si="30"/>
        <v>0</v>
      </c>
      <c r="AG93" s="66"/>
      <c r="AH93" s="113">
        <v>0</v>
      </c>
      <c r="AI93" s="115">
        <f t="shared" si="37"/>
        <v>0</v>
      </c>
      <c r="AJ93" s="116"/>
      <c r="AK93" s="117"/>
      <c r="AL93" s="118">
        <f t="shared" si="38"/>
        <v>0</v>
      </c>
      <c r="AM93" s="112"/>
      <c r="AN93" s="119">
        <f t="shared" si="31"/>
        <v>0</v>
      </c>
      <c r="AO93"/>
      <c r="AP93" s="67">
        <f t="shared" si="39"/>
        <v>1</v>
      </c>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row>
    <row r="94" spans="1:1024" x14ac:dyDescent="0.15">
      <c r="A94" s="103">
        <v>84</v>
      </c>
      <c r="B94" s="104" t="s">
        <v>306</v>
      </c>
      <c r="C94" s="104" t="s">
        <v>306</v>
      </c>
      <c r="D94" s="104" t="s">
        <v>307</v>
      </c>
      <c r="E94" s="105"/>
      <c r="F94" s="104" t="s">
        <v>175</v>
      </c>
      <c r="G94" s="104" t="s">
        <v>175</v>
      </c>
      <c r="H94" s="106"/>
      <c r="I94" s="107">
        <v>330000</v>
      </c>
      <c r="J94" s="108"/>
      <c r="K94" s="109"/>
      <c r="L94" s="110"/>
      <c r="M94" s="111">
        <f t="shared" si="32"/>
        <v>0</v>
      </c>
      <c r="N94" s="112"/>
      <c r="O94" s="107">
        <f t="shared" si="27"/>
        <v>0</v>
      </c>
      <c r="P94" s="58"/>
      <c r="Q94" s="113">
        <v>0.96340000000000003</v>
      </c>
      <c r="R94" s="114">
        <f t="shared" si="33"/>
        <v>317922</v>
      </c>
      <c r="S94" s="115">
        <f t="shared" ref="S94:S111" si="40">E94*R94</f>
        <v>0</v>
      </c>
      <c r="T94" s="116"/>
      <c r="U94" s="117"/>
      <c r="V94" s="118">
        <f t="shared" si="34"/>
        <v>0</v>
      </c>
      <c r="W94" s="112"/>
      <c r="X94" s="107">
        <f t="shared" si="29"/>
        <v>0</v>
      </c>
      <c r="Y94" s="58"/>
      <c r="Z94" s="113">
        <v>3.6600000000000001E-2</v>
      </c>
      <c r="AA94" s="115">
        <f t="shared" si="35"/>
        <v>12078</v>
      </c>
      <c r="AB94" s="116"/>
      <c r="AC94" s="117"/>
      <c r="AD94" s="118">
        <f t="shared" si="36"/>
        <v>0</v>
      </c>
      <c r="AE94" s="112"/>
      <c r="AF94" s="119">
        <f t="shared" si="30"/>
        <v>0</v>
      </c>
      <c r="AG94" s="66"/>
      <c r="AH94" s="113">
        <v>0</v>
      </c>
      <c r="AI94" s="115">
        <f t="shared" si="37"/>
        <v>0</v>
      </c>
      <c r="AJ94" s="116"/>
      <c r="AK94" s="117"/>
      <c r="AL94" s="118">
        <f t="shared" si="38"/>
        <v>0</v>
      </c>
      <c r="AM94" s="112"/>
      <c r="AN94" s="119">
        <f t="shared" si="31"/>
        <v>0</v>
      </c>
      <c r="AO94"/>
      <c r="AP94" s="67">
        <f t="shared" si="39"/>
        <v>1</v>
      </c>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row>
    <row r="95" spans="1:1024" x14ac:dyDescent="0.15">
      <c r="A95" s="103">
        <v>85</v>
      </c>
      <c r="B95" s="104" t="s">
        <v>308</v>
      </c>
      <c r="C95" s="104" t="s">
        <v>308</v>
      </c>
      <c r="D95" s="104" t="s">
        <v>309</v>
      </c>
      <c r="E95" s="105"/>
      <c r="F95" s="104" t="s">
        <v>291</v>
      </c>
      <c r="G95" s="104" t="s">
        <v>291</v>
      </c>
      <c r="H95" s="106"/>
      <c r="I95" s="107">
        <v>330000</v>
      </c>
      <c r="J95" s="108"/>
      <c r="K95" s="109"/>
      <c r="L95" s="110"/>
      <c r="M95" s="111">
        <f t="shared" si="32"/>
        <v>0</v>
      </c>
      <c r="N95" s="112"/>
      <c r="O95" s="107">
        <f t="shared" si="27"/>
        <v>0</v>
      </c>
      <c r="P95" s="58"/>
      <c r="Q95" s="113">
        <v>0.96340000000000003</v>
      </c>
      <c r="R95" s="114">
        <f t="shared" si="33"/>
        <v>317922</v>
      </c>
      <c r="S95" s="115">
        <f t="shared" si="40"/>
        <v>0</v>
      </c>
      <c r="T95" s="116"/>
      <c r="U95" s="117"/>
      <c r="V95" s="118">
        <f t="shared" si="34"/>
        <v>0</v>
      </c>
      <c r="W95" s="112"/>
      <c r="X95" s="107">
        <f t="shared" si="29"/>
        <v>0</v>
      </c>
      <c r="Y95" s="58"/>
      <c r="Z95" s="113">
        <v>3.6600000000000001E-2</v>
      </c>
      <c r="AA95" s="115">
        <f t="shared" si="35"/>
        <v>12078</v>
      </c>
      <c r="AB95" s="116"/>
      <c r="AC95" s="117"/>
      <c r="AD95" s="118">
        <f t="shared" si="36"/>
        <v>0</v>
      </c>
      <c r="AE95" s="112"/>
      <c r="AF95" s="119">
        <f t="shared" si="30"/>
        <v>0</v>
      </c>
      <c r="AG95" s="66"/>
      <c r="AH95" s="113">
        <v>0</v>
      </c>
      <c r="AI95" s="115">
        <f t="shared" si="37"/>
        <v>0</v>
      </c>
      <c r="AJ95" s="116"/>
      <c r="AK95" s="117"/>
      <c r="AL95" s="118">
        <f t="shared" si="38"/>
        <v>0</v>
      </c>
      <c r="AM95" s="112"/>
      <c r="AN95" s="119">
        <f t="shared" si="31"/>
        <v>0</v>
      </c>
      <c r="AO95"/>
      <c r="AP95" s="67">
        <f t="shared" si="39"/>
        <v>1</v>
      </c>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row>
    <row r="96" spans="1:1024" x14ac:dyDescent="0.15">
      <c r="A96" s="103">
        <v>86</v>
      </c>
      <c r="B96" s="104" t="s">
        <v>310</v>
      </c>
      <c r="C96" s="104" t="s">
        <v>310</v>
      </c>
      <c r="D96" s="104" t="s">
        <v>311</v>
      </c>
      <c r="E96" s="105"/>
      <c r="F96" s="104" t="s">
        <v>175</v>
      </c>
      <c r="G96" s="104" t="s">
        <v>175</v>
      </c>
      <c r="H96" s="106"/>
      <c r="I96" s="107">
        <v>322000</v>
      </c>
      <c r="J96" s="108"/>
      <c r="K96" s="109"/>
      <c r="L96" s="110"/>
      <c r="M96" s="111">
        <f t="shared" si="32"/>
        <v>0</v>
      </c>
      <c r="N96" s="112"/>
      <c r="O96" s="107">
        <f t="shared" si="27"/>
        <v>0</v>
      </c>
      <c r="P96" s="58"/>
      <c r="Q96" s="113">
        <v>0.96340000000000003</v>
      </c>
      <c r="R96" s="114">
        <f t="shared" si="33"/>
        <v>310214.8</v>
      </c>
      <c r="S96" s="115">
        <f t="shared" si="40"/>
        <v>0</v>
      </c>
      <c r="T96" s="116"/>
      <c r="U96" s="117"/>
      <c r="V96" s="118">
        <f t="shared" si="34"/>
        <v>0</v>
      </c>
      <c r="W96" s="112"/>
      <c r="X96" s="107">
        <f t="shared" si="29"/>
        <v>0</v>
      </c>
      <c r="Y96" s="58"/>
      <c r="Z96" s="113">
        <v>3.6600000000000001E-2</v>
      </c>
      <c r="AA96" s="115">
        <f t="shared" si="35"/>
        <v>11785.2</v>
      </c>
      <c r="AB96" s="116"/>
      <c r="AC96" s="117"/>
      <c r="AD96" s="118">
        <f t="shared" si="36"/>
        <v>0</v>
      </c>
      <c r="AE96" s="112"/>
      <c r="AF96" s="119">
        <f t="shared" si="30"/>
        <v>0</v>
      </c>
      <c r="AG96" s="66"/>
      <c r="AH96" s="113">
        <v>0</v>
      </c>
      <c r="AI96" s="115">
        <f t="shared" si="37"/>
        <v>0</v>
      </c>
      <c r="AJ96" s="116"/>
      <c r="AK96" s="117"/>
      <c r="AL96" s="118">
        <f t="shared" si="38"/>
        <v>0</v>
      </c>
      <c r="AM96" s="112"/>
      <c r="AN96" s="119">
        <f t="shared" si="31"/>
        <v>0</v>
      </c>
      <c r="AO96"/>
      <c r="AP96" s="67">
        <f t="shared" si="39"/>
        <v>1</v>
      </c>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row>
    <row r="97" spans="1:1024" x14ac:dyDescent="0.15">
      <c r="A97" s="103">
        <v>87</v>
      </c>
      <c r="B97" s="104" t="s">
        <v>312</v>
      </c>
      <c r="C97" s="104" t="s">
        <v>312</v>
      </c>
      <c r="D97" s="104" t="s">
        <v>313</v>
      </c>
      <c r="E97" s="105"/>
      <c r="F97" s="104" t="s">
        <v>187</v>
      </c>
      <c r="G97" s="104" t="s">
        <v>187</v>
      </c>
      <c r="H97" s="106"/>
      <c r="I97" s="107">
        <v>322000</v>
      </c>
      <c r="J97" s="108"/>
      <c r="K97" s="109"/>
      <c r="L97" s="110"/>
      <c r="M97" s="111">
        <f t="shared" si="32"/>
        <v>0</v>
      </c>
      <c r="N97" s="112"/>
      <c r="O97" s="107">
        <f t="shared" si="27"/>
        <v>0</v>
      </c>
      <c r="P97" s="58"/>
      <c r="Q97" s="113">
        <v>0.96340000000000003</v>
      </c>
      <c r="R97" s="114">
        <f t="shared" si="33"/>
        <v>310214.8</v>
      </c>
      <c r="S97" s="115">
        <f t="shared" si="40"/>
        <v>0</v>
      </c>
      <c r="T97" s="116"/>
      <c r="U97" s="117"/>
      <c r="V97" s="118">
        <f t="shared" si="34"/>
        <v>0</v>
      </c>
      <c r="W97" s="112"/>
      <c r="X97" s="107">
        <f t="shared" si="29"/>
        <v>0</v>
      </c>
      <c r="Y97" s="58"/>
      <c r="Z97" s="113">
        <v>3.6600000000000001E-2</v>
      </c>
      <c r="AA97" s="115">
        <f t="shared" si="35"/>
        <v>11785.2</v>
      </c>
      <c r="AB97" s="116"/>
      <c r="AC97" s="117"/>
      <c r="AD97" s="118">
        <f t="shared" si="36"/>
        <v>0</v>
      </c>
      <c r="AE97" s="112"/>
      <c r="AF97" s="119">
        <f t="shared" si="30"/>
        <v>0</v>
      </c>
      <c r="AG97" s="66"/>
      <c r="AH97" s="113">
        <v>0</v>
      </c>
      <c r="AI97" s="115">
        <f t="shared" si="37"/>
        <v>0</v>
      </c>
      <c r="AJ97" s="116"/>
      <c r="AK97" s="117"/>
      <c r="AL97" s="118">
        <f t="shared" si="38"/>
        <v>0</v>
      </c>
      <c r="AM97" s="112"/>
      <c r="AN97" s="119">
        <f t="shared" si="31"/>
        <v>0</v>
      </c>
      <c r="AO97"/>
      <c r="AP97" s="67">
        <f t="shared" si="39"/>
        <v>1</v>
      </c>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row>
    <row r="98" spans="1:1024" x14ac:dyDescent="0.15">
      <c r="A98" s="103">
        <v>88</v>
      </c>
      <c r="B98" s="104" t="s">
        <v>314</v>
      </c>
      <c r="C98" s="104" t="s">
        <v>314</v>
      </c>
      <c r="D98" s="104" t="s">
        <v>315</v>
      </c>
      <c r="E98" s="105"/>
      <c r="F98" s="104" t="s">
        <v>144</v>
      </c>
      <c r="G98" s="104" t="s">
        <v>144</v>
      </c>
      <c r="H98" s="106"/>
      <c r="I98" s="107">
        <v>1120000</v>
      </c>
      <c r="J98" s="108"/>
      <c r="K98" s="109"/>
      <c r="L98" s="110"/>
      <c r="M98" s="111">
        <f t="shared" si="32"/>
        <v>0</v>
      </c>
      <c r="N98" s="112"/>
      <c r="O98" s="107">
        <f t="shared" ref="O98:O111" si="41">I98-K98</f>
        <v>1120000</v>
      </c>
      <c r="P98" s="58"/>
      <c r="Q98" s="113">
        <v>0</v>
      </c>
      <c r="R98" s="114">
        <f t="shared" si="33"/>
        <v>0</v>
      </c>
      <c r="S98" s="115">
        <f t="shared" si="40"/>
        <v>0</v>
      </c>
      <c r="T98" s="116"/>
      <c r="U98" s="117"/>
      <c r="V98" s="118">
        <f t="shared" si="34"/>
        <v>0</v>
      </c>
      <c r="W98" s="112"/>
      <c r="X98" s="135">
        <f t="shared" ref="X98:X111" si="42">R98-T98</f>
        <v>0</v>
      </c>
      <c r="Y98" s="58"/>
      <c r="Z98" s="113">
        <v>0.96340000000000003</v>
      </c>
      <c r="AA98" s="115">
        <f t="shared" si="35"/>
        <v>1079008</v>
      </c>
      <c r="AB98" s="116"/>
      <c r="AC98" s="117"/>
      <c r="AD98" s="118">
        <f t="shared" si="36"/>
        <v>0</v>
      </c>
      <c r="AE98" s="112"/>
      <c r="AF98" s="119">
        <f t="shared" ref="AF98:AF111" si="43">AA98-AB98</f>
        <v>1079008</v>
      </c>
      <c r="AG98" s="66"/>
      <c r="AH98" s="113">
        <v>3.6600000000000001E-2</v>
      </c>
      <c r="AI98" s="115">
        <f t="shared" si="37"/>
        <v>40992</v>
      </c>
      <c r="AJ98" s="116"/>
      <c r="AK98" s="117"/>
      <c r="AL98" s="118">
        <f t="shared" si="38"/>
        <v>0</v>
      </c>
      <c r="AM98" s="112"/>
      <c r="AN98" s="119">
        <f t="shared" ref="AN98:AN111" si="44">AI98-AJ98</f>
        <v>40992</v>
      </c>
      <c r="AO98"/>
      <c r="AP98" s="67">
        <f t="shared" si="39"/>
        <v>1</v>
      </c>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row>
    <row r="99" spans="1:1024" x14ac:dyDescent="0.15">
      <c r="A99" s="103">
        <v>89</v>
      </c>
      <c r="B99" s="104" t="s">
        <v>316</v>
      </c>
      <c r="C99" s="104" t="s">
        <v>316</v>
      </c>
      <c r="D99" s="104" t="s">
        <v>317</v>
      </c>
      <c r="E99" s="105"/>
      <c r="F99" s="104" t="s">
        <v>172</v>
      </c>
      <c r="G99" s="104" t="s">
        <v>172</v>
      </c>
      <c r="H99" s="106"/>
      <c r="I99" s="107">
        <v>1394300</v>
      </c>
      <c r="J99" s="108"/>
      <c r="K99" s="109"/>
      <c r="L99" s="110"/>
      <c r="M99" s="111">
        <f t="shared" si="32"/>
        <v>0</v>
      </c>
      <c r="N99" s="112"/>
      <c r="O99" s="107">
        <f t="shared" si="41"/>
        <v>1394300</v>
      </c>
      <c r="P99" s="58"/>
      <c r="Q99" s="113">
        <v>0</v>
      </c>
      <c r="R99" s="114">
        <f t="shared" si="33"/>
        <v>0</v>
      </c>
      <c r="S99" s="115">
        <f t="shared" si="40"/>
        <v>0</v>
      </c>
      <c r="T99" s="116"/>
      <c r="U99" s="117"/>
      <c r="V99" s="118">
        <f t="shared" si="34"/>
        <v>0</v>
      </c>
      <c r="W99" s="112"/>
      <c r="X99" s="135">
        <f t="shared" si="42"/>
        <v>0</v>
      </c>
      <c r="Y99" s="58"/>
      <c r="Z99" s="113">
        <v>0.96340000000000003</v>
      </c>
      <c r="AA99" s="115">
        <f t="shared" si="35"/>
        <v>1343268.62</v>
      </c>
      <c r="AB99" s="116"/>
      <c r="AC99" s="117"/>
      <c r="AD99" s="118">
        <f t="shared" si="36"/>
        <v>0</v>
      </c>
      <c r="AE99" s="112"/>
      <c r="AF99" s="119">
        <f t="shared" si="43"/>
        <v>1343268.62</v>
      </c>
      <c r="AG99" s="66"/>
      <c r="AH99" s="113">
        <v>3.6600000000000001E-2</v>
      </c>
      <c r="AI99" s="115">
        <f t="shared" si="37"/>
        <v>51031.38</v>
      </c>
      <c r="AJ99" s="116"/>
      <c r="AK99" s="117"/>
      <c r="AL99" s="118">
        <f t="shared" si="38"/>
        <v>0</v>
      </c>
      <c r="AM99" s="112"/>
      <c r="AN99" s="119">
        <f t="shared" si="44"/>
        <v>51031.38</v>
      </c>
      <c r="AO99"/>
      <c r="AP99" s="67">
        <f t="shared" si="39"/>
        <v>1</v>
      </c>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row>
    <row r="100" spans="1:1024" x14ac:dyDescent="0.15">
      <c r="A100" s="103">
        <v>90</v>
      </c>
      <c r="B100" s="104" t="s">
        <v>318</v>
      </c>
      <c r="C100" s="104" t="s">
        <v>318</v>
      </c>
      <c r="D100" s="104" t="s">
        <v>319</v>
      </c>
      <c r="E100" s="105">
        <v>1</v>
      </c>
      <c r="F100" s="104" t="s">
        <v>175</v>
      </c>
      <c r="G100" s="104" t="s">
        <v>175</v>
      </c>
      <c r="H100" s="106"/>
      <c r="I100" s="107">
        <v>400000</v>
      </c>
      <c r="J100" s="108"/>
      <c r="K100" s="109"/>
      <c r="L100" s="110"/>
      <c r="M100" s="111">
        <f t="shared" si="32"/>
        <v>0</v>
      </c>
      <c r="N100" s="112"/>
      <c r="O100" s="107">
        <f t="shared" si="41"/>
        <v>400000</v>
      </c>
      <c r="P100" s="58"/>
      <c r="Q100" s="113">
        <v>0</v>
      </c>
      <c r="R100" s="114">
        <f t="shared" si="33"/>
        <v>0</v>
      </c>
      <c r="S100" s="115">
        <f t="shared" si="40"/>
        <v>0</v>
      </c>
      <c r="T100" s="116"/>
      <c r="U100" s="117"/>
      <c r="V100" s="118">
        <f t="shared" si="34"/>
        <v>0</v>
      </c>
      <c r="W100" s="112"/>
      <c r="X100" s="135">
        <f t="shared" si="42"/>
        <v>0</v>
      </c>
      <c r="Y100" s="58"/>
      <c r="Z100" s="113">
        <v>0.96340000000000003</v>
      </c>
      <c r="AA100" s="115">
        <f t="shared" si="35"/>
        <v>385360</v>
      </c>
      <c r="AB100" s="116"/>
      <c r="AC100" s="117"/>
      <c r="AD100" s="118">
        <f t="shared" si="36"/>
        <v>0</v>
      </c>
      <c r="AE100" s="112"/>
      <c r="AF100" s="119">
        <f t="shared" si="43"/>
        <v>385360</v>
      </c>
      <c r="AG100" s="66"/>
      <c r="AH100" s="113">
        <v>3.6600000000000001E-2</v>
      </c>
      <c r="AI100" s="115">
        <f t="shared" si="37"/>
        <v>14640</v>
      </c>
      <c r="AJ100" s="116"/>
      <c r="AK100" s="117"/>
      <c r="AL100" s="118">
        <f t="shared" si="38"/>
        <v>0</v>
      </c>
      <c r="AM100" s="112"/>
      <c r="AN100" s="119">
        <f t="shared" si="44"/>
        <v>14640</v>
      </c>
      <c r="AO100"/>
      <c r="AP100" s="67">
        <f t="shared" si="39"/>
        <v>1</v>
      </c>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row>
    <row r="101" spans="1:1024" x14ac:dyDescent="0.15">
      <c r="A101" s="103">
        <v>91</v>
      </c>
      <c r="B101" s="104" t="s">
        <v>320</v>
      </c>
      <c r="C101" s="104" t="s">
        <v>320</v>
      </c>
      <c r="D101" s="104" t="s">
        <v>321</v>
      </c>
      <c r="E101" s="105"/>
      <c r="F101" s="104" t="s">
        <v>172</v>
      </c>
      <c r="G101" s="104" t="s">
        <v>172</v>
      </c>
      <c r="H101" s="106"/>
      <c r="I101" s="107">
        <v>458000</v>
      </c>
      <c r="J101" s="108"/>
      <c r="K101" s="109"/>
      <c r="L101" s="110"/>
      <c r="M101" s="111">
        <f t="shared" si="32"/>
        <v>0</v>
      </c>
      <c r="N101" s="112"/>
      <c r="O101" s="107">
        <f t="shared" si="41"/>
        <v>458000</v>
      </c>
      <c r="P101" s="58"/>
      <c r="Q101" s="113">
        <v>0</v>
      </c>
      <c r="R101" s="114">
        <f t="shared" si="33"/>
        <v>0</v>
      </c>
      <c r="S101" s="115">
        <f t="shared" si="40"/>
        <v>0</v>
      </c>
      <c r="T101" s="116"/>
      <c r="U101" s="117"/>
      <c r="V101" s="118">
        <f t="shared" si="34"/>
        <v>0</v>
      </c>
      <c r="W101" s="112"/>
      <c r="X101" s="135">
        <f t="shared" si="42"/>
        <v>0</v>
      </c>
      <c r="Y101" s="58"/>
      <c r="Z101" s="113">
        <v>0.96340000000000003</v>
      </c>
      <c r="AA101" s="115">
        <f t="shared" si="35"/>
        <v>441237.2</v>
      </c>
      <c r="AB101" s="116"/>
      <c r="AC101" s="117"/>
      <c r="AD101" s="118">
        <f t="shared" si="36"/>
        <v>0</v>
      </c>
      <c r="AE101" s="112"/>
      <c r="AF101" s="119">
        <f t="shared" si="43"/>
        <v>441237.2</v>
      </c>
      <c r="AG101" s="66"/>
      <c r="AH101" s="113">
        <v>3.6600000000000001E-2</v>
      </c>
      <c r="AI101" s="115">
        <f t="shared" si="37"/>
        <v>16762.8</v>
      </c>
      <c r="AJ101" s="116"/>
      <c r="AK101" s="117"/>
      <c r="AL101" s="118">
        <f t="shared" si="38"/>
        <v>0</v>
      </c>
      <c r="AM101" s="112"/>
      <c r="AN101" s="119">
        <f t="shared" si="44"/>
        <v>16762.8</v>
      </c>
      <c r="AO101"/>
      <c r="AP101" s="67">
        <f t="shared" si="39"/>
        <v>1</v>
      </c>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row>
    <row r="102" spans="1:1024" x14ac:dyDescent="0.15">
      <c r="A102" s="103">
        <v>92</v>
      </c>
      <c r="B102" s="104" t="s">
        <v>322</v>
      </c>
      <c r="C102" s="104" t="s">
        <v>322</v>
      </c>
      <c r="D102" s="104" t="s">
        <v>323</v>
      </c>
      <c r="E102" s="105">
        <v>1</v>
      </c>
      <c r="F102" s="104" t="s">
        <v>180</v>
      </c>
      <c r="G102" s="104" t="s">
        <v>180</v>
      </c>
      <c r="H102" s="106"/>
      <c r="I102" s="107">
        <v>409000</v>
      </c>
      <c r="J102" s="108"/>
      <c r="K102" s="109"/>
      <c r="L102" s="110"/>
      <c r="M102" s="111">
        <f t="shared" ref="M102:M111" si="45">+L102*0.08</f>
        <v>0</v>
      </c>
      <c r="N102" s="112"/>
      <c r="O102" s="107">
        <f t="shared" si="41"/>
        <v>409000</v>
      </c>
      <c r="P102" s="58"/>
      <c r="Q102" s="113">
        <v>0</v>
      </c>
      <c r="R102" s="114">
        <f t="shared" ref="R102:R111" si="46">$I102*Q102</f>
        <v>0</v>
      </c>
      <c r="S102" s="115">
        <f t="shared" si="40"/>
        <v>0</v>
      </c>
      <c r="T102" s="116"/>
      <c r="U102" s="117"/>
      <c r="V102" s="118">
        <f t="shared" ref="V102:V111" si="47">+U102*0.08</f>
        <v>0</v>
      </c>
      <c r="W102" s="112"/>
      <c r="X102" s="135">
        <f t="shared" si="42"/>
        <v>0</v>
      </c>
      <c r="Y102" s="58"/>
      <c r="Z102" s="113">
        <v>0.96340000000000003</v>
      </c>
      <c r="AA102" s="115">
        <f t="shared" ref="AA102:AA111" si="48">$I102*Z102</f>
        <v>394030.60000000003</v>
      </c>
      <c r="AB102" s="116"/>
      <c r="AC102" s="117"/>
      <c r="AD102" s="118">
        <f t="shared" ref="AD102:AD111" si="49">+AC102*0.08</f>
        <v>0</v>
      </c>
      <c r="AE102" s="112"/>
      <c r="AF102" s="119">
        <f t="shared" si="43"/>
        <v>394030.60000000003</v>
      </c>
      <c r="AG102" s="66"/>
      <c r="AH102" s="113">
        <v>3.6600000000000001E-2</v>
      </c>
      <c r="AI102" s="115">
        <f t="shared" ref="AI102:AI111" si="50">$I102*AH102</f>
        <v>14969.4</v>
      </c>
      <c r="AJ102" s="116"/>
      <c r="AK102" s="117"/>
      <c r="AL102" s="118">
        <f t="shared" ref="AL102:AL111" si="51">+AK102*0.08</f>
        <v>0</v>
      </c>
      <c r="AM102" s="112"/>
      <c r="AN102" s="119">
        <f t="shared" si="44"/>
        <v>14969.4</v>
      </c>
      <c r="AO102"/>
      <c r="AP102" s="67">
        <f t="shared" ref="AP102:AP111" si="52">Z102+AH102+Q102</f>
        <v>1</v>
      </c>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row>
    <row r="103" spans="1:1024" x14ac:dyDescent="0.15">
      <c r="A103" s="103">
        <v>93</v>
      </c>
      <c r="B103" s="104" t="s">
        <v>324</v>
      </c>
      <c r="C103" s="104" t="s">
        <v>324</v>
      </c>
      <c r="D103" s="104" t="s">
        <v>325</v>
      </c>
      <c r="E103" s="105"/>
      <c r="F103" s="104" t="s">
        <v>172</v>
      </c>
      <c r="G103" s="104" t="s">
        <v>172</v>
      </c>
      <c r="H103" s="106"/>
      <c r="I103" s="107">
        <v>1458000</v>
      </c>
      <c r="J103" s="108"/>
      <c r="K103" s="109"/>
      <c r="L103" s="110"/>
      <c r="M103" s="111">
        <f t="shared" si="45"/>
        <v>0</v>
      </c>
      <c r="N103" s="112"/>
      <c r="O103" s="107">
        <f t="shared" si="41"/>
        <v>1458000</v>
      </c>
      <c r="P103" s="58"/>
      <c r="Q103" s="113">
        <v>0</v>
      </c>
      <c r="R103" s="114">
        <f t="shared" si="46"/>
        <v>0</v>
      </c>
      <c r="S103" s="115">
        <f t="shared" si="40"/>
        <v>0</v>
      </c>
      <c r="T103" s="116"/>
      <c r="U103" s="117"/>
      <c r="V103" s="118">
        <f t="shared" si="47"/>
        <v>0</v>
      </c>
      <c r="W103" s="112"/>
      <c r="X103" s="135">
        <f t="shared" si="42"/>
        <v>0</v>
      </c>
      <c r="Y103" s="58"/>
      <c r="Z103" s="113">
        <v>0.96340000000000003</v>
      </c>
      <c r="AA103" s="115">
        <f t="shared" si="48"/>
        <v>1404637.2</v>
      </c>
      <c r="AB103" s="116"/>
      <c r="AC103" s="117"/>
      <c r="AD103" s="118">
        <f t="shared" si="49"/>
        <v>0</v>
      </c>
      <c r="AE103" s="112"/>
      <c r="AF103" s="119">
        <f t="shared" si="43"/>
        <v>1404637.2</v>
      </c>
      <c r="AG103" s="66"/>
      <c r="AH103" s="113">
        <v>3.6600000000000001E-2</v>
      </c>
      <c r="AI103" s="115">
        <f t="shared" si="50"/>
        <v>53362.8</v>
      </c>
      <c r="AJ103" s="116"/>
      <c r="AK103" s="117"/>
      <c r="AL103" s="118">
        <f t="shared" si="51"/>
        <v>0</v>
      </c>
      <c r="AM103" s="112"/>
      <c r="AN103" s="119">
        <f t="shared" si="44"/>
        <v>53362.8</v>
      </c>
      <c r="AO103"/>
      <c r="AP103" s="67">
        <f t="shared" si="52"/>
        <v>1</v>
      </c>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row>
    <row r="104" spans="1:1024" x14ac:dyDescent="0.15">
      <c r="A104" s="103">
        <v>94</v>
      </c>
      <c r="B104" s="104" t="s">
        <v>326</v>
      </c>
      <c r="C104" s="104" t="s">
        <v>326</v>
      </c>
      <c r="D104" s="104" t="s">
        <v>327</v>
      </c>
      <c r="E104" s="105">
        <v>1</v>
      </c>
      <c r="F104" s="104" t="s">
        <v>144</v>
      </c>
      <c r="G104" s="104" t="s">
        <v>144</v>
      </c>
      <c r="H104" s="106"/>
      <c r="I104" s="107">
        <v>1000000</v>
      </c>
      <c r="J104" s="108"/>
      <c r="K104" s="109"/>
      <c r="L104" s="110"/>
      <c r="M104" s="111">
        <f t="shared" si="45"/>
        <v>0</v>
      </c>
      <c r="N104" s="112"/>
      <c r="O104" s="107">
        <f t="shared" si="41"/>
        <v>1000000</v>
      </c>
      <c r="P104" s="58"/>
      <c r="Q104" s="113">
        <v>0</v>
      </c>
      <c r="R104" s="114">
        <f t="shared" si="46"/>
        <v>0</v>
      </c>
      <c r="S104" s="115">
        <f t="shared" si="40"/>
        <v>0</v>
      </c>
      <c r="T104" s="116"/>
      <c r="U104" s="117"/>
      <c r="V104" s="118">
        <f t="shared" si="47"/>
        <v>0</v>
      </c>
      <c r="W104" s="112"/>
      <c r="X104" s="135">
        <f t="shared" si="42"/>
        <v>0</v>
      </c>
      <c r="Y104" s="58"/>
      <c r="Z104" s="113">
        <v>0.96340000000000003</v>
      </c>
      <c r="AA104" s="115">
        <f t="shared" si="48"/>
        <v>963400</v>
      </c>
      <c r="AB104" s="116"/>
      <c r="AC104" s="117"/>
      <c r="AD104" s="118">
        <f t="shared" si="49"/>
        <v>0</v>
      </c>
      <c r="AE104" s="112"/>
      <c r="AF104" s="119">
        <f t="shared" si="43"/>
        <v>963400</v>
      </c>
      <c r="AG104" s="66"/>
      <c r="AH104" s="113">
        <v>3.6600000000000001E-2</v>
      </c>
      <c r="AI104" s="115">
        <f t="shared" si="50"/>
        <v>36600</v>
      </c>
      <c r="AJ104" s="116"/>
      <c r="AK104" s="117"/>
      <c r="AL104" s="118">
        <f t="shared" si="51"/>
        <v>0</v>
      </c>
      <c r="AM104" s="112"/>
      <c r="AN104" s="119">
        <f t="shared" si="44"/>
        <v>36600</v>
      </c>
      <c r="AO104"/>
      <c r="AP104" s="67">
        <f t="shared" si="52"/>
        <v>1</v>
      </c>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row>
    <row r="105" spans="1:1024" x14ac:dyDescent="0.15">
      <c r="A105" s="103">
        <v>95</v>
      </c>
      <c r="B105" s="104" t="s">
        <v>328</v>
      </c>
      <c r="C105" s="104" t="s">
        <v>328</v>
      </c>
      <c r="D105" s="104" t="s">
        <v>329</v>
      </c>
      <c r="E105" s="105"/>
      <c r="F105" s="104" t="s">
        <v>151</v>
      </c>
      <c r="G105" s="104" t="s">
        <v>105</v>
      </c>
      <c r="H105" s="106"/>
      <c r="I105" s="107">
        <v>1000000</v>
      </c>
      <c r="J105" s="108"/>
      <c r="K105" s="109"/>
      <c r="L105" s="110"/>
      <c r="M105" s="111">
        <f t="shared" si="45"/>
        <v>0</v>
      </c>
      <c r="N105" s="112"/>
      <c r="O105" s="107">
        <f t="shared" si="41"/>
        <v>1000000</v>
      </c>
      <c r="P105" s="58"/>
      <c r="Q105" s="113">
        <v>0</v>
      </c>
      <c r="R105" s="114">
        <f t="shared" si="46"/>
        <v>0</v>
      </c>
      <c r="S105" s="115">
        <f t="shared" si="40"/>
        <v>0</v>
      </c>
      <c r="T105" s="116"/>
      <c r="U105" s="117"/>
      <c r="V105" s="118">
        <f t="shared" si="47"/>
        <v>0</v>
      </c>
      <c r="W105" s="112"/>
      <c r="X105" s="135">
        <f t="shared" si="42"/>
        <v>0</v>
      </c>
      <c r="Y105" s="58"/>
      <c r="Z105" s="113">
        <v>0.96340000000000003</v>
      </c>
      <c r="AA105" s="115">
        <f t="shared" si="48"/>
        <v>963400</v>
      </c>
      <c r="AB105" s="116"/>
      <c r="AC105" s="117"/>
      <c r="AD105" s="118">
        <f t="shared" si="49"/>
        <v>0</v>
      </c>
      <c r="AE105" s="112"/>
      <c r="AF105" s="119">
        <f t="shared" si="43"/>
        <v>963400</v>
      </c>
      <c r="AG105" s="66"/>
      <c r="AH105" s="113">
        <v>3.6600000000000001E-2</v>
      </c>
      <c r="AI105" s="115">
        <f t="shared" si="50"/>
        <v>36600</v>
      </c>
      <c r="AJ105" s="116"/>
      <c r="AK105" s="117"/>
      <c r="AL105" s="118">
        <f t="shared" si="51"/>
        <v>0</v>
      </c>
      <c r="AM105" s="112"/>
      <c r="AN105" s="119">
        <f t="shared" si="44"/>
        <v>36600</v>
      </c>
      <c r="AO105"/>
      <c r="AP105" s="67">
        <f t="shared" si="52"/>
        <v>1</v>
      </c>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row>
    <row r="106" spans="1:1024" x14ac:dyDescent="0.15">
      <c r="A106" s="103">
        <v>96</v>
      </c>
      <c r="B106" s="104" t="s">
        <v>330</v>
      </c>
      <c r="C106" s="104" t="s">
        <v>330</v>
      </c>
      <c r="D106" s="104" t="s">
        <v>331</v>
      </c>
      <c r="E106" s="105"/>
      <c r="F106" s="104" t="s">
        <v>151</v>
      </c>
      <c r="G106" s="104" t="s">
        <v>105</v>
      </c>
      <c r="H106" s="106"/>
      <c r="I106" s="107">
        <v>500000</v>
      </c>
      <c r="J106" s="108"/>
      <c r="K106" s="109"/>
      <c r="L106" s="110"/>
      <c r="M106" s="111">
        <f t="shared" si="45"/>
        <v>0</v>
      </c>
      <c r="N106" s="112"/>
      <c r="O106" s="107">
        <f t="shared" si="41"/>
        <v>500000</v>
      </c>
      <c r="P106" s="58"/>
      <c r="Q106" s="113">
        <v>0</v>
      </c>
      <c r="R106" s="114">
        <f t="shared" si="46"/>
        <v>0</v>
      </c>
      <c r="S106" s="115">
        <f t="shared" si="40"/>
        <v>0</v>
      </c>
      <c r="T106" s="116"/>
      <c r="U106" s="117"/>
      <c r="V106" s="118">
        <f t="shared" si="47"/>
        <v>0</v>
      </c>
      <c r="W106" s="112"/>
      <c r="X106" s="135">
        <f t="shared" si="42"/>
        <v>0</v>
      </c>
      <c r="Y106" s="58"/>
      <c r="Z106" s="113">
        <v>0.96340000000000003</v>
      </c>
      <c r="AA106" s="115">
        <f t="shared" si="48"/>
        <v>481700</v>
      </c>
      <c r="AB106" s="116"/>
      <c r="AC106" s="117"/>
      <c r="AD106" s="118">
        <f t="shared" si="49"/>
        <v>0</v>
      </c>
      <c r="AE106" s="112"/>
      <c r="AF106" s="119">
        <f t="shared" si="43"/>
        <v>481700</v>
      </c>
      <c r="AG106" s="66"/>
      <c r="AH106" s="113">
        <v>3.6600000000000001E-2</v>
      </c>
      <c r="AI106" s="115">
        <f t="shared" si="50"/>
        <v>18300</v>
      </c>
      <c r="AJ106" s="116"/>
      <c r="AK106" s="117"/>
      <c r="AL106" s="118">
        <f t="shared" si="51"/>
        <v>0</v>
      </c>
      <c r="AM106" s="112"/>
      <c r="AN106" s="119">
        <f t="shared" si="44"/>
        <v>18300</v>
      </c>
      <c r="AO106"/>
      <c r="AP106" s="67">
        <f t="shared" si="52"/>
        <v>1</v>
      </c>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c r="RM106"/>
      <c r="RN106"/>
      <c r="RO106"/>
      <c r="RP106"/>
      <c r="RQ106"/>
      <c r="RR106"/>
      <c r="RS106"/>
      <c r="RT106"/>
      <c r="RU106"/>
      <c r="RV106"/>
      <c r="RW106"/>
      <c r="RX106"/>
      <c r="RY106"/>
      <c r="RZ106"/>
      <c r="SA106"/>
      <c r="SB106"/>
      <c r="SC106"/>
      <c r="SD106"/>
      <c r="SE106"/>
      <c r="SF106"/>
      <c r="SG106"/>
      <c r="SH106"/>
      <c r="SI106"/>
      <c r="SJ106"/>
      <c r="SK106"/>
      <c r="SL106"/>
      <c r="SM106"/>
      <c r="SN106"/>
      <c r="SO106"/>
      <c r="SP106"/>
      <c r="SQ106"/>
      <c r="SR106"/>
      <c r="SS106"/>
      <c r="ST106"/>
      <c r="SU106"/>
      <c r="SV106"/>
      <c r="SW106"/>
      <c r="SX106"/>
      <c r="SY106"/>
      <c r="SZ106"/>
      <c r="TA106"/>
      <c r="TB106"/>
      <c r="TC106"/>
      <c r="TD106"/>
      <c r="TE106"/>
      <c r="TF106"/>
      <c r="TG106"/>
      <c r="TH106"/>
      <c r="TI106"/>
      <c r="TJ106"/>
      <c r="TK106"/>
      <c r="TL106"/>
      <c r="TM106"/>
      <c r="TN106"/>
      <c r="TO106"/>
      <c r="TP106"/>
      <c r="TQ106"/>
      <c r="TR106"/>
      <c r="TS106"/>
      <c r="TT106"/>
      <c r="TU106"/>
      <c r="TV106"/>
      <c r="TW106"/>
      <c r="TX106"/>
      <c r="TY106"/>
      <c r="TZ106"/>
      <c r="UA106"/>
      <c r="UB106"/>
      <c r="UC106"/>
      <c r="UD106"/>
      <c r="UE106"/>
      <c r="UF106"/>
      <c r="UG106"/>
      <c r="UH106"/>
      <c r="UI106"/>
      <c r="UJ106"/>
      <c r="UK106"/>
      <c r="UL106"/>
      <c r="UM106"/>
      <c r="UN106"/>
      <c r="UO106"/>
      <c r="UP106"/>
      <c r="UQ106"/>
      <c r="UR106"/>
      <c r="US106"/>
      <c r="UT106"/>
      <c r="UU106"/>
      <c r="UV106"/>
      <c r="UW106"/>
      <c r="UX106"/>
      <c r="UY106"/>
      <c r="UZ106"/>
      <c r="VA106"/>
      <c r="VB106"/>
      <c r="VC106"/>
      <c r="VD106"/>
      <c r="VE106"/>
      <c r="VF106"/>
      <c r="VG106"/>
      <c r="VH106"/>
      <c r="VI106"/>
      <c r="VJ106"/>
      <c r="VK106"/>
      <c r="VL106"/>
      <c r="VM106"/>
      <c r="VN106"/>
      <c r="VO106"/>
      <c r="VP106"/>
      <c r="VQ106"/>
      <c r="VR106"/>
      <c r="VS106"/>
      <c r="VT106"/>
      <c r="VU106"/>
      <c r="VV106"/>
      <c r="VW106"/>
      <c r="VX106"/>
      <c r="VY106"/>
      <c r="VZ106"/>
      <c r="WA106"/>
      <c r="WB106"/>
      <c r="WC106"/>
      <c r="WD106"/>
      <c r="WE106"/>
      <c r="WF106"/>
      <c r="WG106"/>
      <c r="WH106"/>
      <c r="WI106"/>
      <c r="WJ106"/>
      <c r="WK106"/>
      <c r="WL106"/>
      <c r="WM106"/>
      <c r="WN106"/>
      <c r="WO106"/>
      <c r="WP106"/>
      <c r="WQ106"/>
      <c r="WR106"/>
      <c r="WS106"/>
      <c r="WT106"/>
      <c r="WU106"/>
      <c r="WV106"/>
      <c r="WW106"/>
      <c r="WX106"/>
      <c r="WY106"/>
      <c r="WZ106"/>
      <c r="XA106"/>
      <c r="XB106"/>
      <c r="XC106"/>
      <c r="XD106"/>
      <c r="XE106"/>
      <c r="XF106"/>
      <c r="XG106"/>
      <c r="XH106"/>
      <c r="XI106"/>
      <c r="XJ106"/>
      <c r="XK106"/>
      <c r="XL106"/>
      <c r="XM106"/>
      <c r="XN106"/>
      <c r="XO106"/>
      <c r="XP106"/>
      <c r="XQ106"/>
      <c r="XR106"/>
      <c r="XS106"/>
      <c r="XT106"/>
      <c r="XU106"/>
      <c r="XV106"/>
      <c r="XW106"/>
      <c r="XX106"/>
      <c r="XY106"/>
      <c r="XZ106"/>
      <c r="YA106"/>
      <c r="YB106"/>
      <c r="YC106"/>
      <c r="YD106"/>
      <c r="YE106"/>
      <c r="YF106"/>
      <c r="YG106"/>
      <c r="YH106"/>
      <c r="YI106"/>
      <c r="YJ106"/>
      <c r="YK106"/>
      <c r="YL106"/>
      <c r="YM106"/>
      <c r="YN106"/>
      <c r="YO106"/>
      <c r="YP106"/>
      <c r="YQ106"/>
      <c r="YR106"/>
      <c r="YS106"/>
      <c r="YT106"/>
      <c r="YU106"/>
      <c r="YV106"/>
      <c r="YW106"/>
      <c r="YX106"/>
      <c r="YY106"/>
      <c r="YZ106"/>
      <c r="ZA106"/>
      <c r="ZB106"/>
      <c r="ZC106"/>
      <c r="ZD106"/>
      <c r="ZE106"/>
      <c r="ZF106"/>
      <c r="ZG106"/>
      <c r="ZH106"/>
      <c r="ZI106"/>
      <c r="ZJ106"/>
      <c r="ZK106"/>
      <c r="ZL106"/>
      <c r="ZM106"/>
      <c r="ZN106"/>
      <c r="ZO106"/>
      <c r="ZP106"/>
      <c r="ZQ106"/>
      <c r="ZR106"/>
      <c r="ZS106"/>
      <c r="ZT106"/>
      <c r="ZU106"/>
      <c r="ZV106"/>
      <c r="ZW106"/>
      <c r="ZX106"/>
      <c r="ZY106"/>
      <c r="ZZ106"/>
      <c r="AAA106"/>
      <c r="AAB106"/>
      <c r="AAC106"/>
      <c r="AAD106"/>
      <c r="AAE106"/>
      <c r="AAF106"/>
      <c r="AAG106"/>
      <c r="AAH106"/>
      <c r="AAI106"/>
      <c r="AAJ106"/>
      <c r="AAK106"/>
      <c r="AAL106"/>
      <c r="AAM106"/>
      <c r="AAN106"/>
      <c r="AAO106"/>
      <c r="AAP106"/>
      <c r="AAQ106"/>
      <c r="AAR106"/>
      <c r="AAS106"/>
      <c r="AAT106"/>
      <c r="AAU106"/>
      <c r="AAV106"/>
      <c r="AAW106"/>
      <c r="AAX106"/>
      <c r="AAY106"/>
      <c r="AAZ106"/>
      <c r="ABA106"/>
      <c r="ABB106"/>
      <c r="ABC106"/>
      <c r="ABD106"/>
      <c r="ABE106"/>
      <c r="ABF106"/>
      <c r="ABG106"/>
      <c r="ABH106"/>
      <c r="ABI106"/>
      <c r="ABJ106"/>
      <c r="ABK106"/>
      <c r="ABL106"/>
      <c r="ABM106"/>
      <c r="ABN106"/>
      <c r="ABO106"/>
      <c r="ABP106"/>
      <c r="ABQ106"/>
      <c r="ABR106"/>
      <c r="ABS106"/>
      <c r="ABT106"/>
      <c r="ABU106"/>
      <c r="ABV106"/>
      <c r="ABW106"/>
      <c r="ABX106"/>
      <c r="ABY106"/>
      <c r="ABZ106"/>
      <c r="ACA106"/>
      <c r="ACB106"/>
      <c r="ACC106"/>
      <c r="ACD106"/>
      <c r="ACE106"/>
      <c r="ACF106"/>
      <c r="ACG106"/>
      <c r="ACH106"/>
      <c r="ACI106"/>
      <c r="ACJ106"/>
      <c r="ACK106"/>
      <c r="ACL106"/>
      <c r="ACM106"/>
      <c r="ACN106"/>
      <c r="ACO106"/>
      <c r="ACP106"/>
      <c r="ACQ106"/>
      <c r="ACR106"/>
      <c r="ACS106"/>
      <c r="ACT106"/>
      <c r="ACU106"/>
      <c r="ACV106"/>
      <c r="ACW106"/>
      <c r="ACX106"/>
      <c r="ACY106"/>
      <c r="ACZ106"/>
      <c r="ADA106"/>
      <c r="ADB106"/>
      <c r="ADC106"/>
      <c r="ADD106"/>
      <c r="ADE106"/>
      <c r="ADF106"/>
      <c r="ADG106"/>
      <c r="ADH106"/>
      <c r="ADI106"/>
      <c r="ADJ106"/>
      <c r="ADK106"/>
      <c r="ADL106"/>
      <c r="ADM106"/>
      <c r="ADN106"/>
      <c r="ADO106"/>
      <c r="ADP106"/>
      <c r="ADQ106"/>
      <c r="ADR106"/>
      <c r="ADS106"/>
      <c r="ADT106"/>
      <c r="ADU106"/>
      <c r="ADV106"/>
      <c r="ADW106"/>
      <c r="ADX106"/>
      <c r="ADY106"/>
      <c r="ADZ106"/>
      <c r="AEA106"/>
      <c r="AEB106"/>
      <c r="AEC106"/>
      <c r="AED106"/>
      <c r="AEE106"/>
      <c r="AEF106"/>
      <c r="AEG106"/>
      <c r="AEH106"/>
      <c r="AEI106"/>
      <c r="AEJ106"/>
      <c r="AEK106"/>
      <c r="AEL106"/>
      <c r="AEM106"/>
      <c r="AEN106"/>
      <c r="AEO106"/>
      <c r="AEP106"/>
      <c r="AEQ106"/>
      <c r="AER106"/>
      <c r="AES106"/>
      <c r="AET106"/>
      <c r="AEU106"/>
      <c r="AEV106"/>
      <c r="AEW106"/>
      <c r="AEX106"/>
      <c r="AEY106"/>
      <c r="AEZ106"/>
      <c r="AFA106"/>
      <c r="AFB106"/>
      <c r="AFC106"/>
      <c r="AFD106"/>
      <c r="AFE106"/>
      <c r="AFF106"/>
      <c r="AFG106"/>
      <c r="AFH106"/>
      <c r="AFI106"/>
      <c r="AFJ106"/>
      <c r="AFK106"/>
      <c r="AFL106"/>
      <c r="AFM106"/>
      <c r="AFN106"/>
      <c r="AFO106"/>
      <c r="AFP106"/>
      <c r="AFQ106"/>
      <c r="AFR106"/>
      <c r="AFS106"/>
      <c r="AFT106"/>
      <c r="AFU106"/>
      <c r="AFV106"/>
      <c r="AFW106"/>
      <c r="AFX106"/>
      <c r="AFY106"/>
      <c r="AFZ106"/>
      <c r="AGA106"/>
      <c r="AGB106"/>
      <c r="AGC106"/>
      <c r="AGD106"/>
      <c r="AGE106"/>
      <c r="AGF106"/>
      <c r="AGG106"/>
      <c r="AGH106"/>
      <c r="AGI106"/>
      <c r="AGJ106"/>
      <c r="AGK106"/>
      <c r="AGL106"/>
      <c r="AGM106"/>
      <c r="AGN106"/>
      <c r="AGO106"/>
      <c r="AGP106"/>
      <c r="AGQ106"/>
      <c r="AGR106"/>
      <c r="AGS106"/>
      <c r="AGT106"/>
      <c r="AGU106"/>
      <c r="AGV106"/>
      <c r="AGW106"/>
      <c r="AGX106"/>
      <c r="AGY106"/>
      <c r="AGZ106"/>
      <c r="AHA106"/>
      <c r="AHB106"/>
      <c r="AHC106"/>
      <c r="AHD106"/>
      <c r="AHE106"/>
      <c r="AHF106"/>
      <c r="AHG106"/>
      <c r="AHH106"/>
      <c r="AHI106"/>
      <c r="AHJ106"/>
      <c r="AHK106"/>
      <c r="AHL106"/>
      <c r="AHM106"/>
      <c r="AHN106"/>
      <c r="AHO106"/>
      <c r="AHP106"/>
      <c r="AHQ106"/>
      <c r="AHR106"/>
      <c r="AHS106"/>
      <c r="AHT106"/>
      <c r="AHU106"/>
      <c r="AHV106"/>
      <c r="AHW106"/>
      <c r="AHX106"/>
      <c r="AHY106"/>
      <c r="AHZ106"/>
      <c r="AIA106"/>
      <c r="AIB106"/>
      <c r="AIC106"/>
      <c r="AID106"/>
      <c r="AIE106"/>
      <c r="AIF106"/>
      <c r="AIG106"/>
      <c r="AIH106"/>
      <c r="AII106"/>
      <c r="AIJ106"/>
      <c r="AIK106"/>
      <c r="AIL106"/>
      <c r="AIM106"/>
      <c r="AIN106"/>
      <c r="AIO106"/>
      <c r="AIP106"/>
      <c r="AIQ106"/>
      <c r="AIR106"/>
      <c r="AIS106"/>
      <c r="AIT106"/>
      <c r="AIU106"/>
      <c r="AIV106"/>
      <c r="AIW106"/>
      <c r="AIX106"/>
      <c r="AIY106"/>
      <c r="AIZ106"/>
      <c r="AJA106"/>
      <c r="AJB106"/>
      <c r="AJC106"/>
      <c r="AJD106"/>
      <c r="AJE106"/>
      <c r="AJF106"/>
      <c r="AJG106"/>
      <c r="AJH106"/>
      <c r="AJI106"/>
      <c r="AJJ106"/>
      <c r="AJK106"/>
      <c r="AJL106"/>
      <c r="AJM106"/>
      <c r="AJN106"/>
      <c r="AJO106"/>
      <c r="AJP106"/>
      <c r="AJQ106"/>
      <c r="AJR106"/>
      <c r="AJS106"/>
      <c r="AJT106"/>
      <c r="AJU106"/>
      <c r="AJV106"/>
      <c r="AJW106"/>
      <c r="AJX106"/>
      <c r="AJY106"/>
      <c r="AJZ106"/>
      <c r="AKA106"/>
      <c r="AKB106"/>
      <c r="AKC106"/>
      <c r="AKD106"/>
      <c r="AKE106"/>
      <c r="AKF106"/>
      <c r="AKG106"/>
      <c r="AKH106"/>
      <c r="AKI106"/>
      <c r="AKJ106"/>
      <c r="AKK106"/>
      <c r="AKL106"/>
      <c r="AKM106"/>
      <c r="AKN106"/>
      <c r="AKO106"/>
      <c r="AKP106"/>
      <c r="AKQ106"/>
      <c r="AKR106"/>
      <c r="AKS106"/>
      <c r="AKT106"/>
      <c r="AKU106"/>
      <c r="AKV106"/>
      <c r="AKW106"/>
      <c r="AKX106"/>
      <c r="AKY106"/>
      <c r="AKZ106"/>
      <c r="ALA106"/>
      <c r="ALB106"/>
      <c r="ALC106"/>
      <c r="ALD106"/>
      <c r="ALE106"/>
      <c r="ALF106"/>
      <c r="ALG106"/>
      <c r="ALH106"/>
      <c r="ALI106"/>
      <c r="ALJ106"/>
      <c r="ALK106"/>
      <c r="ALL106"/>
      <c r="ALM106"/>
      <c r="ALN106"/>
      <c r="ALO106"/>
      <c r="ALP106"/>
      <c r="ALQ106"/>
      <c r="ALR106"/>
      <c r="ALS106"/>
      <c r="ALT106"/>
      <c r="ALU106"/>
      <c r="ALV106"/>
      <c r="ALW106"/>
      <c r="ALX106"/>
      <c r="ALY106"/>
      <c r="ALZ106"/>
      <c r="AMA106"/>
      <c r="AMB106"/>
      <c r="AMC106"/>
      <c r="AMD106"/>
      <c r="AME106"/>
      <c r="AMF106"/>
      <c r="AMG106"/>
      <c r="AMH106"/>
      <c r="AMI106"/>
      <c r="AMJ106"/>
    </row>
    <row r="107" spans="1:1024" x14ac:dyDescent="0.15">
      <c r="A107" s="103">
        <v>97</v>
      </c>
      <c r="B107" s="104" t="s">
        <v>332</v>
      </c>
      <c r="C107" s="104" t="s">
        <v>332</v>
      </c>
      <c r="D107" s="104" t="s">
        <v>333</v>
      </c>
      <c r="E107" s="105"/>
      <c r="F107" s="104" t="s">
        <v>151</v>
      </c>
      <c r="G107" s="104" t="s">
        <v>105</v>
      </c>
      <c r="H107" s="106"/>
      <c r="I107" s="107">
        <v>1000000</v>
      </c>
      <c r="J107" s="108"/>
      <c r="K107" s="109"/>
      <c r="L107" s="110"/>
      <c r="M107" s="111">
        <f t="shared" si="45"/>
        <v>0</v>
      </c>
      <c r="N107" s="112"/>
      <c r="O107" s="107">
        <f t="shared" si="41"/>
        <v>1000000</v>
      </c>
      <c r="P107" s="58"/>
      <c r="Q107" s="113">
        <v>0</v>
      </c>
      <c r="R107" s="114">
        <f t="shared" si="46"/>
        <v>0</v>
      </c>
      <c r="S107" s="115">
        <f t="shared" si="40"/>
        <v>0</v>
      </c>
      <c r="T107" s="116"/>
      <c r="U107" s="117"/>
      <c r="V107" s="118">
        <f t="shared" si="47"/>
        <v>0</v>
      </c>
      <c r="W107" s="112"/>
      <c r="X107" s="135">
        <f t="shared" si="42"/>
        <v>0</v>
      </c>
      <c r="Y107" s="58"/>
      <c r="Z107" s="113">
        <v>0.96340000000000003</v>
      </c>
      <c r="AA107" s="115">
        <f t="shared" si="48"/>
        <v>963400</v>
      </c>
      <c r="AB107" s="116"/>
      <c r="AC107" s="117"/>
      <c r="AD107" s="118">
        <f t="shared" si="49"/>
        <v>0</v>
      </c>
      <c r="AE107" s="112"/>
      <c r="AF107" s="119">
        <f t="shared" si="43"/>
        <v>963400</v>
      </c>
      <c r="AG107" s="66"/>
      <c r="AH107" s="113">
        <v>3.6600000000000001E-2</v>
      </c>
      <c r="AI107" s="115">
        <f t="shared" si="50"/>
        <v>36600</v>
      </c>
      <c r="AJ107" s="116"/>
      <c r="AK107" s="117"/>
      <c r="AL107" s="118">
        <f t="shared" si="51"/>
        <v>0</v>
      </c>
      <c r="AM107" s="112"/>
      <c r="AN107" s="119">
        <f t="shared" si="44"/>
        <v>36600</v>
      </c>
      <c r="AO107"/>
      <c r="AP107" s="67">
        <f t="shared" si="52"/>
        <v>1</v>
      </c>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c r="PW107"/>
      <c r="PX107"/>
      <c r="PY107"/>
      <c r="PZ107"/>
      <c r="QA107"/>
      <c r="QB107"/>
      <c r="QC107"/>
      <c r="QD107"/>
      <c r="QE107"/>
      <c r="QF107"/>
      <c r="QG107"/>
      <c r="QH107"/>
      <c r="QI107"/>
      <c r="QJ107"/>
      <c r="QK107"/>
      <c r="QL107"/>
      <c r="QM107"/>
      <c r="QN107"/>
      <c r="QO107"/>
      <c r="QP107"/>
      <c r="QQ107"/>
      <c r="QR107"/>
      <c r="QS107"/>
      <c r="QT107"/>
      <c r="QU107"/>
      <c r="QV107"/>
      <c r="QW107"/>
      <c r="QX107"/>
      <c r="QY107"/>
      <c r="QZ107"/>
      <c r="RA107"/>
      <c r="RB107"/>
      <c r="RC107"/>
      <c r="RD107"/>
      <c r="RE107"/>
      <c r="RF107"/>
      <c r="RG107"/>
      <c r="RH107"/>
      <c r="RI107"/>
      <c r="RJ107"/>
      <c r="RK107"/>
      <c r="RL107"/>
      <c r="RM107"/>
      <c r="RN107"/>
      <c r="RO107"/>
      <c r="RP107"/>
      <c r="RQ107"/>
      <c r="RR107"/>
      <c r="RS107"/>
      <c r="RT107"/>
      <c r="RU107"/>
      <c r="RV107"/>
      <c r="RW107"/>
      <c r="RX107"/>
      <c r="RY107"/>
      <c r="RZ107"/>
      <c r="SA107"/>
      <c r="SB107"/>
      <c r="SC107"/>
      <c r="SD107"/>
      <c r="SE107"/>
      <c r="SF107"/>
      <c r="SG107"/>
      <c r="SH107"/>
      <c r="SI107"/>
      <c r="SJ107"/>
      <c r="SK107"/>
      <c r="SL107"/>
      <c r="SM107"/>
      <c r="SN107"/>
      <c r="SO107"/>
      <c r="SP107"/>
      <c r="SQ107"/>
      <c r="SR107"/>
      <c r="SS107"/>
      <c r="ST107"/>
      <c r="SU107"/>
      <c r="SV107"/>
      <c r="SW107"/>
      <c r="SX107"/>
      <c r="SY107"/>
      <c r="SZ107"/>
      <c r="TA107"/>
      <c r="TB107"/>
      <c r="TC107"/>
      <c r="TD107"/>
      <c r="TE107"/>
      <c r="TF107"/>
      <c r="TG107"/>
      <c r="TH107"/>
      <c r="TI107"/>
      <c r="TJ107"/>
      <c r="TK107"/>
      <c r="TL107"/>
      <c r="TM107"/>
      <c r="TN107"/>
      <c r="TO107"/>
      <c r="TP107"/>
      <c r="TQ107"/>
      <c r="TR107"/>
      <c r="TS107"/>
      <c r="TT107"/>
      <c r="TU107"/>
      <c r="TV107"/>
      <c r="TW107"/>
      <c r="TX107"/>
      <c r="TY107"/>
      <c r="TZ107"/>
      <c r="UA107"/>
      <c r="UB107"/>
      <c r="UC107"/>
      <c r="UD107"/>
      <c r="UE107"/>
      <c r="UF107"/>
      <c r="UG107"/>
      <c r="UH107"/>
      <c r="UI107"/>
      <c r="UJ107"/>
      <c r="UK107"/>
      <c r="UL107"/>
      <c r="UM107"/>
      <c r="UN107"/>
      <c r="UO107"/>
      <c r="UP107"/>
      <c r="UQ107"/>
      <c r="UR107"/>
      <c r="US107"/>
      <c r="UT107"/>
      <c r="UU107"/>
      <c r="UV107"/>
      <c r="UW107"/>
      <c r="UX107"/>
      <c r="UY107"/>
      <c r="UZ107"/>
      <c r="VA107"/>
      <c r="VB107"/>
      <c r="VC107"/>
      <c r="VD107"/>
      <c r="VE107"/>
      <c r="VF107"/>
      <c r="VG107"/>
      <c r="VH107"/>
      <c r="VI107"/>
      <c r="VJ107"/>
      <c r="VK107"/>
      <c r="VL107"/>
      <c r="VM107"/>
      <c r="VN107"/>
      <c r="VO107"/>
      <c r="VP107"/>
      <c r="VQ107"/>
      <c r="VR107"/>
      <c r="VS107"/>
      <c r="VT107"/>
      <c r="VU107"/>
      <c r="VV107"/>
      <c r="VW107"/>
      <c r="VX107"/>
      <c r="VY107"/>
      <c r="VZ107"/>
      <c r="WA107"/>
      <c r="WB107"/>
      <c r="WC107"/>
      <c r="WD107"/>
      <c r="WE107"/>
      <c r="WF107"/>
      <c r="WG107"/>
      <c r="WH107"/>
      <c r="WI107"/>
      <c r="WJ107"/>
      <c r="WK107"/>
      <c r="WL107"/>
      <c r="WM107"/>
      <c r="WN107"/>
      <c r="WO107"/>
      <c r="WP107"/>
      <c r="WQ107"/>
      <c r="WR107"/>
      <c r="WS107"/>
      <c r="WT107"/>
      <c r="WU107"/>
      <c r="WV107"/>
      <c r="WW107"/>
      <c r="WX107"/>
      <c r="WY107"/>
      <c r="WZ107"/>
      <c r="XA107"/>
      <c r="XB107"/>
      <c r="XC107"/>
      <c r="XD107"/>
      <c r="XE107"/>
      <c r="XF107"/>
      <c r="XG107"/>
      <c r="XH107"/>
      <c r="XI107"/>
      <c r="XJ107"/>
      <c r="XK107"/>
      <c r="XL107"/>
      <c r="XM107"/>
      <c r="XN107"/>
      <c r="XO107"/>
      <c r="XP107"/>
      <c r="XQ107"/>
      <c r="XR107"/>
      <c r="XS107"/>
      <c r="XT107"/>
      <c r="XU107"/>
      <c r="XV107"/>
      <c r="XW107"/>
      <c r="XX107"/>
      <c r="XY107"/>
      <c r="XZ107"/>
      <c r="YA107"/>
      <c r="YB107"/>
      <c r="YC107"/>
      <c r="YD107"/>
      <c r="YE107"/>
      <c r="YF107"/>
      <c r="YG107"/>
      <c r="YH107"/>
      <c r="YI107"/>
      <c r="YJ107"/>
      <c r="YK107"/>
      <c r="YL107"/>
      <c r="YM107"/>
      <c r="YN107"/>
      <c r="YO107"/>
      <c r="YP107"/>
      <c r="YQ107"/>
      <c r="YR107"/>
      <c r="YS107"/>
      <c r="YT107"/>
      <c r="YU107"/>
      <c r="YV107"/>
      <c r="YW107"/>
      <c r="YX107"/>
      <c r="YY107"/>
      <c r="YZ107"/>
      <c r="ZA107"/>
      <c r="ZB107"/>
      <c r="ZC107"/>
      <c r="ZD107"/>
      <c r="ZE107"/>
      <c r="ZF107"/>
      <c r="ZG107"/>
      <c r="ZH107"/>
      <c r="ZI107"/>
      <c r="ZJ107"/>
      <c r="ZK107"/>
      <c r="ZL107"/>
      <c r="ZM107"/>
      <c r="ZN107"/>
      <c r="ZO107"/>
      <c r="ZP107"/>
      <c r="ZQ107"/>
      <c r="ZR107"/>
      <c r="ZS107"/>
      <c r="ZT107"/>
      <c r="ZU107"/>
      <c r="ZV107"/>
      <c r="ZW107"/>
      <c r="ZX107"/>
      <c r="ZY107"/>
      <c r="ZZ107"/>
      <c r="AAA107"/>
      <c r="AAB107"/>
      <c r="AAC107"/>
      <c r="AAD107"/>
      <c r="AAE107"/>
      <c r="AAF107"/>
      <c r="AAG107"/>
      <c r="AAH107"/>
      <c r="AAI107"/>
      <c r="AAJ107"/>
      <c r="AAK107"/>
      <c r="AAL107"/>
      <c r="AAM107"/>
      <c r="AAN107"/>
      <c r="AAO107"/>
      <c r="AAP107"/>
      <c r="AAQ107"/>
      <c r="AAR107"/>
      <c r="AAS107"/>
      <c r="AAT107"/>
      <c r="AAU107"/>
      <c r="AAV107"/>
      <c r="AAW107"/>
      <c r="AAX107"/>
      <c r="AAY107"/>
      <c r="AAZ107"/>
      <c r="ABA107"/>
      <c r="ABB107"/>
      <c r="ABC107"/>
      <c r="ABD107"/>
      <c r="ABE107"/>
      <c r="ABF107"/>
      <c r="ABG107"/>
      <c r="ABH107"/>
      <c r="ABI107"/>
      <c r="ABJ107"/>
      <c r="ABK107"/>
      <c r="ABL107"/>
      <c r="ABM107"/>
      <c r="ABN107"/>
      <c r="ABO107"/>
      <c r="ABP107"/>
      <c r="ABQ107"/>
      <c r="ABR107"/>
      <c r="ABS107"/>
      <c r="ABT107"/>
      <c r="ABU107"/>
      <c r="ABV107"/>
      <c r="ABW107"/>
      <c r="ABX107"/>
      <c r="ABY107"/>
      <c r="ABZ107"/>
      <c r="ACA107"/>
      <c r="ACB107"/>
      <c r="ACC107"/>
      <c r="ACD107"/>
      <c r="ACE107"/>
      <c r="ACF107"/>
      <c r="ACG107"/>
      <c r="ACH107"/>
      <c r="ACI107"/>
      <c r="ACJ107"/>
      <c r="ACK107"/>
      <c r="ACL107"/>
      <c r="ACM107"/>
      <c r="ACN107"/>
      <c r="ACO107"/>
      <c r="ACP107"/>
      <c r="ACQ107"/>
      <c r="ACR107"/>
      <c r="ACS107"/>
      <c r="ACT107"/>
      <c r="ACU107"/>
      <c r="ACV107"/>
      <c r="ACW107"/>
      <c r="ACX107"/>
      <c r="ACY107"/>
      <c r="ACZ107"/>
      <c r="ADA107"/>
      <c r="ADB107"/>
      <c r="ADC107"/>
      <c r="ADD107"/>
      <c r="ADE107"/>
      <c r="ADF107"/>
      <c r="ADG107"/>
      <c r="ADH107"/>
      <c r="ADI107"/>
      <c r="ADJ107"/>
      <c r="ADK107"/>
      <c r="ADL107"/>
      <c r="ADM107"/>
      <c r="ADN107"/>
      <c r="ADO107"/>
      <c r="ADP107"/>
      <c r="ADQ107"/>
      <c r="ADR107"/>
      <c r="ADS107"/>
      <c r="ADT107"/>
      <c r="ADU107"/>
      <c r="ADV107"/>
      <c r="ADW107"/>
      <c r="ADX107"/>
      <c r="ADY107"/>
      <c r="ADZ107"/>
      <c r="AEA107"/>
      <c r="AEB107"/>
      <c r="AEC107"/>
      <c r="AED107"/>
      <c r="AEE107"/>
      <c r="AEF107"/>
      <c r="AEG107"/>
      <c r="AEH107"/>
      <c r="AEI107"/>
      <c r="AEJ107"/>
      <c r="AEK107"/>
      <c r="AEL107"/>
      <c r="AEM107"/>
      <c r="AEN107"/>
      <c r="AEO107"/>
      <c r="AEP107"/>
      <c r="AEQ107"/>
      <c r="AER107"/>
      <c r="AES107"/>
      <c r="AET107"/>
      <c r="AEU107"/>
      <c r="AEV107"/>
      <c r="AEW107"/>
      <c r="AEX107"/>
      <c r="AEY107"/>
      <c r="AEZ107"/>
      <c r="AFA107"/>
      <c r="AFB107"/>
      <c r="AFC107"/>
      <c r="AFD107"/>
      <c r="AFE107"/>
      <c r="AFF107"/>
      <c r="AFG107"/>
      <c r="AFH107"/>
      <c r="AFI107"/>
      <c r="AFJ107"/>
      <c r="AFK107"/>
      <c r="AFL107"/>
      <c r="AFM107"/>
      <c r="AFN107"/>
      <c r="AFO107"/>
      <c r="AFP107"/>
      <c r="AFQ107"/>
      <c r="AFR107"/>
      <c r="AFS107"/>
      <c r="AFT107"/>
      <c r="AFU107"/>
      <c r="AFV107"/>
      <c r="AFW107"/>
      <c r="AFX107"/>
      <c r="AFY107"/>
      <c r="AFZ107"/>
      <c r="AGA107"/>
      <c r="AGB107"/>
      <c r="AGC107"/>
      <c r="AGD107"/>
      <c r="AGE107"/>
      <c r="AGF107"/>
      <c r="AGG107"/>
      <c r="AGH107"/>
      <c r="AGI107"/>
      <c r="AGJ107"/>
      <c r="AGK107"/>
      <c r="AGL107"/>
      <c r="AGM107"/>
      <c r="AGN107"/>
      <c r="AGO107"/>
      <c r="AGP107"/>
      <c r="AGQ107"/>
      <c r="AGR107"/>
      <c r="AGS107"/>
      <c r="AGT107"/>
      <c r="AGU107"/>
      <c r="AGV107"/>
      <c r="AGW107"/>
      <c r="AGX107"/>
      <c r="AGY107"/>
      <c r="AGZ107"/>
      <c r="AHA107"/>
      <c r="AHB107"/>
      <c r="AHC107"/>
      <c r="AHD107"/>
      <c r="AHE107"/>
      <c r="AHF107"/>
      <c r="AHG107"/>
      <c r="AHH107"/>
      <c r="AHI107"/>
      <c r="AHJ107"/>
      <c r="AHK107"/>
      <c r="AHL107"/>
      <c r="AHM107"/>
      <c r="AHN107"/>
      <c r="AHO107"/>
      <c r="AHP107"/>
      <c r="AHQ107"/>
      <c r="AHR107"/>
      <c r="AHS107"/>
      <c r="AHT107"/>
      <c r="AHU107"/>
      <c r="AHV107"/>
      <c r="AHW107"/>
      <c r="AHX107"/>
      <c r="AHY107"/>
      <c r="AHZ107"/>
      <c r="AIA107"/>
      <c r="AIB107"/>
      <c r="AIC107"/>
      <c r="AID107"/>
      <c r="AIE107"/>
      <c r="AIF107"/>
      <c r="AIG107"/>
      <c r="AIH107"/>
      <c r="AII107"/>
      <c r="AIJ107"/>
      <c r="AIK107"/>
      <c r="AIL107"/>
      <c r="AIM107"/>
      <c r="AIN107"/>
      <c r="AIO107"/>
      <c r="AIP107"/>
      <c r="AIQ107"/>
      <c r="AIR107"/>
      <c r="AIS107"/>
      <c r="AIT107"/>
      <c r="AIU107"/>
      <c r="AIV107"/>
      <c r="AIW107"/>
      <c r="AIX107"/>
      <c r="AIY107"/>
      <c r="AIZ107"/>
      <c r="AJA107"/>
      <c r="AJB107"/>
      <c r="AJC107"/>
      <c r="AJD107"/>
      <c r="AJE107"/>
      <c r="AJF107"/>
      <c r="AJG107"/>
      <c r="AJH107"/>
      <c r="AJI107"/>
      <c r="AJJ107"/>
      <c r="AJK107"/>
      <c r="AJL107"/>
      <c r="AJM107"/>
      <c r="AJN107"/>
      <c r="AJO107"/>
      <c r="AJP107"/>
      <c r="AJQ107"/>
      <c r="AJR107"/>
      <c r="AJS107"/>
      <c r="AJT107"/>
      <c r="AJU107"/>
      <c r="AJV107"/>
      <c r="AJW107"/>
      <c r="AJX107"/>
      <c r="AJY107"/>
      <c r="AJZ107"/>
      <c r="AKA107"/>
      <c r="AKB107"/>
      <c r="AKC107"/>
      <c r="AKD107"/>
      <c r="AKE107"/>
      <c r="AKF107"/>
      <c r="AKG107"/>
      <c r="AKH107"/>
      <c r="AKI107"/>
      <c r="AKJ107"/>
      <c r="AKK107"/>
      <c r="AKL107"/>
      <c r="AKM107"/>
      <c r="AKN107"/>
      <c r="AKO107"/>
      <c r="AKP107"/>
      <c r="AKQ107"/>
      <c r="AKR107"/>
      <c r="AKS107"/>
      <c r="AKT107"/>
      <c r="AKU107"/>
      <c r="AKV107"/>
      <c r="AKW107"/>
      <c r="AKX107"/>
      <c r="AKY107"/>
      <c r="AKZ107"/>
      <c r="ALA107"/>
      <c r="ALB107"/>
      <c r="ALC107"/>
      <c r="ALD107"/>
      <c r="ALE107"/>
      <c r="ALF107"/>
      <c r="ALG107"/>
      <c r="ALH107"/>
      <c r="ALI107"/>
      <c r="ALJ107"/>
      <c r="ALK107"/>
      <c r="ALL107"/>
      <c r="ALM107"/>
      <c r="ALN107"/>
      <c r="ALO107"/>
      <c r="ALP107"/>
      <c r="ALQ107"/>
      <c r="ALR107"/>
      <c r="ALS107"/>
      <c r="ALT107"/>
      <c r="ALU107"/>
      <c r="ALV107"/>
      <c r="ALW107"/>
      <c r="ALX107"/>
      <c r="ALY107"/>
      <c r="ALZ107"/>
      <c r="AMA107"/>
      <c r="AMB107"/>
      <c r="AMC107"/>
      <c r="AMD107"/>
      <c r="AME107"/>
      <c r="AMF107"/>
      <c r="AMG107"/>
      <c r="AMH107"/>
      <c r="AMI107"/>
      <c r="AMJ107"/>
    </row>
    <row r="108" spans="1:1024" x14ac:dyDescent="0.15">
      <c r="A108" s="103">
        <v>98</v>
      </c>
      <c r="B108" s="104" t="s">
        <v>334</v>
      </c>
      <c r="C108" s="104" t="s">
        <v>334</v>
      </c>
      <c r="D108" s="104" t="s">
        <v>335</v>
      </c>
      <c r="E108" s="105"/>
      <c r="F108" s="104" t="s">
        <v>151</v>
      </c>
      <c r="G108" s="104" t="s">
        <v>105</v>
      </c>
      <c r="H108" s="106"/>
      <c r="I108" s="107">
        <v>2000000</v>
      </c>
      <c r="J108" s="108"/>
      <c r="K108" s="109"/>
      <c r="L108" s="110"/>
      <c r="M108" s="111">
        <f t="shared" si="45"/>
        <v>0</v>
      </c>
      <c r="N108" s="112"/>
      <c r="O108" s="107">
        <f t="shared" si="41"/>
        <v>2000000</v>
      </c>
      <c r="P108" s="58"/>
      <c r="Q108" s="113">
        <v>0</v>
      </c>
      <c r="R108" s="114">
        <f t="shared" si="46"/>
        <v>0</v>
      </c>
      <c r="S108" s="115">
        <f t="shared" si="40"/>
        <v>0</v>
      </c>
      <c r="T108" s="116"/>
      <c r="U108" s="117"/>
      <c r="V108" s="118">
        <f t="shared" si="47"/>
        <v>0</v>
      </c>
      <c r="W108" s="112"/>
      <c r="X108" s="135">
        <f t="shared" si="42"/>
        <v>0</v>
      </c>
      <c r="Y108" s="58"/>
      <c r="Z108" s="113">
        <v>0.96340000000000003</v>
      </c>
      <c r="AA108" s="115">
        <f t="shared" si="48"/>
        <v>1926800</v>
      </c>
      <c r="AB108" s="116"/>
      <c r="AC108" s="117"/>
      <c r="AD108" s="118">
        <f t="shared" si="49"/>
        <v>0</v>
      </c>
      <c r="AE108" s="112"/>
      <c r="AF108" s="119">
        <f t="shared" si="43"/>
        <v>1926800</v>
      </c>
      <c r="AG108" s="66"/>
      <c r="AH108" s="113">
        <v>3.6600000000000001E-2</v>
      </c>
      <c r="AI108" s="115">
        <f t="shared" si="50"/>
        <v>73200</v>
      </c>
      <c r="AJ108" s="116"/>
      <c r="AK108" s="117"/>
      <c r="AL108" s="118">
        <f t="shared" si="51"/>
        <v>0</v>
      </c>
      <c r="AM108" s="112"/>
      <c r="AN108" s="119">
        <f t="shared" si="44"/>
        <v>73200</v>
      </c>
      <c r="AO108"/>
      <c r="AP108" s="67">
        <f t="shared" si="52"/>
        <v>1</v>
      </c>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c r="PW108"/>
      <c r="PX108"/>
      <c r="PY108"/>
      <c r="PZ108"/>
      <c r="QA108"/>
      <c r="QB108"/>
      <c r="QC108"/>
      <c r="QD108"/>
      <c r="QE108"/>
      <c r="QF108"/>
      <c r="QG108"/>
      <c r="QH108"/>
      <c r="QI108"/>
      <c r="QJ108"/>
      <c r="QK108"/>
      <c r="QL108"/>
      <c r="QM108"/>
      <c r="QN108"/>
      <c r="QO108"/>
      <c r="QP108"/>
      <c r="QQ108"/>
      <c r="QR108"/>
      <c r="QS108"/>
      <c r="QT108"/>
      <c r="QU108"/>
      <c r="QV108"/>
      <c r="QW108"/>
      <c r="QX108"/>
      <c r="QY108"/>
      <c r="QZ108"/>
      <c r="RA108"/>
      <c r="RB108"/>
      <c r="RC108"/>
      <c r="RD108"/>
      <c r="RE108"/>
      <c r="RF108"/>
      <c r="RG108"/>
      <c r="RH108"/>
      <c r="RI108"/>
      <c r="RJ108"/>
      <c r="RK108"/>
      <c r="RL108"/>
      <c r="RM108"/>
      <c r="RN108"/>
      <c r="RO108"/>
      <c r="RP108"/>
      <c r="RQ108"/>
      <c r="RR108"/>
      <c r="RS108"/>
      <c r="RT108"/>
      <c r="RU108"/>
      <c r="RV108"/>
      <c r="RW108"/>
      <c r="RX108"/>
      <c r="RY108"/>
      <c r="RZ108"/>
      <c r="SA108"/>
      <c r="SB108"/>
      <c r="SC108"/>
      <c r="SD108"/>
      <c r="SE108"/>
      <c r="SF108"/>
      <c r="SG108"/>
      <c r="SH108"/>
      <c r="SI108"/>
      <c r="SJ108"/>
      <c r="SK108"/>
      <c r="SL108"/>
      <c r="SM108"/>
      <c r="SN108"/>
      <c r="SO108"/>
      <c r="SP108"/>
      <c r="SQ108"/>
      <c r="SR108"/>
      <c r="SS108"/>
      <c r="ST108"/>
      <c r="SU108"/>
      <c r="SV108"/>
      <c r="SW108"/>
      <c r="SX108"/>
      <c r="SY108"/>
      <c r="SZ108"/>
      <c r="TA108"/>
      <c r="TB108"/>
      <c r="TC108"/>
      <c r="TD108"/>
      <c r="TE108"/>
      <c r="TF108"/>
      <c r="TG108"/>
      <c r="TH108"/>
      <c r="TI108"/>
      <c r="TJ108"/>
      <c r="TK108"/>
      <c r="TL108"/>
      <c r="TM108"/>
      <c r="TN108"/>
      <c r="TO108"/>
      <c r="TP108"/>
      <c r="TQ108"/>
      <c r="TR108"/>
      <c r="TS108"/>
      <c r="TT108"/>
      <c r="TU108"/>
      <c r="TV108"/>
      <c r="TW108"/>
      <c r="TX108"/>
      <c r="TY108"/>
      <c r="TZ108"/>
      <c r="UA108"/>
      <c r="UB108"/>
      <c r="UC108"/>
      <c r="UD108"/>
      <c r="UE108"/>
      <c r="UF108"/>
      <c r="UG108"/>
      <c r="UH108"/>
      <c r="UI108"/>
      <c r="UJ108"/>
      <c r="UK108"/>
      <c r="UL108"/>
      <c r="UM108"/>
      <c r="UN108"/>
      <c r="UO108"/>
      <c r="UP108"/>
      <c r="UQ108"/>
      <c r="UR108"/>
      <c r="US108"/>
      <c r="UT108"/>
      <c r="UU108"/>
      <c r="UV108"/>
      <c r="UW108"/>
      <c r="UX108"/>
      <c r="UY108"/>
      <c r="UZ108"/>
      <c r="VA108"/>
      <c r="VB108"/>
      <c r="VC108"/>
      <c r="VD108"/>
      <c r="VE108"/>
      <c r="VF108"/>
      <c r="VG108"/>
      <c r="VH108"/>
      <c r="VI108"/>
      <c r="VJ108"/>
      <c r="VK108"/>
      <c r="VL108"/>
      <c r="VM108"/>
      <c r="VN108"/>
      <c r="VO108"/>
      <c r="VP108"/>
      <c r="VQ108"/>
      <c r="VR108"/>
      <c r="VS108"/>
      <c r="VT108"/>
      <c r="VU108"/>
      <c r="VV108"/>
      <c r="VW108"/>
      <c r="VX108"/>
      <c r="VY108"/>
      <c r="VZ108"/>
      <c r="WA108"/>
      <c r="WB108"/>
      <c r="WC108"/>
      <c r="WD108"/>
      <c r="WE108"/>
      <c r="WF108"/>
      <c r="WG108"/>
      <c r="WH108"/>
      <c r="WI108"/>
      <c r="WJ108"/>
      <c r="WK108"/>
      <c r="WL108"/>
      <c r="WM108"/>
      <c r="WN108"/>
      <c r="WO108"/>
      <c r="WP108"/>
      <c r="WQ108"/>
      <c r="WR108"/>
      <c r="WS108"/>
      <c r="WT108"/>
      <c r="WU108"/>
      <c r="WV108"/>
      <c r="WW108"/>
      <c r="WX108"/>
      <c r="WY108"/>
      <c r="WZ108"/>
      <c r="XA108"/>
      <c r="XB108"/>
      <c r="XC108"/>
      <c r="XD108"/>
      <c r="XE108"/>
      <c r="XF108"/>
      <c r="XG108"/>
      <c r="XH108"/>
      <c r="XI108"/>
      <c r="XJ108"/>
      <c r="XK108"/>
      <c r="XL108"/>
      <c r="XM108"/>
      <c r="XN108"/>
      <c r="XO108"/>
      <c r="XP108"/>
      <c r="XQ108"/>
      <c r="XR108"/>
      <c r="XS108"/>
      <c r="XT108"/>
      <c r="XU108"/>
      <c r="XV108"/>
      <c r="XW108"/>
      <c r="XX108"/>
      <c r="XY108"/>
      <c r="XZ108"/>
      <c r="YA108"/>
      <c r="YB108"/>
      <c r="YC108"/>
      <c r="YD108"/>
      <c r="YE108"/>
      <c r="YF108"/>
      <c r="YG108"/>
      <c r="YH108"/>
      <c r="YI108"/>
      <c r="YJ108"/>
      <c r="YK108"/>
      <c r="YL108"/>
      <c r="YM108"/>
      <c r="YN108"/>
      <c r="YO108"/>
      <c r="YP108"/>
      <c r="YQ108"/>
      <c r="YR108"/>
      <c r="YS108"/>
      <c r="YT108"/>
      <c r="YU108"/>
      <c r="YV108"/>
      <c r="YW108"/>
      <c r="YX108"/>
      <c r="YY108"/>
      <c r="YZ108"/>
      <c r="ZA108"/>
      <c r="ZB108"/>
      <c r="ZC108"/>
      <c r="ZD108"/>
      <c r="ZE108"/>
      <c r="ZF108"/>
      <c r="ZG108"/>
      <c r="ZH108"/>
      <c r="ZI108"/>
      <c r="ZJ108"/>
      <c r="ZK108"/>
      <c r="ZL108"/>
      <c r="ZM108"/>
      <c r="ZN108"/>
      <c r="ZO108"/>
      <c r="ZP108"/>
      <c r="ZQ108"/>
      <c r="ZR108"/>
      <c r="ZS108"/>
      <c r="ZT108"/>
      <c r="ZU108"/>
      <c r="ZV108"/>
      <c r="ZW108"/>
      <c r="ZX108"/>
      <c r="ZY108"/>
      <c r="ZZ108"/>
      <c r="AAA108"/>
      <c r="AAB108"/>
      <c r="AAC108"/>
      <c r="AAD108"/>
      <c r="AAE108"/>
      <c r="AAF108"/>
      <c r="AAG108"/>
      <c r="AAH108"/>
      <c r="AAI108"/>
      <c r="AAJ108"/>
      <c r="AAK108"/>
      <c r="AAL108"/>
      <c r="AAM108"/>
      <c r="AAN108"/>
      <c r="AAO108"/>
      <c r="AAP108"/>
      <c r="AAQ108"/>
      <c r="AAR108"/>
      <c r="AAS108"/>
      <c r="AAT108"/>
      <c r="AAU108"/>
      <c r="AAV108"/>
      <c r="AAW108"/>
      <c r="AAX108"/>
      <c r="AAY108"/>
      <c r="AAZ108"/>
      <c r="ABA108"/>
      <c r="ABB108"/>
      <c r="ABC108"/>
      <c r="ABD108"/>
      <c r="ABE108"/>
      <c r="ABF108"/>
      <c r="ABG108"/>
      <c r="ABH108"/>
      <c r="ABI108"/>
      <c r="ABJ108"/>
      <c r="ABK108"/>
      <c r="ABL108"/>
      <c r="ABM108"/>
      <c r="ABN108"/>
      <c r="ABO108"/>
      <c r="ABP108"/>
      <c r="ABQ108"/>
      <c r="ABR108"/>
      <c r="ABS108"/>
      <c r="ABT108"/>
      <c r="ABU108"/>
      <c r="ABV108"/>
      <c r="ABW108"/>
      <c r="ABX108"/>
      <c r="ABY108"/>
      <c r="ABZ108"/>
      <c r="ACA108"/>
      <c r="ACB108"/>
      <c r="ACC108"/>
      <c r="ACD108"/>
      <c r="ACE108"/>
      <c r="ACF108"/>
      <c r="ACG108"/>
      <c r="ACH108"/>
      <c r="ACI108"/>
      <c r="ACJ108"/>
      <c r="ACK108"/>
      <c r="ACL108"/>
      <c r="ACM108"/>
      <c r="ACN108"/>
      <c r="ACO108"/>
      <c r="ACP108"/>
      <c r="ACQ108"/>
      <c r="ACR108"/>
      <c r="ACS108"/>
      <c r="ACT108"/>
      <c r="ACU108"/>
      <c r="ACV108"/>
      <c r="ACW108"/>
      <c r="ACX108"/>
      <c r="ACY108"/>
      <c r="ACZ108"/>
      <c r="ADA108"/>
      <c r="ADB108"/>
      <c r="ADC108"/>
      <c r="ADD108"/>
      <c r="ADE108"/>
      <c r="ADF108"/>
      <c r="ADG108"/>
      <c r="ADH108"/>
      <c r="ADI108"/>
      <c r="ADJ108"/>
      <c r="ADK108"/>
      <c r="ADL108"/>
      <c r="ADM108"/>
      <c r="ADN108"/>
      <c r="ADO108"/>
      <c r="ADP108"/>
      <c r="ADQ108"/>
      <c r="ADR108"/>
      <c r="ADS108"/>
      <c r="ADT108"/>
      <c r="ADU108"/>
      <c r="ADV108"/>
      <c r="ADW108"/>
      <c r="ADX108"/>
      <c r="ADY108"/>
      <c r="ADZ108"/>
      <c r="AEA108"/>
      <c r="AEB108"/>
      <c r="AEC108"/>
      <c r="AED108"/>
      <c r="AEE108"/>
      <c r="AEF108"/>
      <c r="AEG108"/>
      <c r="AEH108"/>
      <c r="AEI108"/>
      <c r="AEJ108"/>
      <c r="AEK108"/>
      <c r="AEL108"/>
      <c r="AEM108"/>
      <c r="AEN108"/>
      <c r="AEO108"/>
      <c r="AEP108"/>
      <c r="AEQ108"/>
      <c r="AER108"/>
      <c r="AES108"/>
      <c r="AET108"/>
      <c r="AEU108"/>
      <c r="AEV108"/>
      <c r="AEW108"/>
      <c r="AEX108"/>
      <c r="AEY108"/>
      <c r="AEZ108"/>
      <c r="AFA108"/>
      <c r="AFB108"/>
      <c r="AFC108"/>
      <c r="AFD108"/>
      <c r="AFE108"/>
      <c r="AFF108"/>
      <c r="AFG108"/>
      <c r="AFH108"/>
      <c r="AFI108"/>
      <c r="AFJ108"/>
      <c r="AFK108"/>
      <c r="AFL108"/>
      <c r="AFM108"/>
      <c r="AFN108"/>
      <c r="AFO108"/>
      <c r="AFP108"/>
      <c r="AFQ108"/>
      <c r="AFR108"/>
      <c r="AFS108"/>
      <c r="AFT108"/>
      <c r="AFU108"/>
      <c r="AFV108"/>
      <c r="AFW108"/>
      <c r="AFX108"/>
      <c r="AFY108"/>
      <c r="AFZ108"/>
      <c r="AGA108"/>
      <c r="AGB108"/>
      <c r="AGC108"/>
      <c r="AGD108"/>
      <c r="AGE108"/>
      <c r="AGF108"/>
      <c r="AGG108"/>
      <c r="AGH108"/>
      <c r="AGI108"/>
      <c r="AGJ108"/>
      <c r="AGK108"/>
      <c r="AGL108"/>
      <c r="AGM108"/>
      <c r="AGN108"/>
      <c r="AGO108"/>
      <c r="AGP108"/>
      <c r="AGQ108"/>
      <c r="AGR108"/>
      <c r="AGS108"/>
      <c r="AGT108"/>
      <c r="AGU108"/>
      <c r="AGV108"/>
      <c r="AGW108"/>
      <c r="AGX108"/>
      <c r="AGY108"/>
      <c r="AGZ108"/>
      <c r="AHA108"/>
      <c r="AHB108"/>
      <c r="AHC108"/>
      <c r="AHD108"/>
      <c r="AHE108"/>
      <c r="AHF108"/>
      <c r="AHG108"/>
      <c r="AHH108"/>
      <c r="AHI108"/>
      <c r="AHJ108"/>
      <c r="AHK108"/>
      <c r="AHL108"/>
      <c r="AHM108"/>
      <c r="AHN108"/>
      <c r="AHO108"/>
      <c r="AHP108"/>
      <c r="AHQ108"/>
      <c r="AHR108"/>
      <c r="AHS108"/>
      <c r="AHT108"/>
      <c r="AHU108"/>
      <c r="AHV108"/>
      <c r="AHW108"/>
      <c r="AHX108"/>
      <c r="AHY108"/>
      <c r="AHZ108"/>
      <c r="AIA108"/>
      <c r="AIB108"/>
      <c r="AIC108"/>
      <c r="AID108"/>
      <c r="AIE108"/>
      <c r="AIF108"/>
      <c r="AIG108"/>
      <c r="AIH108"/>
      <c r="AII108"/>
      <c r="AIJ108"/>
      <c r="AIK108"/>
      <c r="AIL108"/>
      <c r="AIM108"/>
      <c r="AIN108"/>
      <c r="AIO108"/>
      <c r="AIP108"/>
      <c r="AIQ108"/>
      <c r="AIR108"/>
      <c r="AIS108"/>
      <c r="AIT108"/>
      <c r="AIU108"/>
      <c r="AIV108"/>
      <c r="AIW108"/>
      <c r="AIX108"/>
      <c r="AIY108"/>
      <c r="AIZ108"/>
      <c r="AJA108"/>
      <c r="AJB108"/>
      <c r="AJC108"/>
      <c r="AJD108"/>
      <c r="AJE108"/>
      <c r="AJF108"/>
      <c r="AJG108"/>
      <c r="AJH108"/>
      <c r="AJI108"/>
      <c r="AJJ108"/>
      <c r="AJK108"/>
      <c r="AJL108"/>
      <c r="AJM108"/>
      <c r="AJN108"/>
      <c r="AJO108"/>
      <c r="AJP108"/>
      <c r="AJQ108"/>
      <c r="AJR108"/>
      <c r="AJS108"/>
      <c r="AJT108"/>
      <c r="AJU108"/>
      <c r="AJV108"/>
      <c r="AJW108"/>
      <c r="AJX108"/>
      <c r="AJY108"/>
      <c r="AJZ108"/>
      <c r="AKA108"/>
      <c r="AKB108"/>
      <c r="AKC108"/>
      <c r="AKD108"/>
      <c r="AKE108"/>
      <c r="AKF108"/>
      <c r="AKG108"/>
      <c r="AKH108"/>
      <c r="AKI108"/>
      <c r="AKJ108"/>
      <c r="AKK108"/>
      <c r="AKL108"/>
      <c r="AKM108"/>
      <c r="AKN108"/>
      <c r="AKO108"/>
      <c r="AKP108"/>
      <c r="AKQ108"/>
      <c r="AKR108"/>
      <c r="AKS108"/>
      <c r="AKT108"/>
      <c r="AKU108"/>
      <c r="AKV108"/>
      <c r="AKW108"/>
      <c r="AKX108"/>
      <c r="AKY108"/>
      <c r="AKZ108"/>
      <c r="ALA108"/>
      <c r="ALB108"/>
      <c r="ALC108"/>
      <c r="ALD108"/>
      <c r="ALE108"/>
      <c r="ALF108"/>
      <c r="ALG108"/>
      <c r="ALH108"/>
      <c r="ALI108"/>
      <c r="ALJ108"/>
      <c r="ALK108"/>
      <c r="ALL108"/>
      <c r="ALM108"/>
      <c r="ALN108"/>
      <c r="ALO108"/>
      <c r="ALP108"/>
      <c r="ALQ108"/>
      <c r="ALR108"/>
      <c r="ALS108"/>
      <c r="ALT108"/>
      <c r="ALU108"/>
      <c r="ALV108"/>
      <c r="ALW108"/>
      <c r="ALX108"/>
      <c r="ALY108"/>
      <c r="ALZ108"/>
      <c r="AMA108"/>
      <c r="AMB108"/>
      <c r="AMC108"/>
      <c r="AMD108"/>
      <c r="AME108"/>
      <c r="AMF108"/>
      <c r="AMG108"/>
      <c r="AMH108"/>
      <c r="AMI108"/>
      <c r="AMJ108"/>
    </row>
    <row r="109" spans="1:1024" x14ac:dyDescent="0.15">
      <c r="A109" s="103">
        <v>99</v>
      </c>
      <c r="B109" s="104" t="s">
        <v>336</v>
      </c>
      <c r="C109" s="104" t="s">
        <v>336</v>
      </c>
      <c r="D109" s="104" t="s">
        <v>337</v>
      </c>
      <c r="E109" s="105"/>
      <c r="F109" s="104" t="s">
        <v>144</v>
      </c>
      <c r="G109" s="104" t="s">
        <v>144</v>
      </c>
      <c r="H109" s="106"/>
      <c r="I109" s="107">
        <v>5000000</v>
      </c>
      <c r="J109" s="108"/>
      <c r="K109" s="109"/>
      <c r="L109" s="110"/>
      <c r="M109" s="111">
        <f t="shared" si="45"/>
        <v>0</v>
      </c>
      <c r="N109" s="112"/>
      <c r="O109" s="107">
        <f t="shared" si="41"/>
        <v>5000000</v>
      </c>
      <c r="P109" s="58"/>
      <c r="Q109" s="113">
        <v>0</v>
      </c>
      <c r="R109" s="114">
        <f t="shared" si="46"/>
        <v>0</v>
      </c>
      <c r="S109" s="115">
        <f t="shared" si="40"/>
        <v>0</v>
      </c>
      <c r="T109" s="116"/>
      <c r="U109" s="117"/>
      <c r="V109" s="118">
        <f t="shared" si="47"/>
        <v>0</v>
      </c>
      <c r="W109" s="112"/>
      <c r="X109" s="135">
        <f t="shared" si="42"/>
        <v>0</v>
      </c>
      <c r="Y109" s="58"/>
      <c r="Z109" s="113">
        <v>0.96340000000000003</v>
      </c>
      <c r="AA109" s="115">
        <f t="shared" si="48"/>
        <v>4817000</v>
      </c>
      <c r="AB109" s="116"/>
      <c r="AC109" s="117"/>
      <c r="AD109" s="118">
        <f t="shared" si="49"/>
        <v>0</v>
      </c>
      <c r="AE109" s="112"/>
      <c r="AF109" s="119">
        <f t="shared" si="43"/>
        <v>4817000</v>
      </c>
      <c r="AG109" s="66"/>
      <c r="AH109" s="113">
        <v>3.6600000000000001E-2</v>
      </c>
      <c r="AI109" s="115">
        <f t="shared" si="50"/>
        <v>183000</v>
      </c>
      <c r="AJ109" s="116"/>
      <c r="AK109" s="117"/>
      <c r="AL109" s="118">
        <f t="shared" si="51"/>
        <v>0</v>
      </c>
      <c r="AM109" s="112"/>
      <c r="AN109" s="119">
        <f t="shared" si="44"/>
        <v>183000</v>
      </c>
      <c r="AO109"/>
      <c r="AP109" s="67">
        <f t="shared" si="52"/>
        <v>1</v>
      </c>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c r="PW109"/>
      <c r="PX109"/>
      <c r="PY109"/>
      <c r="PZ109"/>
      <c r="QA109"/>
      <c r="QB109"/>
      <c r="QC109"/>
      <c r="QD109"/>
      <c r="QE109"/>
      <c r="QF109"/>
      <c r="QG109"/>
      <c r="QH109"/>
      <c r="QI109"/>
      <c r="QJ109"/>
      <c r="QK109"/>
      <c r="QL109"/>
      <c r="QM109"/>
      <c r="QN109"/>
      <c r="QO109"/>
      <c r="QP109"/>
      <c r="QQ109"/>
      <c r="QR109"/>
      <c r="QS109"/>
      <c r="QT109"/>
      <c r="QU109"/>
      <c r="QV109"/>
      <c r="QW109"/>
      <c r="QX109"/>
      <c r="QY109"/>
      <c r="QZ109"/>
      <c r="RA109"/>
      <c r="RB109"/>
      <c r="RC109"/>
      <c r="RD109"/>
      <c r="RE109"/>
      <c r="RF109"/>
      <c r="RG109"/>
      <c r="RH109"/>
      <c r="RI109"/>
      <c r="RJ109"/>
      <c r="RK109"/>
      <c r="RL109"/>
      <c r="RM109"/>
      <c r="RN109"/>
      <c r="RO109"/>
      <c r="RP109"/>
      <c r="RQ109"/>
      <c r="RR109"/>
      <c r="RS109"/>
      <c r="RT109"/>
      <c r="RU109"/>
      <c r="RV109"/>
      <c r="RW109"/>
      <c r="RX109"/>
      <c r="RY109"/>
      <c r="RZ109"/>
      <c r="SA109"/>
      <c r="SB109"/>
      <c r="SC109"/>
      <c r="SD109"/>
      <c r="SE109"/>
      <c r="SF109"/>
      <c r="SG109"/>
      <c r="SH109"/>
      <c r="SI109"/>
      <c r="SJ109"/>
      <c r="SK109"/>
      <c r="SL109"/>
      <c r="SM109"/>
      <c r="SN109"/>
      <c r="SO109"/>
      <c r="SP109"/>
      <c r="SQ109"/>
      <c r="SR109"/>
      <c r="SS109"/>
      <c r="ST109"/>
      <c r="SU109"/>
      <c r="SV109"/>
      <c r="SW109"/>
      <c r="SX109"/>
      <c r="SY109"/>
      <c r="SZ109"/>
      <c r="TA109"/>
      <c r="TB109"/>
      <c r="TC109"/>
      <c r="TD109"/>
      <c r="TE109"/>
      <c r="TF109"/>
      <c r="TG109"/>
      <c r="TH109"/>
      <c r="TI109"/>
      <c r="TJ109"/>
      <c r="TK109"/>
      <c r="TL109"/>
      <c r="TM109"/>
      <c r="TN109"/>
      <c r="TO109"/>
      <c r="TP109"/>
      <c r="TQ109"/>
      <c r="TR109"/>
      <c r="TS109"/>
      <c r="TT109"/>
      <c r="TU109"/>
      <c r="TV109"/>
      <c r="TW109"/>
      <c r="TX109"/>
      <c r="TY109"/>
      <c r="TZ109"/>
      <c r="UA109"/>
      <c r="UB109"/>
      <c r="UC109"/>
      <c r="UD109"/>
      <c r="UE109"/>
      <c r="UF109"/>
      <c r="UG109"/>
      <c r="UH109"/>
      <c r="UI109"/>
      <c r="UJ109"/>
      <c r="UK109"/>
      <c r="UL109"/>
      <c r="UM109"/>
      <c r="UN109"/>
      <c r="UO109"/>
      <c r="UP109"/>
      <c r="UQ109"/>
      <c r="UR109"/>
      <c r="US109"/>
      <c r="UT109"/>
      <c r="UU109"/>
      <c r="UV109"/>
      <c r="UW109"/>
      <c r="UX109"/>
      <c r="UY109"/>
      <c r="UZ109"/>
      <c r="VA109"/>
      <c r="VB109"/>
      <c r="VC109"/>
      <c r="VD109"/>
      <c r="VE109"/>
      <c r="VF109"/>
      <c r="VG109"/>
      <c r="VH109"/>
      <c r="VI109"/>
      <c r="VJ109"/>
      <c r="VK109"/>
      <c r="VL109"/>
      <c r="VM109"/>
      <c r="VN109"/>
      <c r="VO109"/>
      <c r="VP109"/>
      <c r="VQ109"/>
      <c r="VR109"/>
      <c r="VS109"/>
      <c r="VT109"/>
      <c r="VU109"/>
      <c r="VV109"/>
      <c r="VW109"/>
      <c r="VX109"/>
      <c r="VY109"/>
      <c r="VZ109"/>
      <c r="WA109"/>
      <c r="WB109"/>
      <c r="WC109"/>
      <c r="WD109"/>
      <c r="WE109"/>
      <c r="WF109"/>
      <c r="WG109"/>
      <c r="WH109"/>
      <c r="WI109"/>
      <c r="WJ109"/>
      <c r="WK109"/>
      <c r="WL109"/>
      <c r="WM109"/>
      <c r="WN109"/>
      <c r="WO109"/>
      <c r="WP109"/>
      <c r="WQ109"/>
      <c r="WR109"/>
      <c r="WS109"/>
      <c r="WT109"/>
      <c r="WU109"/>
      <c r="WV109"/>
      <c r="WW109"/>
      <c r="WX109"/>
      <c r="WY109"/>
      <c r="WZ109"/>
      <c r="XA109"/>
      <c r="XB109"/>
      <c r="XC109"/>
      <c r="XD109"/>
      <c r="XE109"/>
      <c r="XF109"/>
      <c r="XG109"/>
      <c r="XH109"/>
      <c r="XI109"/>
      <c r="XJ109"/>
      <c r="XK109"/>
      <c r="XL109"/>
      <c r="XM109"/>
      <c r="XN109"/>
      <c r="XO109"/>
      <c r="XP109"/>
      <c r="XQ109"/>
      <c r="XR109"/>
      <c r="XS109"/>
      <c r="XT109"/>
      <c r="XU109"/>
      <c r="XV109"/>
      <c r="XW109"/>
      <c r="XX109"/>
      <c r="XY109"/>
      <c r="XZ109"/>
      <c r="YA109"/>
      <c r="YB109"/>
      <c r="YC109"/>
      <c r="YD109"/>
      <c r="YE109"/>
      <c r="YF109"/>
      <c r="YG109"/>
      <c r="YH109"/>
      <c r="YI109"/>
      <c r="YJ109"/>
      <c r="YK109"/>
      <c r="YL109"/>
      <c r="YM109"/>
      <c r="YN109"/>
      <c r="YO109"/>
      <c r="YP109"/>
      <c r="YQ109"/>
      <c r="YR109"/>
      <c r="YS109"/>
      <c r="YT109"/>
      <c r="YU109"/>
      <c r="YV109"/>
      <c r="YW109"/>
      <c r="YX109"/>
      <c r="YY109"/>
      <c r="YZ109"/>
      <c r="ZA109"/>
      <c r="ZB109"/>
      <c r="ZC109"/>
      <c r="ZD109"/>
      <c r="ZE109"/>
      <c r="ZF109"/>
      <c r="ZG109"/>
      <c r="ZH109"/>
      <c r="ZI109"/>
      <c r="ZJ109"/>
      <c r="ZK109"/>
      <c r="ZL109"/>
      <c r="ZM109"/>
      <c r="ZN109"/>
      <c r="ZO109"/>
      <c r="ZP109"/>
      <c r="ZQ109"/>
      <c r="ZR109"/>
      <c r="ZS109"/>
      <c r="ZT109"/>
      <c r="ZU109"/>
      <c r="ZV109"/>
      <c r="ZW109"/>
      <c r="ZX109"/>
      <c r="ZY109"/>
      <c r="ZZ109"/>
      <c r="AAA109"/>
      <c r="AAB109"/>
      <c r="AAC109"/>
      <c r="AAD109"/>
      <c r="AAE109"/>
      <c r="AAF109"/>
      <c r="AAG109"/>
      <c r="AAH109"/>
      <c r="AAI109"/>
      <c r="AAJ109"/>
      <c r="AAK109"/>
      <c r="AAL109"/>
      <c r="AAM109"/>
      <c r="AAN109"/>
      <c r="AAO109"/>
      <c r="AAP109"/>
      <c r="AAQ109"/>
      <c r="AAR109"/>
      <c r="AAS109"/>
      <c r="AAT109"/>
      <c r="AAU109"/>
      <c r="AAV109"/>
      <c r="AAW109"/>
      <c r="AAX109"/>
      <c r="AAY109"/>
      <c r="AAZ109"/>
      <c r="ABA109"/>
      <c r="ABB109"/>
      <c r="ABC109"/>
      <c r="ABD109"/>
      <c r="ABE109"/>
      <c r="ABF109"/>
      <c r="ABG109"/>
      <c r="ABH109"/>
      <c r="ABI109"/>
      <c r="ABJ109"/>
      <c r="ABK109"/>
      <c r="ABL109"/>
      <c r="ABM109"/>
      <c r="ABN109"/>
      <c r="ABO109"/>
      <c r="ABP109"/>
      <c r="ABQ109"/>
      <c r="ABR109"/>
      <c r="ABS109"/>
      <c r="ABT109"/>
      <c r="ABU109"/>
      <c r="ABV109"/>
      <c r="ABW109"/>
      <c r="ABX109"/>
      <c r="ABY109"/>
      <c r="ABZ109"/>
      <c r="ACA109"/>
      <c r="ACB109"/>
      <c r="ACC109"/>
      <c r="ACD109"/>
      <c r="ACE109"/>
      <c r="ACF109"/>
      <c r="ACG109"/>
      <c r="ACH109"/>
      <c r="ACI109"/>
      <c r="ACJ109"/>
      <c r="ACK109"/>
      <c r="ACL109"/>
      <c r="ACM109"/>
      <c r="ACN109"/>
      <c r="ACO109"/>
      <c r="ACP109"/>
      <c r="ACQ109"/>
      <c r="ACR109"/>
      <c r="ACS109"/>
      <c r="ACT109"/>
      <c r="ACU109"/>
      <c r="ACV109"/>
      <c r="ACW109"/>
      <c r="ACX109"/>
      <c r="ACY109"/>
      <c r="ACZ109"/>
      <c r="ADA109"/>
      <c r="ADB109"/>
      <c r="ADC109"/>
      <c r="ADD109"/>
      <c r="ADE109"/>
      <c r="ADF109"/>
      <c r="ADG109"/>
      <c r="ADH109"/>
      <c r="ADI109"/>
      <c r="ADJ109"/>
      <c r="ADK109"/>
      <c r="ADL109"/>
      <c r="ADM109"/>
      <c r="ADN109"/>
      <c r="ADO109"/>
      <c r="ADP109"/>
      <c r="ADQ109"/>
      <c r="ADR109"/>
      <c r="ADS109"/>
      <c r="ADT109"/>
      <c r="ADU109"/>
      <c r="ADV109"/>
      <c r="ADW109"/>
      <c r="ADX109"/>
      <c r="ADY109"/>
      <c r="ADZ109"/>
      <c r="AEA109"/>
      <c r="AEB109"/>
      <c r="AEC109"/>
      <c r="AED109"/>
      <c r="AEE109"/>
      <c r="AEF109"/>
      <c r="AEG109"/>
      <c r="AEH109"/>
      <c r="AEI109"/>
      <c r="AEJ109"/>
      <c r="AEK109"/>
      <c r="AEL109"/>
      <c r="AEM109"/>
      <c r="AEN109"/>
      <c r="AEO109"/>
      <c r="AEP109"/>
      <c r="AEQ109"/>
      <c r="AER109"/>
      <c r="AES109"/>
      <c r="AET109"/>
      <c r="AEU109"/>
      <c r="AEV109"/>
      <c r="AEW109"/>
      <c r="AEX109"/>
      <c r="AEY109"/>
      <c r="AEZ109"/>
      <c r="AFA109"/>
      <c r="AFB109"/>
      <c r="AFC109"/>
      <c r="AFD109"/>
      <c r="AFE109"/>
      <c r="AFF109"/>
      <c r="AFG109"/>
      <c r="AFH109"/>
      <c r="AFI109"/>
      <c r="AFJ109"/>
      <c r="AFK109"/>
      <c r="AFL109"/>
      <c r="AFM109"/>
      <c r="AFN109"/>
      <c r="AFO109"/>
      <c r="AFP109"/>
      <c r="AFQ109"/>
      <c r="AFR109"/>
      <c r="AFS109"/>
      <c r="AFT109"/>
      <c r="AFU109"/>
      <c r="AFV109"/>
      <c r="AFW109"/>
      <c r="AFX109"/>
      <c r="AFY109"/>
      <c r="AFZ109"/>
      <c r="AGA109"/>
      <c r="AGB109"/>
      <c r="AGC109"/>
      <c r="AGD109"/>
      <c r="AGE109"/>
      <c r="AGF109"/>
      <c r="AGG109"/>
      <c r="AGH109"/>
      <c r="AGI109"/>
      <c r="AGJ109"/>
      <c r="AGK109"/>
      <c r="AGL109"/>
      <c r="AGM109"/>
      <c r="AGN109"/>
      <c r="AGO109"/>
      <c r="AGP109"/>
      <c r="AGQ109"/>
      <c r="AGR109"/>
      <c r="AGS109"/>
      <c r="AGT109"/>
      <c r="AGU109"/>
      <c r="AGV109"/>
      <c r="AGW109"/>
      <c r="AGX109"/>
      <c r="AGY109"/>
      <c r="AGZ109"/>
      <c r="AHA109"/>
      <c r="AHB109"/>
      <c r="AHC109"/>
      <c r="AHD109"/>
      <c r="AHE109"/>
      <c r="AHF109"/>
      <c r="AHG109"/>
      <c r="AHH109"/>
      <c r="AHI109"/>
      <c r="AHJ109"/>
      <c r="AHK109"/>
      <c r="AHL109"/>
      <c r="AHM109"/>
      <c r="AHN109"/>
      <c r="AHO109"/>
      <c r="AHP109"/>
      <c r="AHQ109"/>
      <c r="AHR109"/>
      <c r="AHS109"/>
      <c r="AHT109"/>
      <c r="AHU109"/>
      <c r="AHV109"/>
      <c r="AHW109"/>
      <c r="AHX109"/>
      <c r="AHY109"/>
      <c r="AHZ109"/>
      <c r="AIA109"/>
      <c r="AIB109"/>
      <c r="AIC109"/>
      <c r="AID109"/>
      <c r="AIE109"/>
      <c r="AIF109"/>
      <c r="AIG109"/>
      <c r="AIH109"/>
      <c r="AII109"/>
      <c r="AIJ109"/>
      <c r="AIK109"/>
      <c r="AIL109"/>
      <c r="AIM109"/>
      <c r="AIN109"/>
      <c r="AIO109"/>
      <c r="AIP109"/>
      <c r="AIQ109"/>
      <c r="AIR109"/>
      <c r="AIS109"/>
      <c r="AIT109"/>
      <c r="AIU109"/>
      <c r="AIV109"/>
      <c r="AIW109"/>
      <c r="AIX109"/>
      <c r="AIY109"/>
      <c r="AIZ109"/>
      <c r="AJA109"/>
      <c r="AJB109"/>
      <c r="AJC109"/>
      <c r="AJD109"/>
      <c r="AJE109"/>
      <c r="AJF109"/>
      <c r="AJG109"/>
      <c r="AJH109"/>
      <c r="AJI109"/>
      <c r="AJJ109"/>
      <c r="AJK109"/>
      <c r="AJL109"/>
      <c r="AJM109"/>
      <c r="AJN109"/>
      <c r="AJO109"/>
      <c r="AJP109"/>
      <c r="AJQ109"/>
      <c r="AJR109"/>
      <c r="AJS109"/>
      <c r="AJT109"/>
      <c r="AJU109"/>
      <c r="AJV109"/>
      <c r="AJW109"/>
      <c r="AJX109"/>
      <c r="AJY109"/>
      <c r="AJZ109"/>
      <c r="AKA109"/>
      <c r="AKB109"/>
      <c r="AKC109"/>
      <c r="AKD109"/>
      <c r="AKE109"/>
      <c r="AKF109"/>
      <c r="AKG109"/>
      <c r="AKH109"/>
      <c r="AKI109"/>
      <c r="AKJ109"/>
      <c r="AKK109"/>
      <c r="AKL109"/>
      <c r="AKM109"/>
      <c r="AKN109"/>
      <c r="AKO109"/>
      <c r="AKP109"/>
      <c r="AKQ109"/>
      <c r="AKR109"/>
      <c r="AKS109"/>
      <c r="AKT109"/>
      <c r="AKU109"/>
      <c r="AKV109"/>
      <c r="AKW109"/>
      <c r="AKX109"/>
      <c r="AKY109"/>
      <c r="AKZ109"/>
      <c r="ALA109"/>
      <c r="ALB109"/>
      <c r="ALC109"/>
      <c r="ALD109"/>
      <c r="ALE109"/>
      <c r="ALF109"/>
      <c r="ALG109"/>
      <c r="ALH109"/>
      <c r="ALI109"/>
      <c r="ALJ109"/>
      <c r="ALK109"/>
      <c r="ALL109"/>
      <c r="ALM109"/>
      <c r="ALN109"/>
      <c r="ALO109"/>
      <c r="ALP109"/>
      <c r="ALQ109"/>
      <c r="ALR109"/>
      <c r="ALS109"/>
      <c r="ALT109"/>
      <c r="ALU109"/>
      <c r="ALV109"/>
      <c r="ALW109"/>
      <c r="ALX109"/>
      <c r="ALY109"/>
      <c r="ALZ109"/>
      <c r="AMA109"/>
      <c r="AMB109"/>
      <c r="AMC109"/>
      <c r="AMD109"/>
      <c r="AME109"/>
      <c r="AMF109"/>
      <c r="AMG109"/>
      <c r="AMH109"/>
      <c r="AMI109"/>
      <c r="AMJ109"/>
    </row>
    <row r="110" spans="1:1024" x14ac:dyDescent="0.15">
      <c r="A110" s="103">
        <v>100</v>
      </c>
      <c r="B110" s="104" t="s">
        <v>338</v>
      </c>
      <c r="C110" s="104" t="s">
        <v>338</v>
      </c>
      <c r="D110" s="104" t="s">
        <v>339</v>
      </c>
      <c r="E110" s="105"/>
      <c r="F110" s="104" t="s">
        <v>151</v>
      </c>
      <c r="G110" s="104" t="s">
        <v>105</v>
      </c>
      <c r="H110" s="106"/>
      <c r="I110" s="107">
        <v>240000</v>
      </c>
      <c r="J110" s="108"/>
      <c r="K110" s="109"/>
      <c r="L110" s="110"/>
      <c r="M110" s="111">
        <f t="shared" si="45"/>
        <v>0</v>
      </c>
      <c r="N110" s="112"/>
      <c r="O110" s="107">
        <f t="shared" si="41"/>
        <v>240000</v>
      </c>
      <c r="P110" s="58"/>
      <c r="Q110" s="113">
        <v>0</v>
      </c>
      <c r="R110" s="114">
        <f t="shared" si="46"/>
        <v>0</v>
      </c>
      <c r="S110" s="115">
        <f t="shared" si="40"/>
        <v>0</v>
      </c>
      <c r="T110" s="116"/>
      <c r="U110" s="117"/>
      <c r="V110" s="118">
        <f t="shared" si="47"/>
        <v>0</v>
      </c>
      <c r="W110" s="112"/>
      <c r="X110" s="135">
        <f t="shared" si="42"/>
        <v>0</v>
      </c>
      <c r="Y110" s="58"/>
      <c r="Z110" s="113">
        <v>0.96340000000000003</v>
      </c>
      <c r="AA110" s="115">
        <f t="shared" si="48"/>
        <v>231216</v>
      </c>
      <c r="AB110" s="116"/>
      <c r="AC110" s="117"/>
      <c r="AD110" s="118">
        <f t="shared" si="49"/>
        <v>0</v>
      </c>
      <c r="AE110" s="112"/>
      <c r="AF110" s="119">
        <f t="shared" si="43"/>
        <v>231216</v>
      </c>
      <c r="AG110" s="66"/>
      <c r="AH110" s="113">
        <v>3.6600000000000001E-2</v>
      </c>
      <c r="AI110" s="115">
        <f t="shared" si="50"/>
        <v>8784</v>
      </c>
      <c r="AJ110" s="116"/>
      <c r="AK110" s="117"/>
      <c r="AL110" s="118">
        <f t="shared" si="51"/>
        <v>0</v>
      </c>
      <c r="AM110" s="112"/>
      <c r="AN110" s="119">
        <f t="shared" si="44"/>
        <v>8784</v>
      </c>
      <c r="AO110"/>
      <c r="AP110" s="67">
        <f t="shared" si="52"/>
        <v>1</v>
      </c>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c r="PW110"/>
      <c r="PX110"/>
      <c r="PY110"/>
      <c r="PZ110"/>
      <c r="QA110"/>
      <c r="QB110"/>
      <c r="QC110"/>
      <c r="QD110"/>
      <c r="QE110"/>
      <c r="QF110"/>
      <c r="QG110"/>
      <c r="QH110"/>
      <c r="QI110"/>
      <c r="QJ110"/>
      <c r="QK110"/>
      <c r="QL110"/>
      <c r="QM110"/>
      <c r="QN110"/>
      <c r="QO110"/>
      <c r="QP110"/>
      <c r="QQ110"/>
      <c r="QR110"/>
      <c r="QS110"/>
      <c r="QT110"/>
      <c r="QU110"/>
      <c r="QV110"/>
      <c r="QW110"/>
      <c r="QX110"/>
      <c r="QY110"/>
      <c r="QZ110"/>
      <c r="RA110"/>
      <c r="RB110"/>
      <c r="RC110"/>
      <c r="RD110"/>
      <c r="RE110"/>
      <c r="RF110"/>
      <c r="RG110"/>
      <c r="RH110"/>
      <c r="RI110"/>
      <c r="RJ110"/>
      <c r="RK110"/>
      <c r="RL110"/>
      <c r="RM110"/>
      <c r="RN110"/>
      <c r="RO110"/>
      <c r="RP110"/>
      <c r="RQ110"/>
      <c r="RR110"/>
      <c r="RS110"/>
      <c r="RT110"/>
      <c r="RU110"/>
      <c r="RV110"/>
      <c r="RW110"/>
      <c r="RX110"/>
      <c r="RY110"/>
      <c r="RZ110"/>
      <c r="SA110"/>
      <c r="SB110"/>
      <c r="SC110"/>
      <c r="SD110"/>
      <c r="SE110"/>
      <c r="SF110"/>
      <c r="SG110"/>
      <c r="SH110"/>
      <c r="SI110"/>
      <c r="SJ110"/>
      <c r="SK110"/>
      <c r="SL110"/>
      <c r="SM110"/>
      <c r="SN110"/>
      <c r="SO110"/>
      <c r="SP110"/>
      <c r="SQ110"/>
      <c r="SR110"/>
      <c r="SS110"/>
      <c r="ST110"/>
      <c r="SU110"/>
      <c r="SV110"/>
      <c r="SW110"/>
      <c r="SX110"/>
      <c r="SY110"/>
      <c r="SZ110"/>
      <c r="TA110"/>
      <c r="TB110"/>
      <c r="TC110"/>
      <c r="TD110"/>
      <c r="TE110"/>
      <c r="TF110"/>
      <c r="TG110"/>
      <c r="TH110"/>
      <c r="TI110"/>
      <c r="TJ110"/>
      <c r="TK110"/>
      <c r="TL110"/>
      <c r="TM110"/>
      <c r="TN110"/>
      <c r="TO110"/>
      <c r="TP110"/>
      <c r="TQ110"/>
      <c r="TR110"/>
      <c r="TS110"/>
      <c r="TT110"/>
      <c r="TU110"/>
      <c r="TV110"/>
      <c r="TW110"/>
      <c r="TX110"/>
      <c r="TY110"/>
      <c r="TZ110"/>
      <c r="UA110"/>
      <c r="UB110"/>
      <c r="UC110"/>
      <c r="UD110"/>
      <c r="UE110"/>
      <c r="UF110"/>
      <c r="UG110"/>
      <c r="UH110"/>
      <c r="UI110"/>
      <c r="UJ110"/>
      <c r="UK110"/>
      <c r="UL110"/>
      <c r="UM110"/>
      <c r="UN110"/>
      <c r="UO110"/>
      <c r="UP110"/>
      <c r="UQ110"/>
      <c r="UR110"/>
      <c r="US110"/>
      <c r="UT110"/>
      <c r="UU110"/>
      <c r="UV110"/>
      <c r="UW110"/>
      <c r="UX110"/>
      <c r="UY110"/>
      <c r="UZ110"/>
      <c r="VA110"/>
      <c r="VB110"/>
      <c r="VC110"/>
      <c r="VD110"/>
      <c r="VE110"/>
      <c r="VF110"/>
      <c r="VG110"/>
      <c r="VH110"/>
      <c r="VI110"/>
      <c r="VJ110"/>
      <c r="VK110"/>
      <c r="VL110"/>
      <c r="VM110"/>
      <c r="VN110"/>
      <c r="VO110"/>
      <c r="VP110"/>
      <c r="VQ110"/>
      <c r="VR110"/>
      <c r="VS110"/>
      <c r="VT110"/>
      <c r="VU110"/>
      <c r="VV110"/>
      <c r="VW110"/>
      <c r="VX110"/>
      <c r="VY110"/>
      <c r="VZ110"/>
      <c r="WA110"/>
      <c r="WB110"/>
      <c r="WC110"/>
      <c r="WD110"/>
      <c r="WE110"/>
      <c r="WF110"/>
      <c r="WG110"/>
      <c r="WH110"/>
      <c r="WI110"/>
      <c r="WJ110"/>
      <c r="WK110"/>
      <c r="WL110"/>
      <c r="WM110"/>
      <c r="WN110"/>
      <c r="WO110"/>
      <c r="WP110"/>
      <c r="WQ110"/>
      <c r="WR110"/>
      <c r="WS110"/>
      <c r="WT110"/>
      <c r="WU110"/>
      <c r="WV110"/>
      <c r="WW110"/>
      <c r="WX110"/>
      <c r="WY110"/>
      <c r="WZ110"/>
      <c r="XA110"/>
      <c r="XB110"/>
      <c r="XC110"/>
      <c r="XD110"/>
      <c r="XE110"/>
      <c r="XF110"/>
      <c r="XG110"/>
      <c r="XH110"/>
      <c r="XI110"/>
      <c r="XJ110"/>
      <c r="XK110"/>
      <c r="XL110"/>
      <c r="XM110"/>
      <c r="XN110"/>
      <c r="XO110"/>
      <c r="XP110"/>
      <c r="XQ110"/>
      <c r="XR110"/>
      <c r="XS110"/>
      <c r="XT110"/>
      <c r="XU110"/>
      <c r="XV110"/>
      <c r="XW110"/>
      <c r="XX110"/>
      <c r="XY110"/>
      <c r="XZ110"/>
      <c r="YA110"/>
      <c r="YB110"/>
      <c r="YC110"/>
      <c r="YD110"/>
      <c r="YE110"/>
      <c r="YF110"/>
      <c r="YG110"/>
      <c r="YH110"/>
      <c r="YI110"/>
      <c r="YJ110"/>
      <c r="YK110"/>
      <c r="YL110"/>
      <c r="YM110"/>
      <c r="YN110"/>
      <c r="YO110"/>
      <c r="YP110"/>
      <c r="YQ110"/>
      <c r="YR110"/>
      <c r="YS110"/>
      <c r="YT110"/>
      <c r="YU110"/>
      <c r="YV110"/>
      <c r="YW110"/>
      <c r="YX110"/>
      <c r="YY110"/>
      <c r="YZ110"/>
      <c r="ZA110"/>
      <c r="ZB110"/>
      <c r="ZC110"/>
      <c r="ZD110"/>
      <c r="ZE110"/>
      <c r="ZF110"/>
      <c r="ZG110"/>
      <c r="ZH110"/>
      <c r="ZI110"/>
      <c r="ZJ110"/>
      <c r="ZK110"/>
      <c r="ZL110"/>
      <c r="ZM110"/>
      <c r="ZN110"/>
      <c r="ZO110"/>
      <c r="ZP110"/>
      <c r="ZQ110"/>
      <c r="ZR110"/>
      <c r="ZS110"/>
      <c r="ZT110"/>
      <c r="ZU110"/>
      <c r="ZV110"/>
      <c r="ZW110"/>
      <c r="ZX110"/>
      <c r="ZY110"/>
      <c r="ZZ110"/>
      <c r="AAA110"/>
      <c r="AAB110"/>
      <c r="AAC110"/>
      <c r="AAD110"/>
      <c r="AAE110"/>
      <c r="AAF110"/>
      <c r="AAG110"/>
      <c r="AAH110"/>
      <c r="AAI110"/>
      <c r="AAJ110"/>
      <c r="AAK110"/>
      <c r="AAL110"/>
      <c r="AAM110"/>
      <c r="AAN110"/>
      <c r="AAO110"/>
      <c r="AAP110"/>
      <c r="AAQ110"/>
      <c r="AAR110"/>
      <c r="AAS110"/>
      <c r="AAT110"/>
      <c r="AAU110"/>
      <c r="AAV110"/>
      <c r="AAW110"/>
      <c r="AAX110"/>
      <c r="AAY110"/>
      <c r="AAZ110"/>
      <c r="ABA110"/>
      <c r="ABB110"/>
      <c r="ABC110"/>
      <c r="ABD110"/>
      <c r="ABE110"/>
      <c r="ABF110"/>
      <c r="ABG110"/>
      <c r="ABH110"/>
      <c r="ABI110"/>
      <c r="ABJ110"/>
      <c r="ABK110"/>
      <c r="ABL110"/>
      <c r="ABM110"/>
      <c r="ABN110"/>
      <c r="ABO110"/>
      <c r="ABP110"/>
      <c r="ABQ110"/>
      <c r="ABR110"/>
      <c r="ABS110"/>
      <c r="ABT110"/>
      <c r="ABU110"/>
      <c r="ABV110"/>
      <c r="ABW110"/>
      <c r="ABX110"/>
      <c r="ABY110"/>
      <c r="ABZ110"/>
      <c r="ACA110"/>
      <c r="ACB110"/>
      <c r="ACC110"/>
      <c r="ACD110"/>
      <c r="ACE110"/>
      <c r="ACF110"/>
      <c r="ACG110"/>
      <c r="ACH110"/>
      <c r="ACI110"/>
      <c r="ACJ110"/>
      <c r="ACK110"/>
      <c r="ACL110"/>
      <c r="ACM110"/>
      <c r="ACN110"/>
      <c r="ACO110"/>
      <c r="ACP110"/>
      <c r="ACQ110"/>
      <c r="ACR110"/>
      <c r="ACS110"/>
      <c r="ACT110"/>
      <c r="ACU110"/>
      <c r="ACV110"/>
      <c r="ACW110"/>
      <c r="ACX110"/>
      <c r="ACY110"/>
      <c r="ACZ110"/>
      <c r="ADA110"/>
      <c r="ADB110"/>
      <c r="ADC110"/>
      <c r="ADD110"/>
      <c r="ADE110"/>
      <c r="ADF110"/>
      <c r="ADG110"/>
      <c r="ADH110"/>
      <c r="ADI110"/>
      <c r="ADJ110"/>
      <c r="ADK110"/>
      <c r="ADL110"/>
      <c r="ADM110"/>
      <c r="ADN110"/>
      <c r="ADO110"/>
      <c r="ADP110"/>
      <c r="ADQ110"/>
      <c r="ADR110"/>
      <c r="ADS110"/>
      <c r="ADT110"/>
      <c r="ADU110"/>
      <c r="ADV110"/>
      <c r="ADW110"/>
      <c r="ADX110"/>
      <c r="ADY110"/>
      <c r="ADZ110"/>
      <c r="AEA110"/>
      <c r="AEB110"/>
      <c r="AEC110"/>
      <c r="AED110"/>
      <c r="AEE110"/>
      <c r="AEF110"/>
      <c r="AEG110"/>
      <c r="AEH110"/>
      <c r="AEI110"/>
      <c r="AEJ110"/>
      <c r="AEK110"/>
      <c r="AEL110"/>
      <c r="AEM110"/>
      <c r="AEN110"/>
      <c r="AEO110"/>
      <c r="AEP110"/>
      <c r="AEQ110"/>
      <c r="AER110"/>
      <c r="AES110"/>
      <c r="AET110"/>
      <c r="AEU110"/>
      <c r="AEV110"/>
      <c r="AEW110"/>
      <c r="AEX110"/>
      <c r="AEY110"/>
      <c r="AEZ110"/>
      <c r="AFA110"/>
      <c r="AFB110"/>
      <c r="AFC110"/>
      <c r="AFD110"/>
      <c r="AFE110"/>
      <c r="AFF110"/>
      <c r="AFG110"/>
      <c r="AFH110"/>
      <c r="AFI110"/>
      <c r="AFJ110"/>
      <c r="AFK110"/>
      <c r="AFL110"/>
      <c r="AFM110"/>
      <c r="AFN110"/>
      <c r="AFO110"/>
      <c r="AFP110"/>
      <c r="AFQ110"/>
      <c r="AFR110"/>
      <c r="AFS110"/>
      <c r="AFT110"/>
      <c r="AFU110"/>
      <c r="AFV110"/>
      <c r="AFW110"/>
      <c r="AFX110"/>
      <c r="AFY110"/>
      <c r="AFZ110"/>
      <c r="AGA110"/>
      <c r="AGB110"/>
      <c r="AGC110"/>
      <c r="AGD110"/>
      <c r="AGE110"/>
      <c r="AGF110"/>
      <c r="AGG110"/>
      <c r="AGH110"/>
      <c r="AGI110"/>
      <c r="AGJ110"/>
      <c r="AGK110"/>
      <c r="AGL110"/>
      <c r="AGM110"/>
      <c r="AGN110"/>
      <c r="AGO110"/>
      <c r="AGP110"/>
      <c r="AGQ110"/>
      <c r="AGR110"/>
      <c r="AGS110"/>
      <c r="AGT110"/>
      <c r="AGU110"/>
      <c r="AGV110"/>
      <c r="AGW110"/>
      <c r="AGX110"/>
      <c r="AGY110"/>
      <c r="AGZ110"/>
      <c r="AHA110"/>
      <c r="AHB110"/>
      <c r="AHC110"/>
      <c r="AHD110"/>
      <c r="AHE110"/>
      <c r="AHF110"/>
      <c r="AHG110"/>
      <c r="AHH110"/>
      <c r="AHI110"/>
      <c r="AHJ110"/>
      <c r="AHK110"/>
      <c r="AHL110"/>
      <c r="AHM110"/>
      <c r="AHN110"/>
      <c r="AHO110"/>
      <c r="AHP110"/>
      <c r="AHQ110"/>
      <c r="AHR110"/>
      <c r="AHS110"/>
      <c r="AHT110"/>
      <c r="AHU110"/>
      <c r="AHV110"/>
      <c r="AHW110"/>
      <c r="AHX110"/>
      <c r="AHY110"/>
      <c r="AHZ110"/>
      <c r="AIA110"/>
      <c r="AIB110"/>
      <c r="AIC110"/>
      <c r="AID110"/>
      <c r="AIE110"/>
      <c r="AIF110"/>
      <c r="AIG110"/>
      <c r="AIH110"/>
      <c r="AII110"/>
      <c r="AIJ110"/>
      <c r="AIK110"/>
      <c r="AIL110"/>
      <c r="AIM110"/>
      <c r="AIN110"/>
      <c r="AIO110"/>
      <c r="AIP110"/>
      <c r="AIQ110"/>
      <c r="AIR110"/>
      <c r="AIS110"/>
      <c r="AIT110"/>
      <c r="AIU110"/>
      <c r="AIV110"/>
      <c r="AIW110"/>
      <c r="AIX110"/>
      <c r="AIY110"/>
      <c r="AIZ110"/>
      <c r="AJA110"/>
      <c r="AJB110"/>
      <c r="AJC110"/>
      <c r="AJD110"/>
      <c r="AJE110"/>
      <c r="AJF110"/>
      <c r="AJG110"/>
      <c r="AJH110"/>
      <c r="AJI110"/>
      <c r="AJJ110"/>
      <c r="AJK110"/>
      <c r="AJL110"/>
      <c r="AJM110"/>
      <c r="AJN110"/>
      <c r="AJO110"/>
      <c r="AJP110"/>
      <c r="AJQ110"/>
      <c r="AJR110"/>
      <c r="AJS110"/>
      <c r="AJT110"/>
      <c r="AJU110"/>
      <c r="AJV110"/>
      <c r="AJW110"/>
      <c r="AJX110"/>
      <c r="AJY110"/>
      <c r="AJZ110"/>
      <c r="AKA110"/>
      <c r="AKB110"/>
      <c r="AKC110"/>
      <c r="AKD110"/>
      <c r="AKE110"/>
      <c r="AKF110"/>
      <c r="AKG110"/>
      <c r="AKH110"/>
      <c r="AKI110"/>
      <c r="AKJ110"/>
      <c r="AKK110"/>
      <c r="AKL110"/>
      <c r="AKM110"/>
      <c r="AKN110"/>
      <c r="AKO110"/>
      <c r="AKP110"/>
      <c r="AKQ110"/>
      <c r="AKR110"/>
      <c r="AKS110"/>
      <c r="AKT110"/>
      <c r="AKU110"/>
      <c r="AKV110"/>
      <c r="AKW110"/>
      <c r="AKX110"/>
      <c r="AKY110"/>
      <c r="AKZ110"/>
      <c r="ALA110"/>
      <c r="ALB110"/>
      <c r="ALC110"/>
      <c r="ALD110"/>
      <c r="ALE110"/>
      <c r="ALF110"/>
      <c r="ALG110"/>
      <c r="ALH110"/>
      <c r="ALI110"/>
      <c r="ALJ110"/>
      <c r="ALK110"/>
      <c r="ALL110"/>
      <c r="ALM110"/>
      <c r="ALN110"/>
      <c r="ALO110"/>
      <c r="ALP110"/>
      <c r="ALQ110"/>
      <c r="ALR110"/>
      <c r="ALS110"/>
      <c r="ALT110"/>
      <c r="ALU110"/>
      <c r="ALV110"/>
      <c r="ALW110"/>
      <c r="ALX110"/>
      <c r="ALY110"/>
      <c r="ALZ110"/>
      <c r="AMA110"/>
      <c r="AMB110"/>
      <c r="AMC110"/>
      <c r="AMD110"/>
      <c r="AME110"/>
      <c r="AMF110"/>
      <c r="AMG110"/>
      <c r="AMH110"/>
      <c r="AMI110"/>
      <c r="AMJ110"/>
    </row>
    <row r="111" spans="1:1024" x14ac:dyDescent="0.15">
      <c r="A111" s="86">
        <v>101</v>
      </c>
      <c r="B111" s="104" t="s">
        <v>340</v>
      </c>
      <c r="C111" s="104" t="s">
        <v>340</v>
      </c>
      <c r="D111" s="87" t="s">
        <v>341</v>
      </c>
      <c r="E111" s="88"/>
      <c r="F111" s="87" t="s">
        <v>105</v>
      </c>
      <c r="G111" s="87" t="s">
        <v>105</v>
      </c>
      <c r="H111" s="89"/>
      <c r="I111" s="90">
        <v>800000</v>
      </c>
      <c r="J111" s="91"/>
      <c r="K111" s="92"/>
      <c r="L111" s="93"/>
      <c r="M111" s="94">
        <f t="shared" si="45"/>
        <v>0</v>
      </c>
      <c r="N111" s="95"/>
      <c r="O111" s="90">
        <f t="shared" si="41"/>
        <v>800000</v>
      </c>
      <c r="P111" s="58"/>
      <c r="Q111" s="96">
        <v>0</v>
      </c>
      <c r="R111" s="97">
        <f t="shared" si="46"/>
        <v>0</v>
      </c>
      <c r="S111" s="98">
        <f t="shared" si="40"/>
        <v>0</v>
      </c>
      <c r="T111" s="99"/>
      <c r="U111" s="100"/>
      <c r="V111" s="101">
        <f t="shared" si="47"/>
        <v>0</v>
      </c>
      <c r="W111" s="95"/>
      <c r="X111" s="136">
        <f t="shared" si="42"/>
        <v>0</v>
      </c>
      <c r="Y111" s="58"/>
      <c r="Z111" s="96">
        <v>0.96340000000000003</v>
      </c>
      <c r="AA111" s="98">
        <f t="shared" si="48"/>
        <v>770720</v>
      </c>
      <c r="AB111" s="99"/>
      <c r="AC111" s="100"/>
      <c r="AD111" s="101">
        <f t="shared" si="49"/>
        <v>0</v>
      </c>
      <c r="AE111" s="95"/>
      <c r="AF111" s="102">
        <f t="shared" si="43"/>
        <v>770720</v>
      </c>
      <c r="AG111" s="66"/>
      <c r="AH111" s="96">
        <v>3.6600000000000001E-2</v>
      </c>
      <c r="AI111" s="98">
        <f t="shared" si="50"/>
        <v>29280</v>
      </c>
      <c r="AJ111" s="99"/>
      <c r="AK111" s="100"/>
      <c r="AL111" s="101">
        <f t="shared" si="51"/>
        <v>0</v>
      </c>
      <c r="AM111" s="95"/>
      <c r="AN111" s="102">
        <f t="shared" si="44"/>
        <v>29280</v>
      </c>
      <c r="AO111"/>
      <c r="AP111" s="67">
        <f t="shared" si="52"/>
        <v>1</v>
      </c>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row>
    <row r="112" spans="1:1024" s="149" customFormat="1" ht="11.25" x14ac:dyDescent="0.15">
      <c r="A112" s="137" t="s">
        <v>342</v>
      </c>
      <c r="B112" s="138"/>
      <c r="C112" s="139"/>
      <c r="D112" s="139"/>
      <c r="E112" s="140"/>
      <c r="F112" s="139"/>
      <c r="G112" s="139"/>
      <c r="H112" s="140"/>
      <c r="I112" s="141">
        <f>SUM(I6:I111)</f>
        <v>389155300</v>
      </c>
      <c r="J112" s="142"/>
      <c r="K112" s="143">
        <f>SUM(K6:K111)</f>
        <v>149206000</v>
      </c>
      <c r="L112" s="144">
        <f>SUM(L6:L111)</f>
        <v>80150000</v>
      </c>
      <c r="M112" s="144">
        <f>SUM(M6:M111)</f>
        <v>6412000</v>
      </c>
      <c r="N112" s="145">
        <f>SUM(N6:N111)</f>
        <v>0</v>
      </c>
      <c r="O112" s="141">
        <f>SUM(O6:O111)</f>
        <v>168773300</v>
      </c>
      <c r="P112" s="146"/>
      <c r="Q112" s="147" t="s">
        <v>343</v>
      </c>
      <c r="R112" s="144">
        <f t="shared" ref="R112:X112" si="53">SUM(R6:R111)</f>
        <v>204983094.00000003</v>
      </c>
      <c r="S112" s="145">
        <f t="shared" si="53"/>
        <v>98434567.739999995</v>
      </c>
      <c r="T112" s="147">
        <f t="shared" si="53"/>
        <v>0</v>
      </c>
      <c r="U112" s="144">
        <f t="shared" si="53"/>
        <v>0</v>
      </c>
      <c r="V112" s="144">
        <f t="shared" si="53"/>
        <v>0</v>
      </c>
      <c r="W112" s="145">
        <f t="shared" si="53"/>
        <v>0</v>
      </c>
      <c r="X112" s="141">
        <f t="shared" si="53"/>
        <v>0</v>
      </c>
      <c r="Y112" s="146"/>
      <c r="Z112" s="147" t="s">
        <v>343</v>
      </c>
      <c r="AA112" s="145">
        <f t="shared" ref="AA112:AF112" si="54">SUM(AA6:AA111)</f>
        <v>37633612.619999997</v>
      </c>
      <c r="AB112" s="147">
        <f t="shared" si="54"/>
        <v>0</v>
      </c>
      <c r="AC112" s="144">
        <f t="shared" si="54"/>
        <v>0</v>
      </c>
      <c r="AD112" s="144">
        <f t="shared" si="54"/>
        <v>0</v>
      </c>
      <c r="AE112" s="145">
        <f t="shared" si="54"/>
        <v>0</v>
      </c>
      <c r="AF112" s="148">
        <f t="shared" si="54"/>
        <v>18155177.620000001</v>
      </c>
      <c r="AG112" s="146"/>
      <c r="AH112" s="147" t="s">
        <v>343</v>
      </c>
      <c r="AI112" s="145">
        <f t="shared" ref="AI112:AN112" si="55">SUM(AI6:AI111)</f>
        <v>143258725.38000003</v>
      </c>
      <c r="AJ112" s="147">
        <f t="shared" si="55"/>
        <v>8104500</v>
      </c>
      <c r="AK112" s="144">
        <f t="shared" si="55"/>
        <v>0</v>
      </c>
      <c r="AL112" s="144">
        <f t="shared" si="55"/>
        <v>0</v>
      </c>
      <c r="AM112" s="145">
        <f t="shared" si="55"/>
        <v>0</v>
      </c>
      <c r="AN112" s="148">
        <f t="shared" si="55"/>
        <v>10519622.380000003</v>
      </c>
      <c r="AO112" s="146"/>
      <c r="AP112" s="146"/>
    </row>
    <row r="113" spans="1:1024" s="34" customFormat="1" ht="11.25" x14ac:dyDescent="0.15">
      <c r="A113" s="68">
        <v>102</v>
      </c>
      <c r="B113" s="69" t="s">
        <v>344</v>
      </c>
      <c r="C113" s="69" t="s">
        <v>344</v>
      </c>
      <c r="D113" s="69" t="s">
        <v>345</v>
      </c>
      <c r="E113" s="70"/>
      <c r="F113" s="69" t="s">
        <v>180</v>
      </c>
      <c r="G113" s="69" t="s">
        <v>180</v>
      </c>
      <c r="H113" s="71"/>
      <c r="I113" s="72">
        <v>169000</v>
      </c>
      <c r="J113" s="73"/>
      <c r="K113" s="74"/>
      <c r="L113" s="75"/>
      <c r="M113" s="133">
        <f t="shared" ref="M113:M125" si="56">+L113*0.08</f>
        <v>0</v>
      </c>
      <c r="N113" s="84"/>
      <c r="O113" s="72">
        <f t="shared" ref="O113:O125" si="57">I113-K113</f>
        <v>169000</v>
      </c>
      <c r="P113" s="58"/>
      <c r="Q113" s="78">
        <v>1</v>
      </c>
      <c r="R113" s="79">
        <f t="shared" ref="R113:R125" si="58">$I113*Q113</f>
        <v>169000</v>
      </c>
      <c r="S113" s="80">
        <f t="shared" ref="S113:S124" si="59">E113*R113</f>
        <v>0</v>
      </c>
      <c r="T113" s="81"/>
      <c r="U113" s="82"/>
      <c r="V113" s="83">
        <f t="shared" ref="V113:V125" si="60">+U113*0.08</f>
        <v>0</v>
      </c>
      <c r="W113" s="84"/>
      <c r="X113" s="150">
        <f t="shared" ref="X113:X125" si="61">R113-T113</f>
        <v>169000</v>
      </c>
      <c r="Y113" s="58"/>
      <c r="Z113" s="78">
        <v>0</v>
      </c>
      <c r="AA113" s="80">
        <f t="shared" ref="AA113:AA125" si="62">$I113*Z113</f>
        <v>0</v>
      </c>
      <c r="AB113" s="81"/>
      <c r="AC113" s="82"/>
      <c r="AD113" s="83">
        <f t="shared" ref="AD113:AD125" si="63">+AC113*0.08</f>
        <v>0</v>
      </c>
      <c r="AE113" s="84"/>
      <c r="AF113" s="85">
        <f t="shared" ref="AF113:AF125" si="64">AA113-AB113</f>
        <v>0</v>
      </c>
      <c r="AG113" s="66"/>
      <c r="AH113" s="78">
        <v>0</v>
      </c>
      <c r="AI113" s="80">
        <f t="shared" ref="AI113:AI125" si="65">$I113*AH113</f>
        <v>0</v>
      </c>
      <c r="AJ113" s="81"/>
      <c r="AK113" s="82"/>
      <c r="AL113" s="83">
        <f t="shared" ref="AL113:AL125" si="66">+AK113*0.08</f>
        <v>0</v>
      </c>
      <c r="AM113" s="84"/>
      <c r="AN113" s="85">
        <f t="shared" ref="AN113:AN125" si="67">AI113-AJ113</f>
        <v>0</v>
      </c>
      <c r="AP113" s="67">
        <f t="shared" ref="AP113:AP125" si="68">Z113+AH113+Q113</f>
        <v>1</v>
      </c>
    </row>
    <row r="114" spans="1:1024" x14ac:dyDescent="0.15">
      <c r="A114" s="103">
        <v>103</v>
      </c>
      <c r="B114" s="104" t="s">
        <v>346</v>
      </c>
      <c r="C114" s="104" t="s">
        <v>346</v>
      </c>
      <c r="D114" s="104" t="s">
        <v>347</v>
      </c>
      <c r="E114" s="105"/>
      <c r="F114" s="104" t="s">
        <v>175</v>
      </c>
      <c r="G114" s="104" t="s">
        <v>175</v>
      </c>
      <c r="H114" s="106"/>
      <c r="I114" s="107">
        <v>186000</v>
      </c>
      <c r="J114" s="108"/>
      <c r="K114" s="109"/>
      <c r="L114" s="110"/>
      <c r="M114" s="111">
        <f t="shared" si="56"/>
        <v>0</v>
      </c>
      <c r="N114" s="112"/>
      <c r="O114" s="107">
        <f t="shared" si="57"/>
        <v>186000</v>
      </c>
      <c r="P114" s="58"/>
      <c r="Q114" s="113">
        <v>1</v>
      </c>
      <c r="R114" s="114">
        <f t="shared" si="58"/>
        <v>186000</v>
      </c>
      <c r="S114" s="115">
        <f t="shared" si="59"/>
        <v>0</v>
      </c>
      <c r="T114" s="116"/>
      <c r="U114" s="117"/>
      <c r="V114" s="118">
        <f t="shared" si="60"/>
        <v>0</v>
      </c>
      <c r="W114" s="112"/>
      <c r="X114" s="135">
        <f t="shared" si="61"/>
        <v>186000</v>
      </c>
      <c r="Y114" s="58"/>
      <c r="Z114" s="113">
        <v>0</v>
      </c>
      <c r="AA114" s="115">
        <f t="shared" si="62"/>
        <v>0</v>
      </c>
      <c r="AB114" s="116"/>
      <c r="AC114" s="117"/>
      <c r="AD114" s="118">
        <f t="shared" si="63"/>
        <v>0</v>
      </c>
      <c r="AE114" s="112"/>
      <c r="AF114" s="119">
        <f t="shared" si="64"/>
        <v>0</v>
      </c>
      <c r="AG114" s="66"/>
      <c r="AH114" s="113">
        <v>0</v>
      </c>
      <c r="AI114" s="115">
        <f t="shared" si="65"/>
        <v>0</v>
      </c>
      <c r="AJ114" s="116"/>
      <c r="AK114" s="117"/>
      <c r="AL114" s="118">
        <f t="shared" si="66"/>
        <v>0</v>
      </c>
      <c r="AM114" s="112"/>
      <c r="AN114" s="119">
        <f t="shared" si="67"/>
        <v>0</v>
      </c>
      <c r="AO114"/>
      <c r="AP114" s="67">
        <f t="shared" si="68"/>
        <v>1</v>
      </c>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c r="PW114"/>
      <c r="PX114"/>
      <c r="PY114"/>
      <c r="PZ114"/>
      <c r="QA114"/>
      <c r="QB114"/>
      <c r="QC114"/>
      <c r="QD114"/>
      <c r="QE114"/>
      <c r="QF114"/>
      <c r="QG114"/>
      <c r="QH114"/>
      <c r="QI114"/>
      <c r="QJ114"/>
      <c r="QK114"/>
      <c r="QL114"/>
      <c r="QM114"/>
      <c r="QN114"/>
      <c r="QO114"/>
      <c r="QP114"/>
      <c r="QQ114"/>
      <c r="QR114"/>
      <c r="QS114"/>
      <c r="QT114"/>
      <c r="QU114"/>
      <c r="QV114"/>
      <c r="QW114"/>
      <c r="QX114"/>
      <c r="QY114"/>
      <c r="QZ114"/>
      <c r="RA114"/>
      <c r="RB114"/>
      <c r="RC114"/>
      <c r="RD114"/>
      <c r="RE114"/>
      <c r="RF114"/>
      <c r="RG114"/>
      <c r="RH114"/>
      <c r="RI114"/>
      <c r="RJ114"/>
      <c r="RK114"/>
      <c r="RL114"/>
      <c r="RM114"/>
      <c r="RN114"/>
      <c r="RO114"/>
      <c r="RP114"/>
      <c r="RQ114"/>
      <c r="RR114"/>
      <c r="RS114"/>
      <c r="RT114"/>
      <c r="RU114"/>
      <c r="RV114"/>
      <c r="RW114"/>
      <c r="RX114"/>
      <c r="RY114"/>
      <c r="RZ114"/>
      <c r="SA114"/>
      <c r="SB114"/>
      <c r="SC114"/>
      <c r="SD114"/>
      <c r="SE114"/>
      <c r="SF114"/>
      <c r="SG114"/>
      <c r="SH114"/>
      <c r="SI114"/>
      <c r="SJ114"/>
      <c r="SK114"/>
      <c r="SL114"/>
      <c r="SM114"/>
      <c r="SN114"/>
      <c r="SO114"/>
      <c r="SP114"/>
      <c r="SQ114"/>
      <c r="SR114"/>
      <c r="SS114"/>
      <c r="ST114"/>
      <c r="SU114"/>
      <c r="SV114"/>
      <c r="SW114"/>
      <c r="SX114"/>
      <c r="SY114"/>
      <c r="SZ114"/>
      <c r="TA114"/>
      <c r="TB114"/>
      <c r="TC114"/>
      <c r="TD114"/>
      <c r="TE114"/>
      <c r="TF114"/>
      <c r="TG114"/>
      <c r="TH114"/>
      <c r="TI114"/>
      <c r="TJ114"/>
      <c r="TK114"/>
      <c r="TL114"/>
      <c r="TM114"/>
      <c r="TN114"/>
      <c r="TO114"/>
      <c r="TP114"/>
      <c r="TQ114"/>
      <c r="TR114"/>
      <c r="TS114"/>
      <c r="TT114"/>
      <c r="TU114"/>
      <c r="TV114"/>
      <c r="TW114"/>
      <c r="TX114"/>
      <c r="TY114"/>
      <c r="TZ114"/>
      <c r="UA114"/>
      <c r="UB114"/>
      <c r="UC114"/>
      <c r="UD114"/>
      <c r="UE114"/>
      <c r="UF114"/>
      <c r="UG114"/>
      <c r="UH114"/>
      <c r="UI114"/>
      <c r="UJ114"/>
      <c r="UK114"/>
      <c r="UL114"/>
      <c r="UM114"/>
      <c r="UN114"/>
      <c r="UO114"/>
      <c r="UP114"/>
      <c r="UQ114"/>
      <c r="UR114"/>
      <c r="US114"/>
      <c r="UT114"/>
      <c r="UU114"/>
      <c r="UV114"/>
      <c r="UW114"/>
      <c r="UX114"/>
      <c r="UY114"/>
      <c r="UZ114"/>
      <c r="VA114"/>
      <c r="VB114"/>
      <c r="VC114"/>
      <c r="VD114"/>
      <c r="VE114"/>
      <c r="VF114"/>
      <c r="VG114"/>
      <c r="VH114"/>
      <c r="VI114"/>
      <c r="VJ114"/>
      <c r="VK114"/>
      <c r="VL114"/>
      <c r="VM114"/>
      <c r="VN114"/>
      <c r="VO114"/>
      <c r="VP114"/>
      <c r="VQ114"/>
      <c r="VR114"/>
      <c r="VS114"/>
      <c r="VT114"/>
      <c r="VU114"/>
      <c r="VV114"/>
      <c r="VW114"/>
      <c r="VX114"/>
      <c r="VY114"/>
      <c r="VZ114"/>
      <c r="WA114"/>
      <c r="WB114"/>
      <c r="WC114"/>
      <c r="WD114"/>
      <c r="WE114"/>
      <c r="WF114"/>
      <c r="WG114"/>
      <c r="WH114"/>
      <c r="WI114"/>
      <c r="WJ114"/>
      <c r="WK114"/>
      <c r="WL114"/>
      <c r="WM114"/>
      <c r="WN114"/>
      <c r="WO114"/>
      <c r="WP114"/>
      <c r="WQ114"/>
      <c r="WR114"/>
      <c r="WS114"/>
      <c r="WT114"/>
      <c r="WU114"/>
      <c r="WV114"/>
      <c r="WW114"/>
      <c r="WX114"/>
      <c r="WY114"/>
      <c r="WZ114"/>
      <c r="XA114"/>
      <c r="XB114"/>
      <c r="XC114"/>
      <c r="XD114"/>
      <c r="XE114"/>
      <c r="XF114"/>
      <c r="XG114"/>
      <c r="XH114"/>
      <c r="XI114"/>
      <c r="XJ114"/>
      <c r="XK114"/>
      <c r="XL114"/>
      <c r="XM114"/>
      <c r="XN114"/>
      <c r="XO114"/>
      <c r="XP114"/>
      <c r="XQ114"/>
      <c r="XR114"/>
      <c r="XS114"/>
      <c r="XT114"/>
      <c r="XU114"/>
      <c r="XV114"/>
      <c r="XW114"/>
      <c r="XX114"/>
      <c r="XY114"/>
      <c r="XZ114"/>
      <c r="YA114"/>
      <c r="YB114"/>
      <c r="YC114"/>
      <c r="YD114"/>
      <c r="YE114"/>
      <c r="YF114"/>
      <c r="YG114"/>
      <c r="YH114"/>
      <c r="YI114"/>
      <c r="YJ114"/>
      <c r="YK114"/>
      <c r="YL114"/>
      <c r="YM114"/>
      <c r="YN114"/>
      <c r="YO114"/>
      <c r="YP114"/>
      <c r="YQ114"/>
      <c r="YR114"/>
      <c r="YS114"/>
      <c r="YT114"/>
      <c r="YU114"/>
      <c r="YV114"/>
      <c r="YW114"/>
      <c r="YX114"/>
      <c r="YY114"/>
      <c r="YZ114"/>
      <c r="ZA114"/>
      <c r="ZB114"/>
      <c r="ZC114"/>
      <c r="ZD114"/>
      <c r="ZE114"/>
      <c r="ZF114"/>
      <c r="ZG114"/>
      <c r="ZH114"/>
      <c r="ZI114"/>
      <c r="ZJ114"/>
      <c r="ZK114"/>
      <c r="ZL114"/>
      <c r="ZM114"/>
      <c r="ZN114"/>
      <c r="ZO114"/>
      <c r="ZP114"/>
      <c r="ZQ114"/>
      <c r="ZR114"/>
      <c r="ZS114"/>
      <c r="ZT114"/>
      <c r="ZU114"/>
      <c r="ZV114"/>
      <c r="ZW114"/>
      <c r="ZX114"/>
      <c r="ZY114"/>
      <c r="ZZ114"/>
      <c r="AAA114"/>
      <c r="AAB114"/>
      <c r="AAC114"/>
      <c r="AAD114"/>
      <c r="AAE114"/>
      <c r="AAF114"/>
      <c r="AAG114"/>
      <c r="AAH114"/>
      <c r="AAI114"/>
      <c r="AAJ114"/>
      <c r="AAK114"/>
      <c r="AAL114"/>
      <c r="AAM114"/>
      <c r="AAN114"/>
      <c r="AAO114"/>
      <c r="AAP114"/>
      <c r="AAQ114"/>
      <c r="AAR114"/>
      <c r="AAS114"/>
      <c r="AAT114"/>
      <c r="AAU114"/>
      <c r="AAV114"/>
      <c r="AAW114"/>
      <c r="AAX114"/>
      <c r="AAY114"/>
      <c r="AAZ114"/>
      <c r="ABA114"/>
      <c r="ABB114"/>
      <c r="ABC114"/>
      <c r="ABD114"/>
      <c r="ABE114"/>
      <c r="ABF114"/>
      <c r="ABG114"/>
      <c r="ABH114"/>
      <c r="ABI114"/>
      <c r="ABJ114"/>
      <c r="ABK114"/>
      <c r="ABL114"/>
      <c r="ABM114"/>
      <c r="ABN114"/>
      <c r="ABO114"/>
      <c r="ABP114"/>
      <c r="ABQ114"/>
      <c r="ABR114"/>
      <c r="ABS114"/>
      <c r="ABT114"/>
      <c r="ABU114"/>
      <c r="ABV114"/>
      <c r="ABW114"/>
      <c r="ABX114"/>
      <c r="ABY114"/>
      <c r="ABZ114"/>
      <c r="ACA114"/>
      <c r="ACB114"/>
      <c r="ACC114"/>
      <c r="ACD114"/>
      <c r="ACE114"/>
      <c r="ACF114"/>
      <c r="ACG114"/>
      <c r="ACH114"/>
      <c r="ACI114"/>
      <c r="ACJ114"/>
      <c r="ACK114"/>
      <c r="ACL114"/>
      <c r="ACM114"/>
      <c r="ACN114"/>
      <c r="ACO114"/>
      <c r="ACP114"/>
      <c r="ACQ114"/>
      <c r="ACR114"/>
      <c r="ACS114"/>
      <c r="ACT114"/>
      <c r="ACU114"/>
      <c r="ACV114"/>
      <c r="ACW114"/>
      <c r="ACX114"/>
      <c r="ACY114"/>
      <c r="ACZ114"/>
      <c r="ADA114"/>
      <c r="ADB114"/>
      <c r="ADC114"/>
      <c r="ADD114"/>
      <c r="ADE114"/>
      <c r="ADF114"/>
      <c r="ADG114"/>
      <c r="ADH114"/>
      <c r="ADI114"/>
      <c r="ADJ114"/>
      <c r="ADK114"/>
      <c r="ADL114"/>
      <c r="ADM114"/>
      <c r="ADN114"/>
      <c r="ADO114"/>
      <c r="ADP114"/>
      <c r="ADQ114"/>
      <c r="ADR114"/>
      <c r="ADS114"/>
      <c r="ADT114"/>
      <c r="ADU114"/>
      <c r="ADV114"/>
      <c r="ADW114"/>
      <c r="ADX114"/>
      <c r="ADY114"/>
      <c r="ADZ114"/>
      <c r="AEA114"/>
      <c r="AEB114"/>
      <c r="AEC114"/>
      <c r="AED114"/>
      <c r="AEE114"/>
      <c r="AEF114"/>
      <c r="AEG114"/>
      <c r="AEH114"/>
      <c r="AEI114"/>
      <c r="AEJ114"/>
      <c r="AEK114"/>
      <c r="AEL114"/>
      <c r="AEM114"/>
      <c r="AEN114"/>
      <c r="AEO114"/>
      <c r="AEP114"/>
      <c r="AEQ114"/>
      <c r="AER114"/>
      <c r="AES114"/>
      <c r="AET114"/>
      <c r="AEU114"/>
      <c r="AEV114"/>
      <c r="AEW114"/>
      <c r="AEX114"/>
      <c r="AEY114"/>
      <c r="AEZ114"/>
      <c r="AFA114"/>
      <c r="AFB114"/>
      <c r="AFC114"/>
      <c r="AFD114"/>
      <c r="AFE114"/>
      <c r="AFF114"/>
      <c r="AFG114"/>
      <c r="AFH114"/>
      <c r="AFI114"/>
      <c r="AFJ114"/>
      <c r="AFK114"/>
      <c r="AFL114"/>
      <c r="AFM114"/>
      <c r="AFN114"/>
      <c r="AFO114"/>
      <c r="AFP114"/>
      <c r="AFQ114"/>
      <c r="AFR114"/>
      <c r="AFS114"/>
      <c r="AFT114"/>
      <c r="AFU114"/>
      <c r="AFV114"/>
      <c r="AFW114"/>
      <c r="AFX114"/>
      <c r="AFY114"/>
      <c r="AFZ114"/>
      <c r="AGA114"/>
      <c r="AGB114"/>
      <c r="AGC114"/>
      <c r="AGD114"/>
      <c r="AGE114"/>
      <c r="AGF114"/>
      <c r="AGG114"/>
      <c r="AGH114"/>
      <c r="AGI114"/>
      <c r="AGJ114"/>
      <c r="AGK114"/>
      <c r="AGL114"/>
      <c r="AGM114"/>
      <c r="AGN114"/>
      <c r="AGO114"/>
      <c r="AGP114"/>
      <c r="AGQ114"/>
      <c r="AGR114"/>
      <c r="AGS114"/>
      <c r="AGT114"/>
      <c r="AGU114"/>
      <c r="AGV114"/>
      <c r="AGW114"/>
      <c r="AGX114"/>
      <c r="AGY114"/>
      <c r="AGZ114"/>
      <c r="AHA114"/>
      <c r="AHB114"/>
      <c r="AHC114"/>
      <c r="AHD114"/>
      <c r="AHE114"/>
      <c r="AHF114"/>
      <c r="AHG114"/>
      <c r="AHH114"/>
      <c r="AHI114"/>
      <c r="AHJ114"/>
      <c r="AHK114"/>
      <c r="AHL114"/>
      <c r="AHM114"/>
      <c r="AHN114"/>
      <c r="AHO114"/>
      <c r="AHP114"/>
      <c r="AHQ114"/>
      <c r="AHR114"/>
      <c r="AHS114"/>
      <c r="AHT114"/>
      <c r="AHU114"/>
      <c r="AHV114"/>
      <c r="AHW114"/>
      <c r="AHX114"/>
      <c r="AHY114"/>
      <c r="AHZ114"/>
      <c r="AIA114"/>
      <c r="AIB114"/>
      <c r="AIC114"/>
      <c r="AID114"/>
      <c r="AIE114"/>
      <c r="AIF114"/>
      <c r="AIG114"/>
      <c r="AIH114"/>
      <c r="AII114"/>
      <c r="AIJ114"/>
      <c r="AIK114"/>
      <c r="AIL114"/>
      <c r="AIM114"/>
      <c r="AIN114"/>
      <c r="AIO114"/>
      <c r="AIP114"/>
      <c r="AIQ114"/>
      <c r="AIR114"/>
      <c r="AIS114"/>
      <c r="AIT114"/>
      <c r="AIU114"/>
      <c r="AIV114"/>
      <c r="AIW114"/>
      <c r="AIX114"/>
      <c r="AIY114"/>
      <c r="AIZ114"/>
      <c r="AJA114"/>
      <c r="AJB114"/>
      <c r="AJC114"/>
      <c r="AJD114"/>
      <c r="AJE114"/>
      <c r="AJF114"/>
      <c r="AJG114"/>
      <c r="AJH114"/>
      <c r="AJI114"/>
      <c r="AJJ114"/>
      <c r="AJK114"/>
      <c r="AJL114"/>
      <c r="AJM114"/>
      <c r="AJN114"/>
      <c r="AJO114"/>
      <c r="AJP114"/>
      <c r="AJQ114"/>
      <c r="AJR114"/>
      <c r="AJS114"/>
      <c r="AJT114"/>
      <c r="AJU114"/>
      <c r="AJV114"/>
      <c r="AJW114"/>
      <c r="AJX114"/>
      <c r="AJY114"/>
      <c r="AJZ114"/>
      <c r="AKA114"/>
      <c r="AKB114"/>
      <c r="AKC114"/>
      <c r="AKD114"/>
      <c r="AKE114"/>
      <c r="AKF114"/>
      <c r="AKG114"/>
      <c r="AKH114"/>
      <c r="AKI114"/>
      <c r="AKJ114"/>
      <c r="AKK114"/>
      <c r="AKL114"/>
      <c r="AKM114"/>
      <c r="AKN114"/>
      <c r="AKO114"/>
      <c r="AKP114"/>
      <c r="AKQ114"/>
      <c r="AKR114"/>
      <c r="AKS114"/>
      <c r="AKT114"/>
      <c r="AKU114"/>
      <c r="AKV114"/>
      <c r="AKW114"/>
      <c r="AKX114"/>
      <c r="AKY114"/>
      <c r="AKZ114"/>
      <c r="ALA114"/>
      <c r="ALB114"/>
      <c r="ALC114"/>
      <c r="ALD114"/>
      <c r="ALE114"/>
      <c r="ALF114"/>
      <c r="ALG114"/>
      <c r="ALH114"/>
      <c r="ALI114"/>
      <c r="ALJ114"/>
      <c r="ALK114"/>
      <c r="ALL114"/>
      <c r="ALM114"/>
      <c r="ALN114"/>
      <c r="ALO114"/>
      <c r="ALP114"/>
      <c r="ALQ114"/>
      <c r="ALR114"/>
      <c r="ALS114"/>
      <c r="ALT114"/>
      <c r="ALU114"/>
      <c r="ALV114"/>
      <c r="ALW114"/>
      <c r="ALX114"/>
      <c r="ALY114"/>
      <c r="ALZ114"/>
      <c r="AMA114"/>
      <c r="AMB114"/>
      <c r="AMC114"/>
      <c r="AMD114"/>
      <c r="AME114"/>
      <c r="AMF114"/>
      <c r="AMG114"/>
      <c r="AMH114"/>
      <c r="AMI114"/>
      <c r="AMJ114"/>
    </row>
    <row r="115" spans="1:1024" x14ac:dyDescent="0.15">
      <c r="A115" s="103">
        <v>104</v>
      </c>
      <c r="B115" s="104" t="s">
        <v>348</v>
      </c>
      <c r="C115" s="104" t="s">
        <v>348</v>
      </c>
      <c r="D115" s="104" t="s">
        <v>349</v>
      </c>
      <c r="E115" s="105"/>
      <c r="F115" s="104" t="s">
        <v>144</v>
      </c>
      <c r="G115" s="104" t="s">
        <v>144</v>
      </c>
      <c r="H115" s="106"/>
      <c r="I115" s="107">
        <v>176000</v>
      </c>
      <c r="J115" s="108"/>
      <c r="K115" s="109"/>
      <c r="L115" s="110"/>
      <c r="M115" s="111">
        <f t="shared" si="56"/>
        <v>0</v>
      </c>
      <c r="N115" s="112"/>
      <c r="O115" s="107">
        <f t="shared" si="57"/>
        <v>176000</v>
      </c>
      <c r="P115" s="58"/>
      <c r="Q115" s="113">
        <v>1</v>
      </c>
      <c r="R115" s="114">
        <f t="shared" si="58"/>
        <v>176000</v>
      </c>
      <c r="S115" s="115">
        <f t="shared" si="59"/>
        <v>0</v>
      </c>
      <c r="T115" s="116"/>
      <c r="U115" s="117"/>
      <c r="V115" s="118">
        <f t="shared" si="60"/>
        <v>0</v>
      </c>
      <c r="W115" s="112"/>
      <c r="X115" s="135">
        <f t="shared" si="61"/>
        <v>176000</v>
      </c>
      <c r="Y115" s="58"/>
      <c r="Z115" s="113">
        <v>0</v>
      </c>
      <c r="AA115" s="115">
        <f t="shared" si="62"/>
        <v>0</v>
      </c>
      <c r="AB115" s="116"/>
      <c r="AC115" s="117"/>
      <c r="AD115" s="118">
        <f t="shared" si="63"/>
        <v>0</v>
      </c>
      <c r="AE115" s="112"/>
      <c r="AF115" s="119">
        <f t="shared" si="64"/>
        <v>0</v>
      </c>
      <c r="AG115" s="66"/>
      <c r="AH115" s="113">
        <v>0</v>
      </c>
      <c r="AI115" s="115">
        <f t="shared" si="65"/>
        <v>0</v>
      </c>
      <c r="AJ115" s="116"/>
      <c r="AK115" s="117"/>
      <c r="AL115" s="118">
        <f t="shared" si="66"/>
        <v>0</v>
      </c>
      <c r="AM115" s="112"/>
      <c r="AN115" s="119">
        <f t="shared" si="67"/>
        <v>0</v>
      </c>
      <c r="AO115"/>
      <c r="AP115" s="67">
        <f t="shared" si="68"/>
        <v>1</v>
      </c>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c r="PK115"/>
      <c r="PL115"/>
      <c r="PM115"/>
      <c r="PN115"/>
      <c r="PO115"/>
      <c r="PP115"/>
      <c r="PQ115"/>
      <c r="PR115"/>
      <c r="PS115"/>
      <c r="PT115"/>
      <c r="PU115"/>
      <c r="PV115"/>
      <c r="PW115"/>
      <c r="PX115"/>
      <c r="PY115"/>
      <c r="PZ115"/>
      <c r="QA115"/>
      <c r="QB115"/>
      <c r="QC115"/>
      <c r="QD115"/>
      <c r="QE115"/>
      <c r="QF115"/>
      <c r="QG115"/>
      <c r="QH115"/>
      <c r="QI115"/>
      <c r="QJ115"/>
      <c r="QK115"/>
      <c r="QL115"/>
      <c r="QM115"/>
      <c r="QN115"/>
      <c r="QO115"/>
      <c r="QP115"/>
      <c r="QQ115"/>
      <c r="QR115"/>
      <c r="QS115"/>
      <c r="QT115"/>
      <c r="QU115"/>
      <c r="QV115"/>
      <c r="QW115"/>
      <c r="QX115"/>
      <c r="QY115"/>
      <c r="QZ115"/>
      <c r="RA115"/>
      <c r="RB115"/>
      <c r="RC115"/>
      <c r="RD115"/>
      <c r="RE115"/>
      <c r="RF115"/>
      <c r="RG115"/>
      <c r="RH115"/>
      <c r="RI115"/>
      <c r="RJ115"/>
      <c r="RK115"/>
      <c r="RL115"/>
      <c r="RM115"/>
      <c r="RN115"/>
      <c r="RO115"/>
      <c r="RP115"/>
      <c r="RQ115"/>
      <c r="RR115"/>
      <c r="RS115"/>
      <c r="RT115"/>
      <c r="RU115"/>
      <c r="RV115"/>
      <c r="RW115"/>
      <c r="RX115"/>
      <c r="RY115"/>
      <c r="RZ115"/>
      <c r="SA115"/>
      <c r="SB115"/>
      <c r="SC115"/>
      <c r="SD115"/>
      <c r="SE115"/>
      <c r="SF115"/>
      <c r="SG115"/>
      <c r="SH115"/>
      <c r="SI115"/>
      <c r="SJ115"/>
      <c r="SK115"/>
      <c r="SL115"/>
      <c r="SM115"/>
      <c r="SN115"/>
      <c r="SO115"/>
      <c r="SP115"/>
      <c r="SQ115"/>
      <c r="SR115"/>
      <c r="SS115"/>
      <c r="ST115"/>
      <c r="SU115"/>
      <c r="SV115"/>
      <c r="SW115"/>
      <c r="SX115"/>
      <c r="SY115"/>
      <c r="SZ115"/>
      <c r="TA115"/>
      <c r="TB115"/>
      <c r="TC115"/>
      <c r="TD115"/>
      <c r="TE115"/>
      <c r="TF115"/>
      <c r="TG115"/>
      <c r="TH115"/>
      <c r="TI115"/>
      <c r="TJ115"/>
      <c r="TK115"/>
      <c r="TL115"/>
      <c r="TM115"/>
      <c r="TN115"/>
      <c r="TO115"/>
      <c r="TP115"/>
      <c r="TQ115"/>
      <c r="TR115"/>
      <c r="TS115"/>
      <c r="TT115"/>
      <c r="TU115"/>
      <c r="TV115"/>
      <c r="TW115"/>
      <c r="TX115"/>
      <c r="TY115"/>
      <c r="TZ115"/>
      <c r="UA115"/>
      <c r="UB115"/>
      <c r="UC115"/>
      <c r="UD115"/>
      <c r="UE115"/>
      <c r="UF115"/>
      <c r="UG115"/>
      <c r="UH115"/>
      <c r="UI115"/>
      <c r="UJ115"/>
      <c r="UK115"/>
      <c r="UL115"/>
      <c r="UM115"/>
      <c r="UN115"/>
      <c r="UO115"/>
      <c r="UP115"/>
      <c r="UQ115"/>
      <c r="UR115"/>
      <c r="US115"/>
      <c r="UT115"/>
      <c r="UU115"/>
      <c r="UV115"/>
      <c r="UW115"/>
      <c r="UX115"/>
      <c r="UY115"/>
      <c r="UZ115"/>
      <c r="VA115"/>
      <c r="VB115"/>
      <c r="VC115"/>
      <c r="VD115"/>
      <c r="VE115"/>
      <c r="VF115"/>
      <c r="VG115"/>
      <c r="VH115"/>
      <c r="VI115"/>
      <c r="VJ115"/>
      <c r="VK115"/>
      <c r="VL115"/>
      <c r="VM115"/>
      <c r="VN115"/>
      <c r="VO115"/>
      <c r="VP115"/>
      <c r="VQ115"/>
      <c r="VR115"/>
      <c r="VS115"/>
      <c r="VT115"/>
      <c r="VU115"/>
      <c r="VV115"/>
      <c r="VW115"/>
      <c r="VX115"/>
      <c r="VY115"/>
      <c r="VZ115"/>
      <c r="WA115"/>
      <c r="WB115"/>
      <c r="WC115"/>
      <c r="WD115"/>
      <c r="WE115"/>
      <c r="WF115"/>
      <c r="WG115"/>
      <c r="WH115"/>
      <c r="WI115"/>
      <c r="WJ115"/>
      <c r="WK115"/>
      <c r="WL115"/>
      <c r="WM115"/>
      <c r="WN115"/>
      <c r="WO115"/>
      <c r="WP115"/>
      <c r="WQ115"/>
      <c r="WR115"/>
      <c r="WS115"/>
      <c r="WT115"/>
      <c r="WU115"/>
      <c r="WV115"/>
      <c r="WW115"/>
      <c r="WX115"/>
      <c r="WY115"/>
      <c r="WZ115"/>
      <c r="XA115"/>
      <c r="XB115"/>
      <c r="XC115"/>
      <c r="XD115"/>
      <c r="XE115"/>
      <c r="XF115"/>
      <c r="XG115"/>
      <c r="XH115"/>
      <c r="XI115"/>
      <c r="XJ115"/>
      <c r="XK115"/>
      <c r="XL115"/>
      <c r="XM115"/>
      <c r="XN115"/>
      <c r="XO115"/>
      <c r="XP115"/>
      <c r="XQ115"/>
      <c r="XR115"/>
      <c r="XS115"/>
      <c r="XT115"/>
      <c r="XU115"/>
      <c r="XV115"/>
      <c r="XW115"/>
      <c r="XX115"/>
      <c r="XY115"/>
      <c r="XZ115"/>
      <c r="YA115"/>
      <c r="YB115"/>
      <c r="YC115"/>
      <c r="YD115"/>
      <c r="YE115"/>
      <c r="YF115"/>
      <c r="YG115"/>
      <c r="YH115"/>
      <c r="YI115"/>
      <c r="YJ115"/>
      <c r="YK115"/>
      <c r="YL115"/>
      <c r="YM115"/>
      <c r="YN115"/>
      <c r="YO115"/>
      <c r="YP115"/>
      <c r="YQ115"/>
      <c r="YR115"/>
      <c r="YS115"/>
      <c r="YT115"/>
      <c r="YU115"/>
      <c r="YV115"/>
      <c r="YW115"/>
      <c r="YX115"/>
      <c r="YY115"/>
      <c r="YZ115"/>
      <c r="ZA115"/>
      <c r="ZB115"/>
      <c r="ZC115"/>
      <c r="ZD115"/>
      <c r="ZE115"/>
      <c r="ZF115"/>
      <c r="ZG115"/>
      <c r="ZH115"/>
      <c r="ZI115"/>
      <c r="ZJ115"/>
      <c r="ZK115"/>
      <c r="ZL115"/>
      <c r="ZM115"/>
      <c r="ZN115"/>
      <c r="ZO115"/>
      <c r="ZP115"/>
      <c r="ZQ115"/>
      <c r="ZR115"/>
      <c r="ZS115"/>
      <c r="ZT115"/>
      <c r="ZU115"/>
      <c r="ZV115"/>
      <c r="ZW115"/>
      <c r="ZX115"/>
      <c r="ZY115"/>
      <c r="ZZ115"/>
      <c r="AAA115"/>
      <c r="AAB115"/>
      <c r="AAC115"/>
      <c r="AAD115"/>
      <c r="AAE115"/>
      <c r="AAF115"/>
      <c r="AAG115"/>
      <c r="AAH115"/>
      <c r="AAI115"/>
      <c r="AAJ115"/>
      <c r="AAK115"/>
      <c r="AAL115"/>
      <c r="AAM115"/>
      <c r="AAN115"/>
      <c r="AAO115"/>
      <c r="AAP115"/>
      <c r="AAQ115"/>
      <c r="AAR115"/>
      <c r="AAS115"/>
      <c r="AAT115"/>
      <c r="AAU115"/>
      <c r="AAV115"/>
      <c r="AAW115"/>
      <c r="AAX115"/>
      <c r="AAY115"/>
      <c r="AAZ115"/>
      <c r="ABA115"/>
      <c r="ABB115"/>
      <c r="ABC115"/>
      <c r="ABD115"/>
      <c r="ABE115"/>
      <c r="ABF115"/>
      <c r="ABG115"/>
      <c r="ABH115"/>
      <c r="ABI115"/>
      <c r="ABJ115"/>
      <c r="ABK115"/>
      <c r="ABL115"/>
      <c r="ABM115"/>
      <c r="ABN115"/>
      <c r="ABO115"/>
      <c r="ABP115"/>
      <c r="ABQ115"/>
      <c r="ABR115"/>
      <c r="ABS115"/>
      <c r="ABT115"/>
      <c r="ABU115"/>
      <c r="ABV115"/>
      <c r="ABW115"/>
      <c r="ABX115"/>
      <c r="ABY115"/>
      <c r="ABZ115"/>
      <c r="ACA115"/>
      <c r="ACB115"/>
      <c r="ACC115"/>
      <c r="ACD115"/>
      <c r="ACE115"/>
      <c r="ACF115"/>
      <c r="ACG115"/>
      <c r="ACH115"/>
      <c r="ACI115"/>
      <c r="ACJ115"/>
      <c r="ACK115"/>
      <c r="ACL115"/>
      <c r="ACM115"/>
      <c r="ACN115"/>
      <c r="ACO115"/>
      <c r="ACP115"/>
      <c r="ACQ115"/>
      <c r="ACR115"/>
      <c r="ACS115"/>
      <c r="ACT115"/>
      <c r="ACU115"/>
      <c r="ACV115"/>
      <c r="ACW115"/>
      <c r="ACX115"/>
      <c r="ACY115"/>
      <c r="ACZ115"/>
      <c r="ADA115"/>
      <c r="ADB115"/>
      <c r="ADC115"/>
      <c r="ADD115"/>
      <c r="ADE115"/>
      <c r="ADF115"/>
      <c r="ADG115"/>
      <c r="ADH115"/>
      <c r="ADI115"/>
      <c r="ADJ115"/>
      <c r="ADK115"/>
      <c r="ADL115"/>
      <c r="ADM115"/>
      <c r="ADN115"/>
      <c r="ADO115"/>
      <c r="ADP115"/>
      <c r="ADQ115"/>
      <c r="ADR115"/>
      <c r="ADS115"/>
      <c r="ADT115"/>
      <c r="ADU115"/>
      <c r="ADV115"/>
      <c r="ADW115"/>
      <c r="ADX115"/>
      <c r="ADY115"/>
      <c r="ADZ115"/>
      <c r="AEA115"/>
      <c r="AEB115"/>
      <c r="AEC115"/>
      <c r="AED115"/>
      <c r="AEE115"/>
      <c r="AEF115"/>
      <c r="AEG115"/>
      <c r="AEH115"/>
      <c r="AEI115"/>
      <c r="AEJ115"/>
      <c r="AEK115"/>
      <c r="AEL115"/>
      <c r="AEM115"/>
      <c r="AEN115"/>
      <c r="AEO115"/>
      <c r="AEP115"/>
      <c r="AEQ115"/>
      <c r="AER115"/>
      <c r="AES115"/>
      <c r="AET115"/>
      <c r="AEU115"/>
      <c r="AEV115"/>
      <c r="AEW115"/>
      <c r="AEX115"/>
      <c r="AEY115"/>
      <c r="AEZ115"/>
      <c r="AFA115"/>
      <c r="AFB115"/>
      <c r="AFC115"/>
      <c r="AFD115"/>
      <c r="AFE115"/>
      <c r="AFF115"/>
      <c r="AFG115"/>
      <c r="AFH115"/>
      <c r="AFI115"/>
      <c r="AFJ115"/>
      <c r="AFK115"/>
      <c r="AFL115"/>
      <c r="AFM115"/>
      <c r="AFN115"/>
      <c r="AFO115"/>
      <c r="AFP115"/>
      <c r="AFQ115"/>
      <c r="AFR115"/>
      <c r="AFS115"/>
      <c r="AFT115"/>
      <c r="AFU115"/>
      <c r="AFV115"/>
      <c r="AFW115"/>
      <c r="AFX115"/>
      <c r="AFY115"/>
      <c r="AFZ115"/>
      <c r="AGA115"/>
      <c r="AGB115"/>
      <c r="AGC115"/>
      <c r="AGD115"/>
      <c r="AGE115"/>
      <c r="AGF115"/>
      <c r="AGG115"/>
      <c r="AGH115"/>
      <c r="AGI115"/>
      <c r="AGJ115"/>
      <c r="AGK115"/>
      <c r="AGL115"/>
      <c r="AGM115"/>
      <c r="AGN115"/>
      <c r="AGO115"/>
      <c r="AGP115"/>
      <c r="AGQ115"/>
      <c r="AGR115"/>
      <c r="AGS115"/>
      <c r="AGT115"/>
      <c r="AGU115"/>
      <c r="AGV115"/>
      <c r="AGW115"/>
      <c r="AGX115"/>
      <c r="AGY115"/>
      <c r="AGZ115"/>
      <c r="AHA115"/>
      <c r="AHB115"/>
      <c r="AHC115"/>
      <c r="AHD115"/>
      <c r="AHE115"/>
      <c r="AHF115"/>
      <c r="AHG115"/>
      <c r="AHH115"/>
      <c r="AHI115"/>
      <c r="AHJ115"/>
      <c r="AHK115"/>
      <c r="AHL115"/>
      <c r="AHM115"/>
      <c r="AHN115"/>
      <c r="AHO115"/>
      <c r="AHP115"/>
      <c r="AHQ115"/>
      <c r="AHR115"/>
      <c r="AHS115"/>
      <c r="AHT115"/>
      <c r="AHU115"/>
      <c r="AHV115"/>
      <c r="AHW115"/>
      <c r="AHX115"/>
      <c r="AHY115"/>
      <c r="AHZ115"/>
      <c r="AIA115"/>
      <c r="AIB115"/>
      <c r="AIC115"/>
      <c r="AID115"/>
      <c r="AIE115"/>
      <c r="AIF115"/>
      <c r="AIG115"/>
      <c r="AIH115"/>
      <c r="AII115"/>
      <c r="AIJ115"/>
      <c r="AIK115"/>
      <c r="AIL115"/>
      <c r="AIM115"/>
      <c r="AIN115"/>
      <c r="AIO115"/>
      <c r="AIP115"/>
      <c r="AIQ115"/>
      <c r="AIR115"/>
      <c r="AIS115"/>
      <c r="AIT115"/>
      <c r="AIU115"/>
      <c r="AIV115"/>
      <c r="AIW115"/>
      <c r="AIX115"/>
      <c r="AIY115"/>
      <c r="AIZ115"/>
      <c r="AJA115"/>
      <c r="AJB115"/>
      <c r="AJC115"/>
      <c r="AJD115"/>
      <c r="AJE115"/>
      <c r="AJF115"/>
      <c r="AJG115"/>
      <c r="AJH115"/>
      <c r="AJI115"/>
      <c r="AJJ115"/>
      <c r="AJK115"/>
      <c r="AJL115"/>
      <c r="AJM115"/>
      <c r="AJN115"/>
      <c r="AJO115"/>
      <c r="AJP115"/>
      <c r="AJQ115"/>
      <c r="AJR115"/>
      <c r="AJS115"/>
      <c r="AJT115"/>
      <c r="AJU115"/>
      <c r="AJV115"/>
      <c r="AJW115"/>
      <c r="AJX115"/>
      <c r="AJY115"/>
      <c r="AJZ115"/>
      <c r="AKA115"/>
      <c r="AKB115"/>
      <c r="AKC115"/>
      <c r="AKD115"/>
      <c r="AKE115"/>
      <c r="AKF115"/>
      <c r="AKG115"/>
      <c r="AKH115"/>
      <c r="AKI115"/>
      <c r="AKJ115"/>
      <c r="AKK115"/>
      <c r="AKL115"/>
      <c r="AKM115"/>
      <c r="AKN115"/>
      <c r="AKO115"/>
      <c r="AKP115"/>
      <c r="AKQ115"/>
      <c r="AKR115"/>
      <c r="AKS115"/>
      <c r="AKT115"/>
      <c r="AKU115"/>
      <c r="AKV115"/>
      <c r="AKW115"/>
      <c r="AKX115"/>
      <c r="AKY115"/>
      <c r="AKZ115"/>
      <c r="ALA115"/>
      <c r="ALB115"/>
      <c r="ALC115"/>
      <c r="ALD115"/>
      <c r="ALE115"/>
      <c r="ALF115"/>
      <c r="ALG115"/>
      <c r="ALH115"/>
      <c r="ALI115"/>
      <c r="ALJ115"/>
      <c r="ALK115"/>
      <c r="ALL115"/>
      <c r="ALM115"/>
      <c r="ALN115"/>
      <c r="ALO115"/>
      <c r="ALP115"/>
      <c r="ALQ115"/>
      <c r="ALR115"/>
      <c r="ALS115"/>
      <c r="ALT115"/>
      <c r="ALU115"/>
      <c r="ALV115"/>
      <c r="ALW115"/>
      <c r="ALX115"/>
      <c r="ALY115"/>
      <c r="ALZ115"/>
      <c r="AMA115"/>
      <c r="AMB115"/>
      <c r="AMC115"/>
      <c r="AMD115"/>
      <c r="AME115"/>
      <c r="AMF115"/>
      <c r="AMG115"/>
      <c r="AMH115"/>
      <c r="AMI115"/>
      <c r="AMJ115"/>
    </row>
    <row r="116" spans="1:1024" x14ac:dyDescent="0.15">
      <c r="A116" s="103">
        <v>105</v>
      </c>
      <c r="B116" s="104" t="s">
        <v>350</v>
      </c>
      <c r="C116" s="104" t="s">
        <v>350</v>
      </c>
      <c r="D116" s="104" t="s">
        <v>351</v>
      </c>
      <c r="E116" s="105"/>
      <c r="F116" s="104" t="s">
        <v>151</v>
      </c>
      <c r="G116" s="104" t="s">
        <v>105</v>
      </c>
      <c r="H116" s="106"/>
      <c r="I116" s="107">
        <v>5000000</v>
      </c>
      <c r="J116" s="108"/>
      <c r="K116" s="109"/>
      <c r="L116" s="110"/>
      <c r="M116" s="111">
        <f t="shared" si="56"/>
        <v>0</v>
      </c>
      <c r="N116" s="112"/>
      <c r="O116" s="107">
        <f t="shared" si="57"/>
        <v>5000000</v>
      </c>
      <c r="P116" s="58"/>
      <c r="Q116" s="113">
        <v>1</v>
      </c>
      <c r="R116" s="114">
        <f t="shared" si="58"/>
        <v>5000000</v>
      </c>
      <c r="S116" s="115">
        <f t="shared" si="59"/>
        <v>0</v>
      </c>
      <c r="T116" s="116"/>
      <c r="U116" s="117"/>
      <c r="V116" s="118">
        <f t="shared" si="60"/>
        <v>0</v>
      </c>
      <c r="W116" s="112"/>
      <c r="X116" s="135">
        <f t="shared" si="61"/>
        <v>5000000</v>
      </c>
      <c r="Y116" s="58"/>
      <c r="Z116" s="113">
        <v>0</v>
      </c>
      <c r="AA116" s="115">
        <f t="shared" si="62"/>
        <v>0</v>
      </c>
      <c r="AB116" s="116"/>
      <c r="AC116" s="117"/>
      <c r="AD116" s="118">
        <f t="shared" si="63"/>
        <v>0</v>
      </c>
      <c r="AE116" s="112"/>
      <c r="AF116" s="119">
        <f t="shared" si="64"/>
        <v>0</v>
      </c>
      <c r="AG116" s="66"/>
      <c r="AH116" s="113">
        <v>0</v>
      </c>
      <c r="AI116" s="115">
        <f t="shared" si="65"/>
        <v>0</v>
      </c>
      <c r="AJ116" s="116"/>
      <c r="AK116" s="117"/>
      <c r="AL116" s="118">
        <f t="shared" si="66"/>
        <v>0</v>
      </c>
      <c r="AM116" s="112"/>
      <c r="AN116" s="119">
        <f t="shared" si="67"/>
        <v>0</v>
      </c>
      <c r="AO116"/>
      <c r="AP116" s="67">
        <f t="shared" si="68"/>
        <v>1</v>
      </c>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c r="PW116"/>
      <c r="PX116"/>
      <c r="PY116"/>
      <c r="PZ116"/>
      <c r="QA116"/>
      <c r="QB116"/>
      <c r="QC116"/>
      <c r="QD116"/>
      <c r="QE116"/>
      <c r="QF116"/>
      <c r="QG116"/>
      <c r="QH116"/>
      <c r="QI116"/>
      <c r="QJ116"/>
      <c r="QK116"/>
      <c r="QL116"/>
      <c r="QM116"/>
      <c r="QN116"/>
      <c r="QO116"/>
      <c r="QP116"/>
      <c r="QQ116"/>
      <c r="QR116"/>
      <c r="QS116"/>
      <c r="QT116"/>
      <c r="QU116"/>
      <c r="QV116"/>
      <c r="QW116"/>
      <c r="QX116"/>
      <c r="QY116"/>
      <c r="QZ116"/>
      <c r="RA116"/>
      <c r="RB116"/>
      <c r="RC116"/>
      <c r="RD116"/>
      <c r="RE116"/>
      <c r="RF116"/>
      <c r="RG116"/>
      <c r="RH116"/>
      <c r="RI116"/>
      <c r="RJ116"/>
      <c r="RK116"/>
      <c r="RL116"/>
      <c r="RM116"/>
      <c r="RN116"/>
      <c r="RO116"/>
      <c r="RP116"/>
      <c r="RQ116"/>
      <c r="RR116"/>
      <c r="RS116"/>
      <c r="RT116"/>
      <c r="RU116"/>
      <c r="RV116"/>
      <c r="RW116"/>
      <c r="RX116"/>
      <c r="RY116"/>
      <c r="RZ116"/>
      <c r="SA116"/>
      <c r="SB116"/>
      <c r="SC116"/>
      <c r="SD116"/>
      <c r="SE116"/>
      <c r="SF116"/>
      <c r="SG116"/>
      <c r="SH116"/>
      <c r="SI116"/>
      <c r="SJ116"/>
      <c r="SK116"/>
      <c r="SL116"/>
      <c r="SM116"/>
      <c r="SN116"/>
      <c r="SO116"/>
      <c r="SP116"/>
      <c r="SQ116"/>
      <c r="SR116"/>
      <c r="SS116"/>
      <c r="ST116"/>
      <c r="SU116"/>
      <c r="SV116"/>
      <c r="SW116"/>
      <c r="SX116"/>
      <c r="SY116"/>
      <c r="SZ116"/>
      <c r="TA116"/>
      <c r="TB116"/>
      <c r="TC116"/>
      <c r="TD116"/>
      <c r="TE116"/>
      <c r="TF116"/>
      <c r="TG116"/>
      <c r="TH116"/>
      <c r="TI116"/>
      <c r="TJ116"/>
      <c r="TK116"/>
      <c r="TL116"/>
      <c r="TM116"/>
      <c r="TN116"/>
      <c r="TO116"/>
      <c r="TP116"/>
      <c r="TQ116"/>
      <c r="TR116"/>
      <c r="TS116"/>
      <c r="TT116"/>
      <c r="TU116"/>
      <c r="TV116"/>
      <c r="TW116"/>
      <c r="TX116"/>
      <c r="TY116"/>
      <c r="TZ116"/>
      <c r="UA116"/>
      <c r="UB116"/>
      <c r="UC116"/>
      <c r="UD116"/>
      <c r="UE116"/>
      <c r="UF116"/>
      <c r="UG116"/>
      <c r="UH116"/>
      <c r="UI116"/>
      <c r="UJ116"/>
      <c r="UK116"/>
      <c r="UL116"/>
      <c r="UM116"/>
      <c r="UN116"/>
      <c r="UO116"/>
      <c r="UP116"/>
      <c r="UQ116"/>
      <c r="UR116"/>
      <c r="US116"/>
      <c r="UT116"/>
      <c r="UU116"/>
      <c r="UV116"/>
      <c r="UW116"/>
      <c r="UX116"/>
      <c r="UY116"/>
      <c r="UZ116"/>
      <c r="VA116"/>
      <c r="VB116"/>
      <c r="VC116"/>
      <c r="VD116"/>
      <c r="VE116"/>
      <c r="VF116"/>
      <c r="VG116"/>
      <c r="VH116"/>
      <c r="VI116"/>
      <c r="VJ116"/>
      <c r="VK116"/>
      <c r="VL116"/>
      <c r="VM116"/>
      <c r="VN116"/>
      <c r="VO116"/>
      <c r="VP116"/>
      <c r="VQ116"/>
      <c r="VR116"/>
      <c r="VS116"/>
      <c r="VT116"/>
      <c r="VU116"/>
      <c r="VV116"/>
      <c r="VW116"/>
      <c r="VX116"/>
      <c r="VY116"/>
      <c r="VZ116"/>
      <c r="WA116"/>
      <c r="WB116"/>
      <c r="WC116"/>
      <c r="WD116"/>
      <c r="WE116"/>
      <c r="WF116"/>
      <c r="WG116"/>
      <c r="WH116"/>
      <c r="WI116"/>
      <c r="WJ116"/>
      <c r="WK116"/>
      <c r="WL116"/>
      <c r="WM116"/>
      <c r="WN116"/>
      <c r="WO116"/>
      <c r="WP116"/>
      <c r="WQ116"/>
      <c r="WR116"/>
      <c r="WS116"/>
      <c r="WT116"/>
      <c r="WU116"/>
      <c r="WV116"/>
      <c r="WW116"/>
      <c r="WX116"/>
      <c r="WY116"/>
      <c r="WZ116"/>
      <c r="XA116"/>
      <c r="XB116"/>
      <c r="XC116"/>
      <c r="XD116"/>
      <c r="XE116"/>
      <c r="XF116"/>
      <c r="XG116"/>
      <c r="XH116"/>
      <c r="XI116"/>
      <c r="XJ116"/>
      <c r="XK116"/>
      <c r="XL116"/>
      <c r="XM116"/>
      <c r="XN116"/>
      <c r="XO116"/>
      <c r="XP116"/>
      <c r="XQ116"/>
      <c r="XR116"/>
      <c r="XS116"/>
      <c r="XT116"/>
      <c r="XU116"/>
      <c r="XV116"/>
      <c r="XW116"/>
      <c r="XX116"/>
      <c r="XY116"/>
      <c r="XZ116"/>
      <c r="YA116"/>
      <c r="YB116"/>
      <c r="YC116"/>
      <c r="YD116"/>
      <c r="YE116"/>
      <c r="YF116"/>
      <c r="YG116"/>
      <c r="YH116"/>
      <c r="YI116"/>
      <c r="YJ116"/>
      <c r="YK116"/>
      <c r="YL116"/>
      <c r="YM116"/>
      <c r="YN116"/>
      <c r="YO116"/>
      <c r="YP116"/>
      <c r="YQ116"/>
      <c r="YR116"/>
      <c r="YS116"/>
      <c r="YT116"/>
      <c r="YU116"/>
      <c r="YV116"/>
      <c r="YW116"/>
      <c r="YX116"/>
      <c r="YY116"/>
      <c r="YZ116"/>
      <c r="ZA116"/>
      <c r="ZB116"/>
      <c r="ZC116"/>
      <c r="ZD116"/>
      <c r="ZE116"/>
      <c r="ZF116"/>
      <c r="ZG116"/>
      <c r="ZH116"/>
      <c r="ZI116"/>
      <c r="ZJ116"/>
      <c r="ZK116"/>
      <c r="ZL116"/>
      <c r="ZM116"/>
      <c r="ZN116"/>
      <c r="ZO116"/>
      <c r="ZP116"/>
      <c r="ZQ116"/>
      <c r="ZR116"/>
      <c r="ZS116"/>
      <c r="ZT116"/>
      <c r="ZU116"/>
      <c r="ZV116"/>
      <c r="ZW116"/>
      <c r="ZX116"/>
      <c r="ZY116"/>
      <c r="ZZ116"/>
      <c r="AAA116"/>
      <c r="AAB116"/>
      <c r="AAC116"/>
      <c r="AAD116"/>
      <c r="AAE116"/>
      <c r="AAF116"/>
      <c r="AAG116"/>
      <c r="AAH116"/>
      <c r="AAI116"/>
      <c r="AAJ116"/>
      <c r="AAK116"/>
      <c r="AAL116"/>
      <c r="AAM116"/>
      <c r="AAN116"/>
      <c r="AAO116"/>
      <c r="AAP116"/>
      <c r="AAQ116"/>
      <c r="AAR116"/>
      <c r="AAS116"/>
      <c r="AAT116"/>
      <c r="AAU116"/>
      <c r="AAV116"/>
      <c r="AAW116"/>
      <c r="AAX116"/>
      <c r="AAY116"/>
      <c r="AAZ116"/>
      <c r="ABA116"/>
      <c r="ABB116"/>
      <c r="ABC116"/>
      <c r="ABD116"/>
      <c r="ABE116"/>
      <c r="ABF116"/>
      <c r="ABG116"/>
      <c r="ABH116"/>
      <c r="ABI116"/>
      <c r="ABJ116"/>
      <c r="ABK116"/>
      <c r="ABL116"/>
      <c r="ABM116"/>
      <c r="ABN116"/>
      <c r="ABO116"/>
      <c r="ABP116"/>
      <c r="ABQ116"/>
      <c r="ABR116"/>
      <c r="ABS116"/>
      <c r="ABT116"/>
      <c r="ABU116"/>
      <c r="ABV116"/>
      <c r="ABW116"/>
      <c r="ABX116"/>
      <c r="ABY116"/>
      <c r="ABZ116"/>
      <c r="ACA116"/>
      <c r="ACB116"/>
      <c r="ACC116"/>
      <c r="ACD116"/>
      <c r="ACE116"/>
      <c r="ACF116"/>
      <c r="ACG116"/>
      <c r="ACH116"/>
      <c r="ACI116"/>
      <c r="ACJ116"/>
      <c r="ACK116"/>
      <c r="ACL116"/>
      <c r="ACM116"/>
      <c r="ACN116"/>
      <c r="ACO116"/>
      <c r="ACP116"/>
      <c r="ACQ116"/>
      <c r="ACR116"/>
      <c r="ACS116"/>
      <c r="ACT116"/>
      <c r="ACU116"/>
      <c r="ACV116"/>
      <c r="ACW116"/>
      <c r="ACX116"/>
      <c r="ACY116"/>
      <c r="ACZ116"/>
      <c r="ADA116"/>
      <c r="ADB116"/>
      <c r="ADC116"/>
      <c r="ADD116"/>
      <c r="ADE116"/>
      <c r="ADF116"/>
      <c r="ADG116"/>
      <c r="ADH116"/>
      <c r="ADI116"/>
      <c r="ADJ116"/>
      <c r="ADK116"/>
      <c r="ADL116"/>
      <c r="ADM116"/>
      <c r="ADN116"/>
      <c r="ADO116"/>
      <c r="ADP116"/>
      <c r="ADQ116"/>
      <c r="ADR116"/>
      <c r="ADS116"/>
      <c r="ADT116"/>
      <c r="ADU116"/>
      <c r="ADV116"/>
      <c r="ADW116"/>
      <c r="ADX116"/>
      <c r="ADY116"/>
      <c r="ADZ116"/>
      <c r="AEA116"/>
      <c r="AEB116"/>
      <c r="AEC116"/>
      <c r="AED116"/>
      <c r="AEE116"/>
      <c r="AEF116"/>
      <c r="AEG116"/>
      <c r="AEH116"/>
      <c r="AEI116"/>
      <c r="AEJ116"/>
      <c r="AEK116"/>
      <c r="AEL116"/>
      <c r="AEM116"/>
      <c r="AEN116"/>
      <c r="AEO116"/>
      <c r="AEP116"/>
      <c r="AEQ116"/>
      <c r="AER116"/>
      <c r="AES116"/>
      <c r="AET116"/>
      <c r="AEU116"/>
      <c r="AEV116"/>
      <c r="AEW116"/>
      <c r="AEX116"/>
      <c r="AEY116"/>
      <c r="AEZ116"/>
      <c r="AFA116"/>
      <c r="AFB116"/>
      <c r="AFC116"/>
      <c r="AFD116"/>
      <c r="AFE116"/>
      <c r="AFF116"/>
      <c r="AFG116"/>
      <c r="AFH116"/>
      <c r="AFI116"/>
      <c r="AFJ116"/>
      <c r="AFK116"/>
      <c r="AFL116"/>
      <c r="AFM116"/>
      <c r="AFN116"/>
      <c r="AFO116"/>
      <c r="AFP116"/>
      <c r="AFQ116"/>
      <c r="AFR116"/>
      <c r="AFS116"/>
      <c r="AFT116"/>
      <c r="AFU116"/>
      <c r="AFV116"/>
      <c r="AFW116"/>
      <c r="AFX116"/>
      <c r="AFY116"/>
      <c r="AFZ116"/>
      <c r="AGA116"/>
      <c r="AGB116"/>
      <c r="AGC116"/>
      <c r="AGD116"/>
      <c r="AGE116"/>
      <c r="AGF116"/>
      <c r="AGG116"/>
      <c r="AGH116"/>
      <c r="AGI116"/>
      <c r="AGJ116"/>
      <c r="AGK116"/>
      <c r="AGL116"/>
      <c r="AGM116"/>
      <c r="AGN116"/>
      <c r="AGO116"/>
      <c r="AGP116"/>
      <c r="AGQ116"/>
      <c r="AGR116"/>
      <c r="AGS116"/>
      <c r="AGT116"/>
      <c r="AGU116"/>
      <c r="AGV116"/>
      <c r="AGW116"/>
      <c r="AGX116"/>
      <c r="AGY116"/>
      <c r="AGZ116"/>
      <c r="AHA116"/>
      <c r="AHB116"/>
      <c r="AHC116"/>
      <c r="AHD116"/>
      <c r="AHE116"/>
      <c r="AHF116"/>
      <c r="AHG116"/>
      <c r="AHH116"/>
      <c r="AHI116"/>
      <c r="AHJ116"/>
      <c r="AHK116"/>
      <c r="AHL116"/>
      <c r="AHM116"/>
      <c r="AHN116"/>
      <c r="AHO116"/>
      <c r="AHP116"/>
      <c r="AHQ116"/>
      <c r="AHR116"/>
      <c r="AHS116"/>
      <c r="AHT116"/>
      <c r="AHU116"/>
      <c r="AHV116"/>
      <c r="AHW116"/>
      <c r="AHX116"/>
      <c r="AHY116"/>
      <c r="AHZ116"/>
      <c r="AIA116"/>
      <c r="AIB116"/>
      <c r="AIC116"/>
      <c r="AID116"/>
      <c r="AIE116"/>
      <c r="AIF116"/>
      <c r="AIG116"/>
      <c r="AIH116"/>
      <c r="AII116"/>
      <c r="AIJ116"/>
      <c r="AIK116"/>
      <c r="AIL116"/>
      <c r="AIM116"/>
      <c r="AIN116"/>
      <c r="AIO116"/>
      <c r="AIP116"/>
      <c r="AIQ116"/>
      <c r="AIR116"/>
      <c r="AIS116"/>
      <c r="AIT116"/>
      <c r="AIU116"/>
      <c r="AIV116"/>
      <c r="AIW116"/>
      <c r="AIX116"/>
      <c r="AIY116"/>
      <c r="AIZ116"/>
      <c r="AJA116"/>
      <c r="AJB116"/>
      <c r="AJC116"/>
      <c r="AJD116"/>
      <c r="AJE116"/>
      <c r="AJF116"/>
      <c r="AJG116"/>
      <c r="AJH116"/>
      <c r="AJI116"/>
      <c r="AJJ116"/>
      <c r="AJK116"/>
      <c r="AJL116"/>
      <c r="AJM116"/>
      <c r="AJN116"/>
      <c r="AJO116"/>
      <c r="AJP116"/>
      <c r="AJQ116"/>
      <c r="AJR116"/>
      <c r="AJS116"/>
      <c r="AJT116"/>
      <c r="AJU116"/>
      <c r="AJV116"/>
      <c r="AJW116"/>
      <c r="AJX116"/>
      <c r="AJY116"/>
      <c r="AJZ116"/>
      <c r="AKA116"/>
      <c r="AKB116"/>
      <c r="AKC116"/>
      <c r="AKD116"/>
      <c r="AKE116"/>
      <c r="AKF116"/>
      <c r="AKG116"/>
      <c r="AKH116"/>
      <c r="AKI116"/>
      <c r="AKJ116"/>
      <c r="AKK116"/>
      <c r="AKL116"/>
      <c r="AKM116"/>
      <c r="AKN116"/>
      <c r="AKO116"/>
      <c r="AKP116"/>
      <c r="AKQ116"/>
      <c r="AKR116"/>
      <c r="AKS116"/>
      <c r="AKT116"/>
      <c r="AKU116"/>
      <c r="AKV116"/>
      <c r="AKW116"/>
      <c r="AKX116"/>
      <c r="AKY116"/>
      <c r="AKZ116"/>
      <c r="ALA116"/>
      <c r="ALB116"/>
      <c r="ALC116"/>
      <c r="ALD116"/>
      <c r="ALE116"/>
      <c r="ALF116"/>
      <c r="ALG116"/>
      <c r="ALH116"/>
      <c r="ALI116"/>
      <c r="ALJ116"/>
      <c r="ALK116"/>
      <c r="ALL116"/>
      <c r="ALM116"/>
      <c r="ALN116"/>
      <c r="ALO116"/>
      <c r="ALP116"/>
      <c r="ALQ116"/>
      <c r="ALR116"/>
      <c r="ALS116"/>
      <c r="ALT116"/>
      <c r="ALU116"/>
      <c r="ALV116"/>
      <c r="ALW116"/>
      <c r="ALX116"/>
      <c r="ALY116"/>
      <c r="ALZ116"/>
      <c r="AMA116"/>
      <c r="AMB116"/>
      <c r="AMC116"/>
      <c r="AMD116"/>
      <c r="AME116"/>
      <c r="AMF116"/>
      <c r="AMG116"/>
      <c r="AMH116"/>
      <c r="AMI116"/>
      <c r="AMJ116"/>
    </row>
    <row r="117" spans="1:1024" x14ac:dyDescent="0.15">
      <c r="A117" s="103">
        <v>106</v>
      </c>
      <c r="B117" s="104" t="s">
        <v>352</v>
      </c>
      <c r="C117" s="104" t="s">
        <v>352</v>
      </c>
      <c r="D117" s="104" t="s">
        <v>353</v>
      </c>
      <c r="E117" s="105"/>
      <c r="F117" s="104" t="s">
        <v>151</v>
      </c>
      <c r="G117" s="104" t="s">
        <v>105</v>
      </c>
      <c r="H117" s="106"/>
      <c r="I117" s="107">
        <v>2200000</v>
      </c>
      <c r="J117" s="108"/>
      <c r="K117" s="109"/>
      <c r="L117" s="110"/>
      <c r="M117" s="111">
        <f t="shared" si="56"/>
        <v>0</v>
      </c>
      <c r="N117" s="112"/>
      <c r="O117" s="107">
        <f t="shared" si="57"/>
        <v>2200000</v>
      </c>
      <c r="P117" s="58"/>
      <c r="Q117" s="113">
        <v>1</v>
      </c>
      <c r="R117" s="114">
        <f t="shared" si="58"/>
        <v>2200000</v>
      </c>
      <c r="S117" s="115">
        <f t="shared" si="59"/>
        <v>0</v>
      </c>
      <c r="T117" s="116"/>
      <c r="U117" s="117"/>
      <c r="V117" s="118">
        <f t="shared" si="60"/>
        <v>0</v>
      </c>
      <c r="W117" s="112"/>
      <c r="X117" s="135">
        <f t="shared" si="61"/>
        <v>2200000</v>
      </c>
      <c r="Y117" s="58"/>
      <c r="Z117" s="113">
        <v>0</v>
      </c>
      <c r="AA117" s="115">
        <f t="shared" si="62"/>
        <v>0</v>
      </c>
      <c r="AB117" s="116"/>
      <c r="AC117" s="117"/>
      <c r="AD117" s="118">
        <f t="shared" si="63"/>
        <v>0</v>
      </c>
      <c r="AE117" s="112"/>
      <c r="AF117" s="119">
        <f t="shared" si="64"/>
        <v>0</v>
      </c>
      <c r="AG117" s="66"/>
      <c r="AH117" s="113">
        <v>0</v>
      </c>
      <c r="AI117" s="115">
        <f t="shared" si="65"/>
        <v>0</v>
      </c>
      <c r="AJ117" s="116"/>
      <c r="AK117" s="117"/>
      <c r="AL117" s="118">
        <f t="shared" si="66"/>
        <v>0</v>
      </c>
      <c r="AM117" s="112"/>
      <c r="AN117" s="119">
        <f t="shared" si="67"/>
        <v>0</v>
      </c>
      <c r="AO117"/>
      <c r="AP117" s="67">
        <f t="shared" si="68"/>
        <v>1</v>
      </c>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c r="PW117"/>
      <c r="PX117"/>
      <c r="PY117"/>
      <c r="PZ117"/>
      <c r="QA117"/>
      <c r="QB117"/>
      <c r="QC117"/>
      <c r="QD117"/>
      <c r="QE117"/>
      <c r="QF117"/>
      <c r="QG117"/>
      <c r="QH117"/>
      <c r="QI117"/>
      <c r="QJ117"/>
      <c r="QK117"/>
      <c r="QL117"/>
      <c r="QM117"/>
      <c r="QN117"/>
      <c r="QO117"/>
      <c r="QP117"/>
      <c r="QQ117"/>
      <c r="QR117"/>
      <c r="QS117"/>
      <c r="QT117"/>
      <c r="QU117"/>
      <c r="QV117"/>
      <c r="QW117"/>
      <c r="QX117"/>
      <c r="QY117"/>
      <c r="QZ117"/>
      <c r="RA117"/>
      <c r="RB117"/>
      <c r="RC117"/>
      <c r="RD117"/>
      <c r="RE117"/>
      <c r="RF117"/>
      <c r="RG117"/>
      <c r="RH117"/>
      <c r="RI117"/>
      <c r="RJ117"/>
      <c r="RK117"/>
      <c r="RL117"/>
      <c r="RM117"/>
      <c r="RN117"/>
      <c r="RO117"/>
      <c r="RP117"/>
      <c r="RQ117"/>
      <c r="RR117"/>
      <c r="RS117"/>
      <c r="RT117"/>
      <c r="RU117"/>
      <c r="RV117"/>
      <c r="RW117"/>
      <c r="RX117"/>
      <c r="RY117"/>
      <c r="RZ117"/>
      <c r="SA117"/>
      <c r="SB117"/>
      <c r="SC117"/>
      <c r="SD117"/>
      <c r="SE117"/>
      <c r="SF117"/>
      <c r="SG117"/>
      <c r="SH117"/>
      <c r="SI117"/>
      <c r="SJ117"/>
      <c r="SK117"/>
      <c r="SL117"/>
      <c r="SM117"/>
      <c r="SN117"/>
      <c r="SO117"/>
      <c r="SP117"/>
      <c r="SQ117"/>
      <c r="SR117"/>
      <c r="SS117"/>
      <c r="ST117"/>
      <c r="SU117"/>
      <c r="SV117"/>
      <c r="SW117"/>
      <c r="SX117"/>
      <c r="SY117"/>
      <c r="SZ117"/>
      <c r="TA117"/>
      <c r="TB117"/>
      <c r="TC117"/>
      <c r="TD117"/>
      <c r="TE117"/>
      <c r="TF117"/>
      <c r="TG117"/>
      <c r="TH117"/>
      <c r="TI117"/>
      <c r="TJ117"/>
      <c r="TK117"/>
      <c r="TL117"/>
      <c r="TM117"/>
      <c r="TN117"/>
      <c r="TO117"/>
      <c r="TP117"/>
      <c r="TQ117"/>
      <c r="TR117"/>
      <c r="TS117"/>
      <c r="TT117"/>
      <c r="TU117"/>
      <c r="TV117"/>
      <c r="TW117"/>
      <c r="TX117"/>
      <c r="TY117"/>
      <c r="TZ117"/>
      <c r="UA117"/>
      <c r="UB117"/>
      <c r="UC117"/>
      <c r="UD117"/>
      <c r="UE117"/>
      <c r="UF117"/>
      <c r="UG117"/>
      <c r="UH117"/>
      <c r="UI117"/>
      <c r="UJ117"/>
      <c r="UK117"/>
      <c r="UL117"/>
      <c r="UM117"/>
      <c r="UN117"/>
      <c r="UO117"/>
      <c r="UP117"/>
      <c r="UQ117"/>
      <c r="UR117"/>
      <c r="US117"/>
      <c r="UT117"/>
      <c r="UU117"/>
      <c r="UV117"/>
      <c r="UW117"/>
      <c r="UX117"/>
      <c r="UY117"/>
      <c r="UZ117"/>
      <c r="VA117"/>
      <c r="VB117"/>
      <c r="VC117"/>
      <c r="VD117"/>
      <c r="VE117"/>
      <c r="VF117"/>
      <c r="VG117"/>
      <c r="VH117"/>
      <c r="VI117"/>
      <c r="VJ117"/>
      <c r="VK117"/>
      <c r="VL117"/>
      <c r="VM117"/>
      <c r="VN117"/>
      <c r="VO117"/>
      <c r="VP117"/>
      <c r="VQ117"/>
      <c r="VR117"/>
      <c r="VS117"/>
      <c r="VT117"/>
      <c r="VU117"/>
      <c r="VV117"/>
      <c r="VW117"/>
      <c r="VX117"/>
      <c r="VY117"/>
      <c r="VZ117"/>
      <c r="WA117"/>
      <c r="WB117"/>
      <c r="WC117"/>
      <c r="WD117"/>
      <c r="WE117"/>
      <c r="WF117"/>
      <c r="WG117"/>
      <c r="WH117"/>
      <c r="WI117"/>
      <c r="WJ117"/>
      <c r="WK117"/>
      <c r="WL117"/>
      <c r="WM117"/>
      <c r="WN117"/>
      <c r="WO117"/>
      <c r="WP117"/>
      <c r="WQ117"/>
      <c r="WR117"/>
      <c r="WS117"/>
      <c r="WT117"/>
      <c r="WU117"/>
      <c r="WV117"/>
      <c r="WW117"/>
      <c r="WX117"/>
      <c r="WY117"/>
      <c r="WZ117"/>
      <c r="XA117"/>
      <c r="XB117"/>
      <c r="XC117"/>
      <c r="XD117"/>
      <c r="XE117"/>
      <c r="XF117"/>
      <c r="XG117"/>
      <c r="XH117"/>
      <c r="XI117"/>
      <c r="XJ117"/>
      <c r="XK117"/>
      <c r="XL117"/>
      <c r="XM117"/>
      <c r="XN117"/>
      <c r="XO117"/>
      <c r="XP117"/>
      <c r="XQ117"/>
      <c r="XR117"/>
      <c r="XS117"/>
      <c r="XT117"/>
      <c r="XU117"/>
      <c r="XV117"/>
      <c r="XW117"/>
      <c r="XX117"/>
      <c r="XY117"/>
      <c r="XZ117"/>
      <c r="YA117"/>
      <c r="YB117"/>
      <c r="YC117"/>
      <c r="YD117"/>
      <c r="YE117"/>
      <c r="YF117"/>
      <c r="YG117"/>
      <c r="YH117"/>
      <c r="YI117"/>
      <c r="YJ117"/>
      <c r="YK117"/>
      <c r="YL117"/>
      <c r="YM117"/>
      <c r="YN117"/>
      <c r="YO117"/>
      <c r="YP117"/>
      <c r="YQ117"/>
      <c r="YR117"/>
      <c r="YS117"/>
      <c r="YT117"/>
      <c r="YU117"/>
      <c r="YV117"/>
      <c r="YW117"/>
      <c r="YX117"/>
      <c r="YY117"/>
      <c r="YZ117"/>
      <c r="ZA117"/>
      <c r="ZB117"/>
      <c r="ZC117"/>
      <c r="ZD117"/>
      <c r="ZE117"/>
      <c r="ZF117"/>
      <c r="ZG117"/>
      <c r="ZH117"/>
      <c r="ZI117"/>
      <c r="ZJ117"/>
      <c r="ZK117"/>
      <c r="ZL117"/>
      <c r="ZM117"/>
      <c r="ZN117"/>
      <c r="ZO117"/>
      <c r="ZP117"/>
      <c r="ZQ117"/>
      <c r="ZR117"/>
      <c r="ZS117"/>
      <c r="ZT117"/>
      <c r="ZU117"/>
      <c r="ZV117"/>
      <c r="ZW117"/>
      <c r="ZX117"/>
      <c r="ZY117"/>
      <c r="ZZ117"/>
      <c r="AAA117"/>
      <c r="AAB117"/>
      <c r="AAC117"/>
      <c r="AAD117"/>
      <c r="AAE117"/>
      <c r="AAF117"/>
      <c r="AAG117"/>
      <c r="AAH117"/>
      <c r="AAI117"/>
      <c r="AAJ117"/>
      <c r="AAK117"/>
      <c r="AAL117"/>
      <c r="AAM117"/>
      <c r="AAN117"/>
      <c r="AAO117"/>
      <c r="AAP117"/>
      <c r="AAQ117"/>
      <c r="AAR117"/>
      <c r="AAS117"/>
      <c r="AAT117"/>
      <c r="AAU117"/>
      <c r="AAV117"/>
      <c r="AAW117"/>
      <c r="AAX117"/>
      <c r="AAY117"/>
      <c r="AAZ117"/>
      <c r="ABA117"/>
      <c r="ABB117"/>
      <c r="ABC117"/>
      <c r="ABD117"/>
      <c r="ABE117"/>
      <c r="ABF117"/>
      <c r="ABG117"/>
      <c r="ABH117"/>
      <c r="ABI117"/>
      <c r="ABJ117"/>
      <c r="ABK117"/>
      <c r="ABL117"/>
      <c r="ABM117"/>
      <c r="ABN117"/>
      <c r="ABO117"/>
      <c r="ABP117"/>
      <c r="ABQ117"/>
      <c r="ABR117"/>
      <c r="ABS117"/>
      <c r="ABT117"/>
      <c r="ABU117"/>
      <c r="ABV117"/>
      <c r="ABW117"/>
      <c r="ABX117"/>
      <c r="ABY117"/>
      <c r="ABZ117"/>
      <c r="ACA117"/>
      <c r="ACB117"/>
      <c r="ACC117"/>
      <c r="ACD117"/>
      <c r="ACE117"/>
      <c r="ACF117"/>
      <c r="ACG117"/>
      <c r="ACH117"/>
      <c r="ACI117"/>
      <c r="ACJ117"/>
      <c r="ACK117"/>
      <c r="ACL117"/>
      <c r="ACM117"/>
      <c r="ACN117"/>
      <c r="ACO117"/>
      <c r="ACP117"/>
      <c r="ACQ117"/>
      <c r="ACR117"/>
      <c r="ACS117"/>
      <c r="ACT117"/>
      <c r="ACU117"/>
      <c r="ACV117"/>
      <c r="ACW117"/>
      <c r="ACX117"/>
      <c r="ACY117"/>
      <c r="ACZ117"/>
      <c r="ADA117"/>
      <c r="ADB117"/>
      <c r="ADC117"/>
      <c r="ADD117"/>
      <c r="ADE117"/>
      <c r="ADF117"/>
      <c r="ADG117"/>
      <c r="ADH117"/>
      <c r="ADI117"/>
      <c r="ADJ117"/>
      <c r="ADK117"/>
      <c r="ADL117"/>
      <c r="ADM117"/>
      <c r="ADN117"/>
      <c r="ADO117"/>
      <c r="ADP117"/>
      <c r="ADQ117"/>
      <c r="ADR117"/>
      <c r="ADS117"/>
      <c r="ADT117"/>
      <c r="ADU117"/>
      <c r="ADV117"/>
      <c r="ADW117"/>
      <c r="ADX117"/>
      <c r="ADY117"/>
      <c r="ADZ117"/>
      <c r="AEA117"/>
      <c r="AEB117"/>
      <c r="AEC117"/>
      <c r="AED117"/>
      <c r="AEE117"/>
      <c r="AEF117"/>
      <c r="AEG117"/>
      <c r="AEH117"/>
      <c r="AEI117"/>
      <c r="AEJ117"/>
      <c r="AEK117"/>
      <c r="AEL117"/>
      <c r="AEM117"/>
      <c r="AEN117"/>
      <c r="AEO117"/>
      <c r="AEP117"/>
      <c r="AEQ117"/>
      <c r="AER117"/>
      <c r="AES117"/>
      <c r="AET117"/>
      <c r="AEU117"/>
      <c r="AEV117"/>
      <c r="AEW117"/>
      <c r="AEX117"/>
      <c r="AEY117"/>
      <c r="AEZ117"/>
      <c r="AFA117"/>
      <c r="AFB117"/>
      <c r="AFC117"/>
      <c r="AFD117"/>
      <c r="AFE117"/>
      <c r="AFF117"/>
      <c r="AFG117"/>
      <c r="AFH117"/>
      <c r="AFI117"/>
      <c r="AFJ117"/>
      <c r="AFK117"/>
      <c r="AFL117"/>
      <c r="AFM117"/>
      <c r="AFN117"/>
      <c r="AFO117"/>
      <c r="AFP117"/>
      <c r="AFQ117"/>
      <c r="AFR117"/>
      <c r="AFS117"/>
      <c r="AFT117"/>
      <c r="AFU117"/>
      <c r="AFV117"/>
      <c r="AFW117"/>
      <c r="AFX117"/>
      <c r="AFY117"/>
      <c r="AFZ117"/>
      <c r="AGA117"/>
      <c r="AGB117"/>
      <c r="AGC117"/>
      <c r="AGD117"/>
      <c r="AGE117"/>
      <c r="AGF117"/>
      <c r="AGG117"/>
      <c r="AGH117"/>
      <c r="AGI117"/>
      <c r="AGJ117"/>
      <c r="AGK117"/>
      <c r="AGL117"/>
      <c r="AGM117"/>
      <c r="AGN117"/>
      <c r="AGO117"/>
      <c r="AGP117"/>
      <c r="AGQ117"/>
      <c r="AGR117"/>
      <c r="AGS117"/>
      <c r="AGT117"/>
      <c r="AGU117"/>
      <c r="AGV117"/>
      <c r="AGW117"/>
      <c r="AGX117"/>
      <c r="AGY117"/>
      <c r="AGZ117"/>
      <c r="AHA117"/>
      <c r="AHB117"/>
      <c r="AHC117"/>
      <c r="AHD117"/>
      <c r="AHE117"/>
      <c r="AHF117"/>
      <c r="AHG117"/>
      <c r="AHH117"/>
      <c r="AHI117"/>
      <c r="AHJ117"/>
      <c r="AHK117"/>
      <c r="AHL117"/>
      <c r="AHM117"/>
      <c r="AHN117"/>
      <c r="AHO117"/>
      <c r="AHP117"/>
      <c r="AHQ117"/>
      <c r="AHR117"/>
      <c r="AHS117"/>
      <c r="AHT117"/>
      <c r="AHU117"/>
      <c r="AHV117"/>
      <c r="AHW117"/>
      <c r="AHX117"/>
      <c r="AHY117"/>
      <c r="AHZ117"/>
      <c r="AIA117"/>
      <c r="AIB117"/>
      <c r="AIC117"/>
      <c r="AID117"/>
      <c r="AIE117"/>
      <c r="AIF117"/>
      <c r="AIG117"/>
      <c r="AIH117"/>
      <c r="AII117"/>
      <c r="AIJ117"/>
      <c r="AIK117"/>
      <c r="AIL117"/>
      <c r="AIM117"/>
      <c r="AIN117"/>
      <c r="AIO117"/>
      <c r="AIP117"/>
      <c r="AIQ117"/>
      <c r="AIR117"/>
      <c r="AIS117"/>
      <c r="AIT117"/>
      <c r="AIU117"/>
      <c r="AIV117"/>
      <c r="AIW117"/>
      <c r="AIX117"/>
      <c r="AIY117"/>
      <c r="AIZ117"/>
      <c r="AJA117"/>
      <c r="AJB117"/>
      <c r="AJC117"/>
      <c r="AJD117"/>
      <c r="AJE117"/>
      <c r="AJF117"/>
      <c r="AJG117"/>
      <c r="AJH117"/>
      <c r="AJI117"/>
      <c r="AJJ117"/>
      <c r="AJK117"/>
      <c r="AJL117"/>
      <c r="AJM117"/>
      <c r="AJN117"/>
      <c r="AJO117"/>
      <c r="AJP117"/>
      <c r="AJQ117"/>
      <c r="AJR117"/>
      <c r="AJS117"/>
      <c r="AJT117"/>
      <c r="AJU117"/>
      <c r="AJV117"/>
      <c r="AJW117"/>
      <c r="AJX117"/>
      <c r="AJY117"/>
      <c r="AJZ117"/>
      <c r="AKA117"/>
      <c r="AKB117"/>
      <c r="AKC117"/>
      <c r="AKD117"/>
      <c r="AKE117"/>
      <c r="AKF117"/>
      <c r="AKG117"/>
      <c r="AKH117"/>
      <c r="AKI117"/>
      <c r="AKJ117"/>
      <c r="AKK117"/>
      <c r="AKL117"/>
      <c r="AKM117"/>
      <c r="AKN117"/>
      <c r="AKO117"/>
      <c r="AKP117"/>
      <c r="AKQ117"/>
      <c r="AKR117"/>
      <c r="AKS117"/>
      <c r="AKT117"/>
      <c r="AKU117"/>
      <c r="AKV117"/>
      <c r="AKW117"/>
      <c r="AKX117"/>
      <c r="AKY117"/>
      <c r="AKZ117"/>
      <c r="ALA117"/>
      <c r="ALB117"/>
      <c r="ALC117"/>
      <c r="ALD117"/>
      <c r="ALE117"/>
      <c r="ALF117"/>
      <c r="ALG117"/>
      <c r="ALH117"/>
      <c r="ALI117"/>
      <c r="ALJ117"/>
      <c r="ALK117"/>
      <c r="ALL117"/>
      <c r="ALM117"/>
      <c r="ALN117"/>
      <c r="ALO117"/>
      <c r="ALP117"/>
      <c r="ALQ117"/>
      <c r="ALR117"/>
      <c r="ALS117"/>
      <c r="ALT117"/>
      <c r="ALU117"/>
      <c r="ALV117"/>
      <c r="ALW117"/>
      <c r="ALX117"/>
      <c r="ALY117"/>
      <c r="ALZ117"/>
      <c r="AMA117"/>
      <c r="AMB117"/>
      <c r="AMC117"/>
      <c r="AMD117"/>
      <c r="AME117"/>
      <c r="AMF117"/>
      <c r="AMG117"/>
      <c r="AMH117"/>
      <c r="AMI117"/>
      <c r="AMJ117"/>
    </row>
    <row r="118" spans="1:1024" x14ac:dyDescent="0.15">
      <c r="A118" s="103">
        <v>107</v>
      </c>
      <c r="B118" s="104" t="s">
        <v>354</v>
      </c>
      <c r="C118" s="104" t="s">
        <v>354</v>
      </c>
      <c r="D118" s="104" t="s">
        <v>355</v>
      </c>
      <c r="E118" s="105"/>
      <c r="F118" s="104" t="s">
        <v>151</v>
      </c>
      <c r="G118" s="104" t="s">
        <v>105</v>
      </c>
      <c r="H118" s="106"/>
      <c r="I118" s="107">
        <v>900000</v>
      </c>
      <c r="J118" s="108"/>
      <c r="K118" s="109"/>
      <c r="L118" s="110"/>
      <c r="M118" s="111">
        <f t="shared" si="56"/>
        <v>0</v>
      </c>
      <c r="N118" s="112"/>
      <c r="O118" s="107">
        <f t="shared" si="57"/>
        <v>900000</v>
      </c>
      <c r="P118" s="58"/>
      <c r="Q118" s="113">
        <v>1</v>
      </c>
      <c r="R118" s="114">
        <f t="shared" si="58"/>
        <v>900000</v>
      </c>
      <c r="S118" s="115">
        <f t="shared" si="59"/>
        <v>0</v>
      </c>
      <c r="T118" s="116"/>
      <c r="U118" s="117"/>
      <c r="V118" s="118">
        <f t="shared" si="60"/>
        <v>0</v>
      </c>
      <c r="W118" s="112"/>
      <c r="X118" s="135">
        <f t="shared" si="61"/>
        <v>900000</v>
      </c>
      <c r="Y118" s="58"/>
      <c r="Z118" s="113">
        <v>0</v>
      </c>
      <c r="AA118" s="115">
        <f t="shared" si="62"/>
        <v>0</v>
      </c>
      <c r="AB118" s="116"/>
      <c r="AC118" s="117"/>
      <c r="AD118" s="118">
        <f t="shared" si="63"/>
        <v>0</v>
      </c>
      <c r="AE118" s="112"/>
      <c r="AF118" s="119">
        <f t="shared" si="64"/>
        <v>0</v>
      </c>
      <c r="AG118" s="66"/>
      <c r="AH118" s="113">
        <v>0</v>
      </c>
      <c r="AI118" s="115">
        <f t="shared" si="65"/>
        <v>0</v>
      </c>
      <c r="AJ118" s="116"/>
      <c r="AK118" s="117"/>
      <c r="AL118" s="118">
        <f t="shared" si="66"/>
        <v>0</v>
      </c>
      <c r="AM118" s="112"/>
      <c r="AN118" s="119">
        <f t="shared" si="67"/>
        <v>0</v>
      </c>
      <c r="AO118"/>
      <c r="AP118" s="67">
        <f t="shared" si="68"/>
        <v>1</v>
      </c>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c r="RM118"/>
      <c r="RN118"/>
      <c r="RO118"/>
      <c r="RP118"/>
      <c r="RQ118"/>
      <c r="RR118"/>
      <c r="RS118"/>
      <c r="RT118"/>
      <c r="RU118"/>
      <c r="RV118"/>
      <c r="RW118"/>
      <c r="RX118"/>
      <c r="RY118"/>
      <c r="RZ118"/>
      <c r="SA118"/>
      <c r="SB118"/>
      <c r="SC118"/>
      <c r="SD118"/>
      <c r="SE118"/>
      <c r="SF118"/>
      <c r="SG118"/>
      <c r="SH118"/>
      <c r="SI118"/>
      <c r="SJ118"/>
      <c r="SK118"/>
      <c r="SL118"/>
      <c r="SM118"/>
      <c r="SN118"/>
      <c r="SO118"/>
      <c r="SP118"/>
      <c r="SQ118"/>
      <c r="SR118"/>
      <c r="SS118"/>
      <c r="ST118"/>
      <c r="SU118"/>
      <c r="SV118"/>
      <c r="SW118"/>
      <c r="SX118"/>
      <c r="SY118"/>
      <c r="SZ118"/>
      <c r="TA118"/>
      <c r="TB118"/>
      <c r="TC118"/>
      <c r="TD118"/>
      <c r="TE118"/>
      <c r="TF118"/>
      <c r="TG118"/>
      <c r="TH118"/>
      <c r="TI118"/>
      <c r="TJ118"/>
      <c r="TK118"/>
      <c r="TL118"/>
      <c r="TM118"/>
      <c r="TN118"/>
      <c r="TO118"/>
      <c r="TP118"/>
      <c r="TQ118"/>
      <c r="TR118"/>
      <c r="TS118"/>
      <c r="TT118"/>
      <c r="TU118"/>
      <c r="TV118"/>
      <c r="TW118"/>
      <c r="TX118"/>
      <c r="TY118"/>
      <c r="TZ118"/>
      <c r="UA118"/>
      <c r="UB118"/>
      <c r="UC118"/>
      <c r="UD118"/>
      <c r="UE118"/>
      <c r="UF118"/>
      <c r="UG118"/>
      <c r="UH118"/>
      <c r="UI118"/>
      <c r="UJ118"/>
      <c r="UK118"/>
      <c r="UL118"/>
      <c r="UM118"/>
      <c r="UN118"/>
      <c r="UO118"/>
      <c r="UP118"/>
      <c r="UQ118"/>
      <c r="UR118"/>
      <c r="US118"/>
      <c r="UT118"/>
      <c r="UU118"/>
      <c r="UV118"/>
      <c r="UW118"/>
      <c r="UX118"/>
      <c r="UY118"/>
      <c r="UZ118"/>
      <c r="VA118"/>
      <c r="VB118"/>
      <c r="VC118"/>
      <c r="VD118"/>
      <c r="VE118"/>
      <c r="VF118"/>
      <c r="VG118"/>
      <c r="VH118"/>
      <c r="VI118"/>
      <c r="VJ118"/>
      <c r="VK118"/>
      <c r="VL118"/>
      <c r="VM118"/>
      <c r="VN118"/>
      <c r="VO118"/>
      <c r="VP118"/>
      <c r="VQ118"/>
      <c r="VR118"/>
      <c r="VS118"/>
      <c r="VT118"/>
      <c r="VU118"/>
      <c r="VV118"/>
      <c r="VW118"/>
      <c r="VX118"/>
      <c r="VY118"/>
      <c r="VZ118"/>
      <c r="WA118"/>
      <c r="WB118"/>
      <c r="WC118"/>
      <c r="WD118"/>
      <c r="WE118"/>
      <c r="WF118"/>
      <c r="WG118"/>
      <c r="WH118"/>
      <c r="WI118"/>
      <c r="WJ118"/>
      <c r="WK118"/>
      <c r="WL118"/>
      <c r="WM118"/>
      <c r="WN118"/>
      <c r="WO118"/>
      <c r="WP118"/>
      <c r="WQ118"/>
      <c r="WR118"/>
      <c r="WS118"/>
      <c r="WT118"/>
      <c r="WU118"/>
      <c r="WV118"/>
      <c r="WW118"/>
      <c r="WX118"/>
      <c r="WY118"/>
      <c r="WZ118"/>
      <c r="XA118"/>
      <c r="XB118"/>
      <c r="XC118"/>
      <c r="XD118"/>
      <c r="XE118"/>
      <c r="XF118"/>
      <c r="XG118"/>
      <c r="XH118"/>
      <c r="XI118"/>
      <c r="XJ118"/>
      <c r="XK118"/>
      <c r="XL118"/>
      <c r="XM118"/>
      <c r="XN118"/>
      <c r="XO118"/>
      <c r="XP118"/>
      <c r="XQ118"/>
      <c r="XR118"/>
      <c r="XS118"/>
      <c r="XT118"/>
      <c r="XU118"/>
      <c r="XV118"/>
      <c r="XW118"/>
      <c r="XX118"/>
      <c r="XY118"/>
      <c r="XZ118"/>
      <c r="YA118"/>
      <c r="YB118"/>
      <c r="YC118"/>
      <c r="YD118"/>
      <c r="YE118"/>
      <c r="YF118"/>
      <c r="YG118"/>
      <c r="YH118"/>
      <c r="YI118"/>
      <c r="YJ118"/>
      <c r="YK118"/>
      <c r="YL118"/>
      <c r="YM118"/>
      <c r="YN118"/>
      <c r="YO118"/>
      <c r="YP118"/>
      <c r="YQ118"/>
      <c r="YR118"/>
      <c r="YS118"/>
      <c r="YT118"/>
      <c r="YU118"/>
      <c r="YV118"/>
      <c r="YW118"/>
      <c r="YX118"/>
      <c r="YY118"/>
      <c r="YZ118"/>
      <c r="ZA118"/>
      <c r="ZB118"/>
      <c r="ZC118"/>
      <c r="ZD118"/>
      <c r="ZE118"/>
      <c r="ZF118"/>
      <c r="ZG118"/>
      <c r="ZH118"/>
      <c r="ZI118"/>
      <c r="ZJ118"/>
      <c r="ZK118"/>
      <c r="ZL118"/>
      <c r="ZM118"/>
      <c r="ZN118"/>
      <c r="ZO118"/>
      <c r="ZP118"/>
      <c r="ZQ118"/>
      <c r="ZR118"/>
      <c r="ZS118"/>
      <c r="ZT118"/>
      <c r="ZU118"/>
      <c r="ZV118"/>
      <c r="ZW118"/>
      <c r="ZX118"/>
      <c r="ZY118"/>
      <c r="ZZ118"/>
      <c r="AAA118"/>
      <c r="AAB118"/>
      <c r="AAC118"/>
      <c r="AAD118"/>
      <c r="AAE118"/>
      <c r="AAF118"/>
      <c r="AAG118"/>
      <c r="AAH118"/>
      <c r="AAI118"/>
      <c r="AAJ118"/>
      <c r="AAK118"/>
      <c r="AAL118"/>
      <c r="AAM118"/>
      <c r="AAN118"/>
      <c r="AAO118"/>
      <c r="AAP118"/>
      <c r="AAQ118"/>
      <c r="AAR118"/>
      <c r="AAS118"/>
      <c r="AAT118"/>
      <c r="AAU118"/>
      <c r="AAV118"/>
      <c r="AAW118"/>
      <c r="AAX118"/>
      <c r="AAY118"/>
      <c r="AAZ118"/>
      <c r="ABA118"/>
      <c r="ABB118"/>
      <c r="ABC118"/>
      <c r="ABD118"/>
      <c r="ABE118"/>
      <c r="ABF118"/>
      <c r="ABG118"/>
      <c r="ABH118"/>
      <c r="ABI118"/>
      <c r="ABJ118"/>
      <c r="ABK118"/>
      <c r="ABL118"/>
      <c r="ABM118"/>
      <c r="ABN118"/>
      <c r="ABO118"/>
      <c r="ABP118"/>
      <c r="ABQ118"/>
      <c r="ABR118"/>
      <c r="ABS118"/>
      <c r="ABT118"/>
      <c r="ABU118"/>
      <c r="ABV118"/>
      <c r="ABW118"/>
      <c r="ABX118"/>
      <c r="ABY118"/>
      <c r="ABZ118"/>
      <c r="ACA118"/>
      <c r="ACB118"/>
      <c r="ACC118"/>
      <c r="ACD118"/>
      <c r="ACE118"/>
      <c r="ACF118"/>
      <c r="ACG118"/>
      <c r="ACH118"/>
      <c r="ACI118"/>
      <c r="ACJ118"/>
      <c r="ACK118"/>
      <c r="ACL118"/>
      <c r="ACM118"/>
      <c r="ACN118"/>
      <c r="ACO118"/>
      <c r="ACP118"/>
      <c r="ACQ118"/>
      <c r="ACR118"/>
      <c r="ACS118"/>
      <c r="ACT118"/>
      <c r="ACU118"/>
      <c r="ACV118"/>
      <c r="ACW118"/>
      <c r="ACX118"/>
      <c r="ACY118"/>
      <c r="ACZ118"/>
      <c r="ADA118"/>
      <c r="ADB118"/>
      <c r="ADC118"/>
      <c r="ADD118"/>
      <c r="ADE118"/>
      <c r="ADF118"/>
      <c r="ADG118"/>
      <c r="ADH118"/>
      <c r="ADI118"/>
      <c r="ADJ118"/>
      <c r="ADK118"/>
      <c r="ADL118"/>
      <c r="ADM118"/>
      <c r="ADN118"/>
      <c r="ADO118"/>
      <c r="ADP118"/>
      <c r="ADQ118"/>
      <c r="ADR118"/>
      <c r="ADS118"/>
      <c r="ADT118"/>
      <c r="ADU118"/>
      <c r="ADV118"/>
      <c r="ADW118"/>
      <c r="ADX118"/>
      <c r="ADY118"/>
      <c r="ADZ118"/>
      <c r="AEA118"/>
      <c r="AEB118"/>
      <c r="AEC118"/>
      <c r="AED118"/>
      <c r="AEE118"/>
      <c r="AEF118"/>
      <c r="AEG118"/>
      <c r="AEH118"/>
      <c r="AEI118"/>
      <c r="AEJ118"/>
      <c r="AEK118"/>
      <c r="AEL118"/>
      <c r="AEM118"/>
      <c r="AEN118"/>
      <c r="AEO118"/>
      <c r="AEP118"/>
      <c r="AEQ118"/>
      <c r="AER118"/>
      <c r="AES118"/>
      <c r="AET118"/>
      <c r="AEU118"/>
      <c r="AEV118"/>
      <c r="AEW118"/>
      <c r="AEX118"/>
      <c r="AEY118"/>
      <c r="AEZ118"/>
      <c r="AFA118"/>
      <c r="AFB118"/>
      <c r="AFC118"/>
      <c r="AFD118"/>
      <c r="AFE118"/>
      <c r="AFF118"/>
      <c r="AFG118"/>
      <c r="AFH118"/>
      <c r="AFI118"/>
      <c r="AFJ118"/>
      <c r="AFK118"/>
      <c r="AFL118"/>
      <c r="AFM118"/>
      <c r="AFN118"/>
      <c r="AFO118"/>
      <c r="AFP118"/>
      <c r="AFQ118"/>
      <c r="AFR118"/>
      <c r="AFS118"/>
      <c r="AFT118"/>
      <c r="AFU118"/>
      <c r="AFV118"/>
      <c r="AFW118"/>
      <c r="AFX118"/>
      <c r="AFY118"/>
      <c r="AFZ118"/>
      <c r="AGA118"/>
      <c r="AGB118"/>
      <c r="AGC118"/>
      <c r="AGD118"/>
      <c r="AGE118"/>
      <c r="AGF118"/>
      <c r="AGG118"/>
      <c r="AGH118"/>
      <c r="AGI118"/>
      <c r="AGJ118"/>
      <c r="AGK118"/>
      <c r="AGL118"/>
      <c r="AGM118"/>
      <c r="AGN118"/>
      <c r="AGO118"/>
      <c r="AGP118"/>
      <c r="AGQ118"/>
      <c r="AGR118"/>
      <c r="AGS118"/>
      <c r="AGT118"/>
      <c r="AGU118"/>
      <c r="AGV118"/>
      <c r="AGW118"/>
      <c r="AGX118"/>
      <c r="AGY118"/>
      <c r="AGZ118"/>
      <c r="AHA118"/>
      <c r="AHB118"/>
      <c r="AHC118"/>
      <c r="AHD118"/>
      <c r="AHE118"/>
      <c r="AHF118"/>
      <c r="AHG118"/>
      <c r="AHH118"/>
      <c r="AHI118"/>
      <c r="AHJ118"/>
      <c r="AHK118"/>
      <c r="AHL118"/>
      <c r="AHM118"/>
      <c r="AHN118"/>
      <c r="AHO118"/>
      <c r="AHP118"/>
      <c r="AHQ118"/>
      <c r="AHR118"/>
      <c r="AHS118"/>
      <c r="AHT118"/>
      <c r="AHU118"/>
      <c r="AHV118"/>
      <c r="AHW118"/>
      <c r="AHX118"/>
      <c r="AHY118"/>
      <c r="AHZ118"/>
      <c r="AIA118"/>
      <c r="AIB118"/>
      <c r="AIC118"/>
      <c r="AID118"/>
      <c r="AIE118"/>
      <c r="AIF118"/>
      <c r="AIG118"/>
      <c r="AIH118"/>
      <c r="AII118"/>
      <c r="AIJ118"/>
      <c r="AIK118"/>
      <c r="AIL118"/>
      <c r="AIM118"/>
      <c r="AIN118"/>
      <c r="AIO118"/>
      <c r="AIP118"/>
      <c r="AIQ118"/>
      <c r="AIR118"/>
      <c r="AIS118"/>
      <c r="AIT118"/>
      <c r="AIU118"/>
      <c r="AIV118"/>
      <c r="AIW118"/>
      <c r="AIX118"/>
      <c r="AIY118"/>
      <c r="AIZ118"/>
      <c r="AJA118"/>
      <c r="AJB118"/>
      <c r="AJC118"/>
      <c r="AJD118"/>
      <c r="AJE118"/>
      <c r="AJF118"/>
      <c r="AJG118"/>
      <c r="AJH118"/>
      <c r="AJI118"/>
      <c r="AJJ118"/>
      <c r="AJK118"/>
      <c r="AJL118"/>
      <c r="AJM118"/>
      <c r="AJN118"/>
      <c r="AJO118"/>
      <c r="AJP118"/>
      <c r="AJQ118"/>
      <c r="AJR118"/>
      <c r="AJS118"/>
      <c r="AJT118"/>
      <c r="AJU118"/>
      <c r="AJV118"/>
      <c r="AJW118"/>
      <c r="AJX118"/>
      <c r="AJY118"/>
      <c r="AJZ118"/>
      <c r="AKA118"/>
      <c r="AKB118"/>
      <c r="AKC118"/>
      <c r="AKD118"/>
      <c r="AKE118"/>
      <c r="AKF118"/>
      <c r="AKG118"/>
      <c r="AKH118"/>
      <c r="AKI118"/>
      <c r="AKJ118"/>
      <c r="AKK118"/>
      <c r="AKL118"/>
      <c r="AKM118"/>
      <c r="AKN118"/>
      <c r="AKO118"/>
      <c r="AKP118"/>
      <c r="AKQ118"/>
      <c r="AKR118"/>
      <c r="AKS118"/>
      <c r="AKT118"/>
      <c r="AKU118"/>
      <c r="AKV118"/>
      <c r="AKW118"/>
      <c r="AKX118"/>
      <c r="AKY118"/>
      <c r="AKZ118"/>
      <c r="ALA118"/>
      <c r="ALB118"/>
      <c r="ALC118"/>
      <c r="ALD118"/>
      <c r="ALE118"/>
      <c r="ALF118"/>
      <c r="ALG118"/>
      <c r="ALH118"/>
      <c r="ALI118"/>
      <c r="ALJ118"/>
      <c r="ALK118"/>
      <c r="ALL118"/>
      <c r="ALM118"/>
      <c r="ALN118"/>
      <c r="ALO118"/>
      <c r="ALP118"/>
      <c r="ALQ118"/>
      <c r="ALR118"/>
      <c r="ALS118"/>
      <c r="ALT118"/>
      <c r="ALU118"/>
      <c r="ALV118"/>
      <c r="ALW118"/>
      <c r="ALX118"/>
      <c r="ALY118"/>
      <c r="ALZ118"/>
      <c r="AMA118"/>
      <c r="AMB118"/>
      <c r="AMC118"/>
      <c r="AMD118"/>
      <c r="AME118"/>
      <c r="AMF118"/>
      <c r="AMG118"/>
      <c r="AMH118"/>
      <c r="AMI118"/>
      <c r="AMJ118"/>
    </row>
    <row r="119" spans="1:1024" x14ac:dyDescent="0.15">
      <c r="A119" s="103">
        <v>108</v>
      </c>
      <c r="B119" s="104" t="s">
        <v>356</v>
      </c>
      <c r="C119" s="104" t="s">
        <v>356</v>
      </c>
      <c r="D119" s="104" t="s">
        <v>357</v>
      </c>
      <c r="E119" s="105"/>
      <c r="F119" s="104" t="s">
        <v>172</v>
      </c>
      <c r="G119" s="104" t="s">
        <v>172</v>
      </c>
      <c r="H119" s="106"/>
      <c r="I119" s="107">
        <v>194000</v>
      </c>
      <c r="J119" s="108"/>
      <c r="K119" s="109"/>
      <c r="L119" s="110"/>
      <c r="M119" s="111">
        <f t="shared" si="56"/>
        <v>0</v>
      </c>
      <c r="N119" s="112"/>
      <c r="O119" s="107">
        <f t="shared" si="57"/>
        <v>194000</v>
      </c>
      <c r="P119" s="58"/>
      <c r="Q119" s="113">
        <v>1</v>
      </c>
      <c r="R119" s="114">
        <f t="shared" si="58"/>
        <v>194000</v>
      </c>
      <c r="S119" s="115">
        <f t="shared" si="59"/>
        <v>0</v>
      </c>
      <c r="T119" s="116"/>
      <c r="U119" s="117"/>
      <c r="V119" s="118">
        <f t="shared" si="60"/>
        <v>0</v>
      </c>
      <c r="W119" s="112"/>
      <c r="X119" s="135">
        <f t="shared" si="61"/>
        <v>194000</v>
      </c>
      <c r="Y119" s="58"/>
      <c r="Z119" s="113">
        <v>0</v>
      </c>
      <c r="AA119" s="115">
        <f t="shared" si="62"/>
        <v>0</v>
      </c>
      <c r="AB119" s="116"/>
      <c r="AC119" s="117"/>
      <c r="AD119" s="118">
        <f t="shared" si="63"/>
        <v>0</v>
      </c>
      <c r="AE119" s="112"/>
      <c r="AF119" s="119">
        <f t="shared" si="64"/>
        <v>0</v>
      </c>
      <c r="AG119" s="66"/>
      <c r="AH119" s="113">
        <v>0</v>
      </c>
      <c r="AI119" s="115">
        <f t="shared" si="65"/>
        <v>0</v>
      </c>
      <c r="AJ119" s="116"/>
      <c r="AK119" s="117"/>
      <c r="AL119" s="118">
        <f t="shared" si="66"/>
        <v>0</v>
      </c>
      <c r="AM119" s="112"/>
      <c r="AN119" s="119">
        <f t="shared" si="67"/>
        <v>0</v>
      </c>
      <c r="AO119"/>
      <c r="AP119" s="67">
        <f t="shared" si="68"/>
        <v>1</v>
      </c>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c r="PK119"/>
      <c r="PL119"/>
      <c r="PM119"/>
      <c r="PN119"/>
      <c r="PO119"/>
      <c r="PP119"/>
      <c r="PQ119"/>
      <c r="PR119"/>
      <c r="PS119"/>
      <c r="PT119"/>
      <c r="PU119"/>
      <c r="PV119"/>
      <c r="PW119"/>
      <c r="PX119"/>
      <c r="PY119"/>
      <c r="PZ119"/>
      <c r="QA119"/>
      <c r="QB119"/>
      <c r="QC119"/>
      <c r="QD119"/>
      <c r="QE119"/>
      <c r="QF119"/>
      <c r="QG119"/>
      <c r="QH119"/>
      <c r="QI119"/>
      <c r="QJ119"/>
      <c r="QK119"/>
      <c r="QL119"/>
      <c r="QM119"/>
      <c r="QN119"/>
      <c r="QO119"/>
      <c r="QP119"/>
      <c r="QQ119"/>
      <c r="QR119"/>
      <c r="QS119"/>
      <c r="QT119"/>
      <c r="QU119"/>
      <c r="QV119"/>
      <c r="QW119"/>
      <c r="QX119"/>
      <c r="QY119"/>
      <c r="QZ119"/>
      <c r="RA119"/>
      <c r="RB119"/>
      <c r="RC119"/>
      <c r="RD119"/>
      <c r="RE119"/>
      <c r="RF119"/>
      <c r="RG119"/>
      <c r="RH119"/>
      <c r="RI119"/>
      <c r="RJ119"/>
      <c r="RK119"/>
      <c r="RL119"/>
      <c r="RM119"/>
      <c r="RN119"/>
      <c r="RO119"/>
      <c r="RP119"/>
      <c r="RQ119"/>
      <c r="RR119"/>
      <c r="RS119"/>
      <c r="RT119"/>
      <c r="RU119"/>
      <c r="RV119"/>
      <c r="RW119"/>
      <c r="RX119"/>
      <c r="RY119"/>
      <c r="RZ119"/>
      <c r="SA119"/>
      <c r="SB119"/>
      <c r="SC119"/>
      <c r="SD119"/>
      <c r="SE119"/>
      <c r="SF119"/>
      <c r="SG119"/>
      <c r="SH119"/>
      <c r="SI119"/>
      <c r="SJ119"/>
      <c r="SK119"/>
      <c r="SL119"/>
      <c r="SM119"/>
      <c r="SN119"/>
      <c r="SO119"/>
      <c r="SP119"/>
      <c r="SQ119"/>
      <c r="SR119"/>
      <c r="SS119"/>
      <c r="ST119"/>
      <c r="SU119"/>
      <c r="SV119"/>
      <c r="SW119"/>
      <c r="SX119"/>
      <c r="SY119"/>
      <c r="SZ119"/>
      <c r="TA119"/>
      <c r="TB119"/>
      <c r="TC119"/>
      <c r="TD119"/>
      <c r="TE119"/>
      <c r="TF119"/>
      <c r="TG119"/>
      <c r="TH119"/>
      <c r="TI119"/>
      <c r="TJ119"/>
      <c r="TK119"/>
      <c r="TL119"/>
      <c r="TM119"/>
      <c r="TN119"/>
      <c r="TO119"/>
      <c r="TP119"/>
      <c r="TQ119"/>
      <c r="TR119"/>
      <c r="TS119"/>
      <c r="TT119"/>
      <c r="TU119"/>
      <c r="TV119"/>
      <c r="TW119"/>
      <c r="TX119"/>
      <c r="TY119"/>
      <c r="TZ119"/>
      <c r="UA119"/>
      <c r="UB119"/>
      <c r="UC119"/>
      <c r="UD119"/>
      <c r="UE119"/>
      <c r="UF119"/>
      <c r="UG119"/>
      <c r="UH119"/>
      <c r="UI119"/>
      <c r="UJ119"/>
      <c r="UK119"/>
      <c r="UL119"/>
      <c r="UM119"/>
      <c r="UN119"/>
      <c r="UO119"/>
      <c r="UP119"/>
      <c r="UQ119"/>
      <c r="UR119"/>
      <c r="US119"/>
      <c r="UT119"/>
      <c r="UU119"/>
      <c r="UV119"/>
      <c r="UW119"/>
      <c r="UX119"/>
      <c r="UY119"/>
      <c r="UZ119"/>
      <c r="VA119"/>
      <c r="VB119"/>
      <c r="VC119"/>
      <c r="VD119"/>
      <c r="VE119"/>
      <c r="VF119"/>
      <c r="VG119"/>
      <c r="VH119"/>
      <c r="VI119"/>
      <c r="VJ119"/>
      <c r="VK119"/>
      <c r="VL119"/>
      <c r="VM119"/>
      <c r="VN119"/>
      <c r="VO119"/>
      <c r="VP119"/>
      <c r="VQ119"/>
      <c r="VR119"/>
      <c r="VS119"/>
      <c r="VT119"/>
      <c r="VU119"/>
      <c r="VV119"/>
      <c r="VW119"/>
      <c r="VX119"/>
      <c r="VY119"/>
      <c r="VZ119"/>
      <c r="WA119"/>
      <c r="WB119"/>
      <c r="WC119"/>
      <c r="WD119"/>
      <c r="WE119"/>
      <c r="WF119"/>
      <c r="WG119"/>
      <c r="WH119"/>
      <c r="WI119"/>
      <c r="WJ119"/>
      <c r="WK119"/>
      <c r="WL119"/>
      <c r="WM119"/>
      <c r="WN119"/>
      <c r="WO119"/>
      <c r="WP119"/>
      <c r="WQ119"/>
      <c r="WR119"/>
      <c r="WS119"/>
      <c r="WT119"/>
      <c r="WU119"/>
      <c r="WV119"/>
      <c r="WW119"/>
      <c r="WX119"/>
      <c r="WY119"/>
      <c r="WZ119"/>
      <c r="XA119"/>
      <c r="XB119"/>
      <c r="XC119"/>
      <c r="XD119"/>
      <c r="XE119"/>
      <c r="XF119"/>
      <c r="XG119"/>
      <c r="XH119"/>
      <c r="XI119"/>
      <c r="XJ119"/>
      <c r="XK119"/>
      <c r="XL119"/>
      <c r="XM119"/>
      <c r="XN119"/>
      <c r="XO119"/>
      <c r="XP119"/>
      <c r="XQ119"/>
      <c r="XR119"/>
      <c r="XS119"/>
      <c r="XT119"/>
      <c r="XU119"/>
      <c r="XV119"/>
      <c r="XW119"/>
      <c r="XX119"/>
      <c r="XY119"/>
      <c r="XZ119"/>
      <c r="YA119"/>
      <c r="YB119"/>
      <c r="YC119"/>
      <c r="YD119"/>
      <c r="YE119"/>
      <c r="YF119"/>
      <c r="YG119"/>
      <c r="YH119"/>
      <c r="YI119"/>
      <c r="YJ119"/>
      <c r="YK119"/>
      <c r="YL119"/>
      <c r="YM119"/>
      <c r="YN119"/>
      <c r="YO119"/>
      <c r="YP119"/>
      <c r="YQ119"/>
      <c r="YR119"/>
      <c r="YS119"/>
      <c r="YT119"/>
      <c r="YU119"/>
      <c r="YV119"/>
      <c r="YW119"/>
      <c r="YX119"/>
      <c r="YY119"/>
      <c r="YZ119"/>
      <c r="ZA119"/>
      <c r="ZB119"/>
      <c r="ZC119"/>
      <c r="ZD119"/>
      <c r="ZE119"/>
      <c r="ZF119"/>
      <c r="ZG119"/>
      <c r="ZH119"/>
      <c r="ZI119"/>
      <c r="ZJ119"/>
      <c r="ZK119"/>
      <c r="ZL119"/>
      <c r="ZM119"/>
      <c r="ZN119"/>
      <c r="ZO119"/>
      <c r="ZP119"/>
      <c r="ZQ119"/>
      <c r="ZR119"/>
      <c r="ZS119"/>
      <c r="ZT119"/>
      <c r="ZU119"/>
      <c r="ZV119"/>
      <c r="ZW119"/>
      <c r="ZX119"/>
      <c r="ZY119"/>
      <c r="ZZ119"/>
      <c r="AAA119"/>
      <c r="AAB119"/>
      <c r="AAC119"/>
      <c r="AAD119"/>
      <c r="AAE119"/>
      <c r="AAF119"/>
      <c r="AAG119"/>
      <c r="AAH119"/>
      <c r="AAI119"/>
      <c r="AAJ119"/>
      <c r="AAK119"/>
      <c r="AAL119"/>
      <c r="AAM119"/>
      <c r="AAN119"/>
      <c r="AAO119"/>
      <c r="AAP119"/>
      <c r="AAQ119"/>
      <c r="AAR119"/>
      <c r="AAS119"/>
      <c r="AAT119"/>
      <c r="AAU119"/>
      <c r="AAV119"/>
      <c r="AAW119"/>
      <c r="AAX119"/>
      <c r="AAY119"/>
      <c r="AAZ119"/>
      <c r="ABA119"/>
      <c r="ABB119"/>
      <c r="ABC119"/>
      <c r="ABD119"/>
      <c r="ABE119"/>
      <c r="ABF119"/>
      <c r="ABG119"/>
      <c r="ABH119"/>
      <c r="ABI119"/>
      <c r="ABJ119"/>
      <c r="ABK119"/>
      <c r="ABL119"/>
      <c r="ABM119"/>
      <c r="ABN119"/>
      <c r="ABO119"/>
      <c r="ABP119"/>
      <c r="ABQ119"/>
      <c r="ABR119"/>
      <c r="ABS119"/>
      <c r="ABT119"/>
      <c r="ABU119"/>
      <c r="ABV119"/>
      <c r="ABW119"/>
      <c r="ABX119"/>
      <c r="ABY119"/>
      <c r="ABZ119"/>
      <c r="ACA119"/>
      <c r="ACB119"/>
      <c r="ACC119"/>
      <c r="ACD119"/>
      <c r="ACE119"/>
      <c r="ACF119"/>
      <c r="ACG119"/>
      <c r="ACH119"/>
      <c r="ACI119"/>
      <c r="ACJ119"/>
      <c r="ACK119"/>
      <c r="ACL119"/>
      <c r="ACM119"/>
      <c r="ACN119"/>
      <c r="ACO119"/>
      <c r="ACP119"/>
      <c r="ACQ119"/>
      <c r="ACR119"/>
      <c r="ACS119"/>
      <c r="ACT119"/>
      <c r="ACU119"/>
      <c r="ACV119"/>
      <c r="ACW119"/>
      <c r="ACX119"/>
      <c r="ACY119"/>
      <c r="ACZ119"/>
      <c r="ADA119"/>
      <c r="ADB119"/>
      <c r="ADC119"/>
      <c r="ADD119"/>
      <c r="ADE119"/>
      <c r="ADF119"/>
      <c r="ADG119"/>
      <c r="ADH119"/>
      <c r="ADI119"/>
      <c r="ADJ119"/>
      <c r="ADK119"/>
      <c r="ADL119"/>
      <c r="ADM119"/>
      <c r="ADN119"/>
      <c r="ADO119"/>
      <c r="ADP119"/>
      <c r="ADQ119"/>
      <c r="ADR119"/>
      <c r="ADS119"/>
      <c r="ADT119"/>
      <c r="ADU119"/>
      <c r="ADV119"/>
      <c r="ADW119"/>
      <c r="ADX119"/>
      <c r="ADY119"/>
      <c r="ADZ119"/>
      <c r="AEA119"/>
      <c r="AEB119"/>
      <c r="AEC119"/>
      <c r="AED119"/>
      <c r="AEE119"/>
      <c r="AEF119"/>
      <c r="AEG119"/>
      <c r="AEH119"/>
      <c r="AEI119"/>
      <c r="AEJ119"/>
      <c r="AEK119"/>
      <c r="AEL119"/>
      <c r="AEM119"/>
      <c r="AEN119"/>
      <c r="AEO119"/>
      <c r="AEP119"/>
      <c r="AEQ119"/>
      <c r="AER119"/>
      <c r="AES119"/>
      <c r="AET119"/>
      <c r="AEU119"/>
      <c r="AEV119"/>
      <c r="AEW119"/>
      <c r="AEX119"/>
      <c r="AEY119"/>
      <c r="AEZ119"/>
      <c r="AFA119"/>
      <c r="AFB119"/>
      <c r="AFC119"/>
      <c r="AFD119"/>
      <c r="AFE119"/>
      <c r="AFF119"/>
      <c r="AFG119"/>
      <c r="AFH119"/>
      <c r="AFI119"/>
      <c r="AFJ119"/>
      <c r="AFK119"/>
      <c r="AFL119"/>
      <c r="AFM119"/>
      <c r="AFN119"/>
      <c r="AFO119"/>
      <c r="AFP119"/>
      <c r="AFQ119"/>
      <c r="AFR119"/>
      <c r="AFS119"/>
      <c r="AFT119"/>
      <c r="AFU119"/>
      <c r="AFV119"/>
      <c r="AFW119"/>
      <c r="AFX119"/>
      <c r="AFY119"/>
      <c r="AFZ119"/>
      <c r="AGA119"/>
      <c r="AGB119"/>
      <c r="AGC119"/>
      <c r="AGD119"/>
      <c r="AGE119"/>
      <c r="AGF119"/>
      <c r="AGG119"/>
      <c r="AGH119"/>
      <c r="AGI119"/>
      <c r="AGJ119"/>
      <c r="AGK119"/>
      <c r="AGL119"/>
      <c r="AGM119"/>
      <c r="AGN119"/>
      <c r="AGO119"/>
      <c r="AGP119"/>
      <c r="AGQ119"/>
      <c r="AGR119"/>
      <c r="AGS119"/>
      <c r="AGT119"/>
      <c r="AGU119"/>
      <c r="AGV119"/>
      <c r="AGW119"/>
      <c r="AGX119"/>
      <c r="AGY119"/>
      <c r="AGZ119"/>
      <c r="AHA119"/>
      <c r="AHB119"/>
      <c r="AHC119"/>
      <c r="AHD119"/>
      <c r="AHE119"/>
      <c r="AHF119"/>
      <c r="AHG119"/>
      <c r="AHH119"/>
      <c r="AHI119"/>
      <c r="AHJ119"/>
      <c r="AHK119"/>
      <c r="AHL119"/>
      <c r="AHM119"/>
      <c r="AHN119"/>
      <c r="AHO119"/>
      <c r="AHP119"/>
      <c r="AHQ119"/>
      <c r="AHR119"/>
      <c r="AHS119"/>
      <c r="AHT119"/>
      <c r="AHU119"/>
      <c r="AHV119"/>
      <c r="AHW119"/>
      <c r="AHX119"/>
      <c r="AHY119"/>
      <c r="AHZ119"/>
      <c r="AIA119"/>
      <c r="AIB119"/>
      <c r="AIC119"/>
      <c r="AID119"/>
      <c r="AIE119"/>
      <c r="AIF119"/>
      <c r="AIG119"/>
      <c r="AIH119"/>
      <c r="AII119"/>
      <c r="AIJ119"/>
      <c r="AIK119"/>
      <c r="AIL119"/>
      <c r="AIM119"/>
      <c r="AIN119"/>
      <c r="AIO119"/>
      <c r="AIP119"/>
      <c r="AIQ119"/>
      <c r="AIR119"/>
      <c r="AIS119"/>
      <c r="AIT119"/>
      <c r="AIU119"/>
      <c r="AIV119"/>
      <c r="AIW119"/>
      <c r="AIX119"/>
      <c r="AIY119"/>
      <c r="AIZ119"/>
      <c r="AJA119"/>
      <c r="AJB119"/>
      <c r="AJC119"/>
      <c r="AJD119"/>
      <c r="AJE119"/>
      <c r="AJF119"/>
      <c r="AJG119"/>
      <c r="AJH119"/>
      <c r="AJI119"/>
      <c r="AJJ119"/>
      <c r="AJK119"/>
      <c r="AJL119"/>
      <c r="AJM119"/>
      <c r="AJN119"/>
      <c r="AJO119"/>
      <c r="AJP119"/>
      <c r="AJQ119"/>
      <c r="AJR119"/>
      <c r="AJS119"/>
      <c r="AJT119"/>
      <c r="AJU119"/>
      <c r="AJV119"/>
      <c r="AJW119"/>
      <c r="AJX119"/>
      <c r="AJY119"/>
      <c r="AJZ119"/>
      <c r="AKA119"/>
      <c r="AKB119"/>
      <c r="AKC119"/>
      <c r="AKD119"/>
      <c r="AKE119"/>
      <c r="AKF119"/>
      <c r="AKG119"/>
      <c r="AKH119"/>
      <c r="AKI119"/>
      <c r="AKJ119"/>
      <c r="AKK119"/>
      <c r="AKL119"/>
      <c r="AKM119"/>
      <c r="AKN119"/>
      <c r="AKO119"/>
      <c r="AKP119"/>
      <c r="AKQ119"/>
      <c r="AKR119"/>
      <c r="AKS119"/>
      <c r="AKT119"/>
      <c r="AKU119"/>
      <c r="AKV119"/>
      <c r="AKW119"/>
      <c r="AKX119"/>
      <c r="AKY119"/>
      <c r="AKZ119"/>
      <c r="ALA119"/>
      <c r="ALB119"/>
      <c r="ALC119"/>
      <c r="ALD119"/>
      <c r="ALE119"/>
      <c r="ALF119"/>
      <c r="ALG119"/>
      <c r="ALH119"/>
      <c r="ALI119"/>
      <c r="ALJ119"/>
      <c r="ALK119"/>
      <c r="ALL119"/>
      <c r="ALM119"/>
      <c r="ALN119"/>
      <c r="ALO119"/>
      <c r="ALP119"/>
      <c r="ALQ119"/>
      <c r="ALR119"/>
      <c r="ALS119"/>
      <c r="ALT119"/>
      <c r="ALU119"/>
      <c r="ALV119"/>
      <c r="ALW119"/>
      <c r="ALX119"/>
      <c r="ALY119"/>
      <c r="ALZ119"/>
      <c r="AMA119"/>
      <c r="AMB119"/>
      <c r="AMC119"/>
      <c r="AMD119"/>
      <c r="AME119"/>
      <c r="AMF119"/>
      <c r="AMG119"/>
      <c r="AMH119"/>
      <c r="AMI119"/>
      <c r="AMJ119"/>
    </row>
    <row r="120" spans="1:1024" x14ac:dyDescent="0.15">
      <c r="A120" s="103">
        <v>109</v>
      </c>
      <c r="B120" s="104" t="s">
        <v>358</v>
      </c>
      <c r="C120" s="104" t="s">
        <v>358</v>
      </c>
      <c r="D120" s="104" t="s">
        <v>359</v>
      </c>
      <c r="E120" s="105"/>
      <c r="F120" s="104" t="s">
        <v>144</v>
      </c>
      <c r="G120" s="104" t="s">
        <v>144</v>
      </c>
      <c r="H120" s="106"/>
      <c r="I120" s="107">
        <v>164000</v>
      </c>
      <c r="J120" s="108"/>
      <c r="K120" s="109"/>
      <c r="L120" s="110"/>
      <c r="M120" s="111">
        <f t="shared" si="56"/>
        <v>0</v>
      </c>
      <c r="N120" s="112"/>
      <c r="O120" s="107">
        <f t="shared" si="57"/>
        <v>164000</v>
      </c>
      <c r="P120" s="58"/>
      <c r="Q120" s="113">
        <v>1</v>
      </c>
      <c r="R120" s="114">
        <f t="shared" si="58"/>
        <v>164000</v>
      </c>
      <c r="S120" s="115">
        <f t="shared" si="59"/>
        <v>0</v>
      </c>
      <c r="T120" s="116"/>
      <c r="U120" s="117"/>
      <c r="V120" s="118">
        <f t="shared" si="60"/>
        <v>0</v>
      </c>
      <c r="W120" s="112"/>
      <c r="X120" s="135">
        <f t="shared" si="61"/>
        <v>164000</v>
      </c>
      <c r="Y120" s="58"/>
      <c r="Z120" s="113">
        <v>0</v>
      </c>
      <c r="AA120" s="115">
        <f t="shared" si="62"/>
        <v>0</v>
      </c>
      <c r="AB120" s="116"/>
      <c r="AC120" s="117"/>
      <c r="AD120" s="118">
        <f t="shared" si="63"/>
        <v>0</v>
      </c>
      <c r="AE120" s="112"/>
      <c r="AF120" s="119">
        <f t="shared" si="64"/>
        <v>0</v>
      </c>
      <c r="AG120" s="66"/>
      <c r="AH120" s="113">
        <v>0</v>
      </c>
      <c r="AI120" s="115">
        <f t="shared" si="65"/>
        <v>0</v>
      </c>
      <c r="AJ120" s="116"/>
      <c r="AK120" s="117"/>
      <c r="AL120" s="118">
        <f t="shared" si="66"/>
        <v>0</v>
      </c>
      <c r="AM120" s="112"/>
      <c r="AN120" s="119">
        <f t="shared" si="67"/>
        <v>0</v>
      </c>
      <c r="AO120"/>
      <c r="AP120" s="67">
        <f t="shared" si="68"/>
        <v>1</v>
      </c>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c r="MO120"/>
      <c r="MP120"/>
      <c r="MQ120"/>
      <c r="MR120"/>
      <c r="MS120"/>
      <c r="MT120"/>
      <c r="MU120"/>
      <c r="MV120"/>
      <c r="MW120"/>
      <c r="MX120"/>
      <c r="MY120"/>
      <c r="MZ120"/>
      <c r="NA120"/>
      <c r="NB120"/>
      <c r="NC120"/>
      <c r="ND120"/>
      <c r="NE120"/>
      <c r="NF120"/>
      <c r="NG120"/>
      <c r="NH120"/>
      <c r="NI120"/>
      <c r="NJ120"/>
      <c r="NK120"/>
      <c r="NL120"/>
      <c r="NM120"/>
      <c r="NN120"/>
      <c r="NO120"/>
      <c r="NP120"/>
      <c r="NQ120"/>
      <c r="NR120"/>
      <c r="NS120"/>
      <c r="NT120"/>
      <c r="NU120"/>
      <c r="NV120"/>
      <c r="NW120"/>
      <c r="NX120"/>
      <c r="NY120"/>
      <c r="NZ120"/>
      <c r="OA120"/>
      <c r="OB120"/>
      <c r="OC120"/>
      <c r="OD120"/>
      <c r="OE120"/>
      <c r="OF120"/>
      <c r="OG120"/>
      <c r="OH120"/>
      <c r="OI120"/>
      <c r="OJ120"/>
      <c r="OK120"/>
      <c r="OL120"/>
      <c r="OM120"/>
      <c r="ON120"/>
      <c r="OO120"/>
      <c r="OP120"/>
      <c r="OQ120"/>
      <c r="OR120"/>
      <c r="OS120"/>
      <c r="OT120"/>
      <c r="OU120"/>
      <c r="OV120"/>
      <c r="OW120"/>
      <c r="OX120"/>
      <c r="OY120"/>
      <c r="OZ120"/>
      <c r="PA120"/>
      <c r="PB120"/>
      <c r="PC120"/>
      <c r="PD120"/>
      <c r="PE120"/>
      <c r="PF120"/>
      <c r="PG120"/>
      <c r="PH120"/>
      <c r="PI120"/>
      <c r="PJ120"/>
      <c r="PK120"/>
      <c r="PL120"/>
      <c r="PM120"/>
      <c r="PN120"/>
      <c r="PO120"/>
      <c r="PP120"/>
      <c r="PQ120"/>
      <c r="PR120"/>
      <c r="PS120"/>
      <c r="PT120"/>
      <c r="PU120"/>
      <c r="PV120"/>
      <c r="PW120"/>
      <c r="PX120"/>
      <c r="PY120"/>
      <c r="PZ120"/>
      <c r="QA120"/>
      <c r="QB120"/>
      <c r="QC120"/>
      <c r="QD120"/>
      <c r="QE120"/>
      <c r="QF120"/>
      <c r="QG120"/>
      <c r="QH120"/>
      <c r="QI120"/>
      <c r="QJ120"/>
      <c r="QK120"/>
      <c r="QL120"/>
      <c r="QM120"/>
      <c r="QN120"/>
      <c r="QO120"/>
      <c r="QP120"/>
      <c r="QQ120"/>
      <c r="QR120"/>
      <c r="QS120"/>
      <c r="QT120"/>
      <c r="QU120"/>
      <c r="QV120"/>
      <c r="QW120"/>
      <c r="QX120"/>
      <c r="QY120"/>
      <c r="QZ120"/>
      <c r="RA120"/>
      <c r="RB120"/>
      <c r="RC120"/>
      <c r="RD120"/>
      <c r="RE120"/>
      <c r="RF120"/>
      <c r="RG120"/>
      <c r="RH120"/>
      <c r="RI120"/>
      <c r="RJ120"/>
      <c r="RK120"/>
      <c r="RL120"/>
      <c r="RM120"/>
      <c r="RN120"/>
      <c r="RO120"/>
      <c r="RP120"/>
      <c r="RQ120"/>
      <c r="RR120"/>
      <c r="RS120"/>
      <c r="RT120"/>
      <c r="RU120"/>
      <c r="RV120"/>
      <c r="RW120"/>
      <c r="RX120"/>
      <c r="RY120"/>
      <c r="RZ120"/>
      <c r="SA120"/>
      <c r="SB120"/>
      <c r="SC120"/>
      <c r="SD120"/>
      <c r="SE120"/>
      <c r="SF120"/>
      <c r="SG120"/>
      <c r="SH120"/>
      <c r="SI120"/>
      <c r="SJ120"/>
      <c r="SK120"/>
      <c r="SL120"/>
      <c r="SM120"/>
      <c r="SN120"/>
      <c r="SO120"/>
      <c r="SP120"/>
      <c r="SQ120"/>
      <c r="SR120"/>
      <c r="SS120"/>
      <c r="ST120"/>
      <c r="SU120"/>
      <c r="SV120"/>
      <c r="SW120"/>
      <c r="SX120"/>
      <c r="SY120"/>
      <c r="SZ120"/>
      <c r="TA120"/>
      <c r="TB120"/>
      <c r="TC120"/>
      <c r="TD120"/>
      <c r="TE120"/>
      <c r="TF120"/>
      <c r="TG120"/>
      <c r="TH120"/>
      <c r="TI120"/>
      <c r="TJ120"/>
      <c r="TK120"/>
      <c r="TL120"/>
      <c r="TM120"/>
      <c r="TN120"/>
      <c r="TO120"/>
      <c r="TP120"/>
      <c r="TQ120"/>
      <c r="TR120"/>
      <c r="TS120"/>
      <c r="TT120"/>
      <c r="TU120"/>
      <c r="TV120"/>
      <c r="TW120"/>
      <c r="TX120"/>
      <c r="TY120"/>
      <c r="TZ120"/>
      <c r="UA120"/>
      <c r="UB120"/>
      <c r="UC120"/>
      <c r="UD120"/>
      <c r="UE120"/>
      <c r="UF120"/>
      <c r="UG120"/>
      <c r="UH120"/>
      <c r="UI120"/>
      <c r="UJ120"/>
      <c r="UK120"/>
      <c r="UL120"/>
      <c r="UM120"/>
      <c r="UN120"/>
      <c r="UO120"/>
      <c r="UP120"/>
      <c r="UQ120"/>
      <c r="UR120"/>
      <c r="US120"/>
      <c r="UT120"/>
      <c r="UU120"/>
      <c r="UV120"/>
      <c r="UW120"/>
      <c r="UX120"/>
      <c r="UY120"/>
      <c r="UZ120"/>
      <c r="VA120"/>
      <c r="VB120"/>
      <c r="VC120"/>
      <c r="VD120"/>
      <c r="VE120"/>
      <c r="VF120"/>
      <c r="VG120"/>
      <c r="VH120"/>
      <c r="VI120"/>
      <c r="VJ120"/>
      <c r="VK120"/>
      <c r="VL120"/>
      <c r="VM120"/>
      <c r="VN120"/>
      <c r="VO120"/>
      <c r="VP120"/>
      <c r="VQ120"/>
      <c r="VR120"/>
      <c r="VS120"/>
      <c r="VT120"/>
      <c r="VU120"/>
      <c r="VV120"/>
      <c r="VW120"/>
      <c r="VX120"/>
      <c r="VY120"/>
      <c r="VZ120"/>
      <c r="WA120"/>
      <c r="WB120"/>
      <c r="WC120"/>
      <c r="WD120"/>
      <c r="WE120"/>
      <c r="WF120"/>
      <c r="WG120"/>
      <c r="WH120"/>
      <c r="WI120"/>
      <c r="WJ120"/>
      <c r="WK120"/>
      <c r="WL120"/>
      <c r="WM120"/>
      <c r="WN120"/>
      <c r="WO120"/>
      <c r="WP120"/>
      <c r="WQ120"/>
      <c r="WR120"/>
      <c r="WS120"/>
      <c r="WT120"/>
      <c r="WU120"/>
      <c r="WV120"/>
      <c r="WW120"/>
      <c r="WX120"/>
      <c r="WY120"/>
      <c r="WZ120"/>
      <c r="XA120"/>
      <c r="XB120"/>
      <c r="XC120"/>
      <c r="XD120"/>
      <c r="XE120"/>
      <c r="XF120"/>
      <c r="XG120"/>
      <c r="XH120"/>
      <c r="XI120"/>
      <c r="XJ120"/>
      <c r="XK120"/>
      <c r="XL120"/>
      <c r="XM120"/>
      <c r="XN120"/>
      <c r="XO120"/>
      <c r="XP120"/>
      <c r="XQ120"/>
      <c r="XR120"/>
      <c r="XS120"/>
      <c r="XT120"/>
      <c r="XU120"/>
      <c r="XV120"/>
      <c r="XW120"/>
      <c r="XX120"/>
      <c r="XY120"/>
      <c r="XZ120"/>
      <c r="YA120"/>
      <c r="YB120"/>
      <c r="YC120"/>
      <c r="YD120"/>
      <c r="YE120"/>
      <c r="YF120"/>
      <c r="YG120"/>
      <c r="YH120"/>
      <c r="YI120"/>
      <c r="YJ120"/>
      <c r="YK120"/>
      <c r="YL120"/>
      <c r="YM120"/>
      <c r="YN120"/>
      <c r="YO120"/>
      <c r="YP120"/>
      <c r="YQ120"/>
      <c r="YR120"/>
      <c r="YS120"/>
      <c r="YT120"/>
      <c r="YU120"/>
      <c r="YV120"/>
      <c r="YW120"/>
      <c r="YX120"/>
      <c r="YY120"/>
      <c r="YZ120"/>
      <c r="ZA120"/>
      <c r="ZB120"/>
      <c r="ZC120"/>
      <c r="ZD120"/>
      <c r="ZE120"/>
      <c r="ZF120"/>
      <c r="ZG120"/>
      <c r="ZH120"/>
      <c r="ZI120"/>
      <c r="ZJ120"/>
      <c r="ZK120"/>
      <c r="ZL120"/>
      <c r="ZM120"/>
      <c r="ZN120"/>
      <c r="ZO120"/>
      <c r="ZP120"/>
      <c r="ZQ120"/>
      <c r="ZR120"/>
      <c r="ZS120"/>
      <c r="ZT120"/>
      <c r="ZU120"/>
      <c r="ZV120"/>
      <c r="ZW120"/>
      <c r="ZX120"/>
      <c r="ZY120"/>
      <c r="ZZ120"/>
      <c r="AAA120"/>
      <c r="AAB120"/>
      <c r="AAC120"/>
      <c r="AAD120"/>
      <c r="AAE120"/>
      <c r="AAF120"/>
      <c r="AAG120"/>
      <c r="AAH120"/>
      <c r="AAI120"/>
      <c r="AAJ120"/>
      <c r="AAK120"/>
      <c r="AAL120"/>
      <c r="AAM120"/>
      <c r="AAN120"/>
      <c r="AAO120"/>
      <c r="AAP120"/>
      <c r="AAQ120"/>
      <c r="AAR120"/>
      <c r="AAS120"/>
      <c r="AAT120"/>
      <c r="AAU120"/>
      <c r="AAV120"/>
      <c r="AAW120"/>
      <c r="AAX120"/>
      <c r="AAY120"/>
      <c r="AAZ120"/>
      <c r="ABA120"/>
      <c r="ABB120"/>
      <c r="ABC120"/>
      <c r="ABD120"/>
      <c r="ABE120"/>
      <c r="ABF120"/>
      <c r="ABG120"/>
      <c r="ABH120"/>
      <c r="ABI120"/>
      <c r="ABJ120"/>
      <c r="ABK120"/>
      <c r="ABL120"/>
      <c r="ABM120"/>
      <c r="ABN120"/>
      <c r="ABO120"/>
      <c r="ABP120"/>
      <c r="ABQ120"/>
      <c r="ABR120"/>
      <c r="ABS120"/>
      <c r="ABT120"/>
      <c r="ABU120"/>
      <c r="ABV120"/>
      <c r="ABW120"/>
      <c r="ABX120"/>
      <c r="ABY120"/>
      <c r="ABZ120"/>
      <c r="ACA120"/>
      <c r="ACB120"/>
      <c r="ACC120"/>
      <c r="ACD120"/>
      <c r="ACE120"/>
      <c r="ACF120"/>
      <c r="ACG120"/>
      <c r="ACH120"/>
      <c r="ACI120"/>
      <c r="ACJ120"/>
      <c r="ACK120"/>
      <c r="ACL120"/>
      <c r="ACM120"/>
      <c r="ACN120"/>
      <c r="ACO120"/>
      <c r="ACP120"/>
      <c r="ACQ120"/>
      <c r="ACR120"/>
      <c r="ACS120"/>
      <c r="ACT120"/>
      <c r="ACU120"/>
      <c r="ACV120"/>
      <c r="ACW120"/>
      <c r="ACX120"/>
      <c r="ACY120"/>
      <c r="ACZ120"/>
      <c r="ADA120"/>
      <c r="ADB120"/>
      <c r="ADC120"/>
      <c r="ADD120"/>
      <c r="ADE120"/>
      <c r="ADF120"/>
      <c r="ADG120"/>
      <c r="ADH120"/>
      <c r="ADI120"/>
      <c r="ADJ120"/>
      <c r="ADK120"/>
      <c r="ADL120"/>
      <c r="ADM120"/>
      <c r="ADN120"/>
      <c r="ADO120"/>
      <c r="ADP120"/>
      <c r="ADQ120"/>
      <c r="ADR120"/>
      <c r="ADS120"/>
      <c r="ADT120"/>
      <c r="ADU120"/>
      <c r="ADV120"/>
      <c r="ADW120"/>
      <c r="ADX120"/>
      <c r="ADY120"/>
      <c r="ADZ120"/>
      <c r="AEA120"/>
      <c r="AEB120"/>
      <c r="AEC120"/>
      <c r="AED120"/>
      <c r="AEE120"/>
      <c r="AEF120"/>
      <c r="AEG120"/>
      <c r="AEH120"/>
      <c r="AEI120"/>
      <c r="AEJ120"/>
      <c r="AEK120"/>
      <c r="AEL120"/>
      <c r="AEM120"/>
      <c r="AEN120"/>
      <c r="AEO120"/>
      <c r="AEP120"/>
      <c r="AEQ120"/>
      <c r="AER120"/>
      <c r="AES120"/>
      <c r="AET120"/>
      <c r="AEU120"/>
      <c r="AEV120"/>
      <c r="AEW120"/>
      <c r="AEX120"/>
      <c r="AEY120"/>
      <c r="AEZ120"/>
      <c r="AFA120"/>
      <c r="AFB120"/>
      <c r="AFC120"/>
      <c r="AFD120"/>
      <c r="AFE120"/>
      <c r="AFF120"/>
      <c r="AFG120"/>
      <c r="AFH120"/>
      <c r="AFI120"/>
      <c r="AFJ120"/>
      <c r="AFK120"/>
      <c r="AFL120"/>
      <c r="AFM120"/>
      <c r="AFN120"/>
      <c r="AFO120"/>
      <c r="AFP120"/>
      <c r="AFQ120"/>
      <c r="AFR120"/>
      <c r="AFS120"/>
      <c r="AFT120"/>
      <c r="AFU120"/>
      <c r="AFV120"/>
      <c r="AFW120"/>
      <c r="AFX120"/>
      <c r="AFY120"/>
      <c r="AFZ120"/>
      <c r="AGA120"/>
      <c r="AGB120"/>
      <c r="AGC120"/>
      <c r="AGD120"/>
      <c r="AGE120"/>
      <c r="AGF120"/>
      <c r="AGG120"/>
      <c r="AGH120"/>
      <c r="AGI120"/>
      <c r="AGJ120"/>
      <c r="AGK120"/>
      <c r="AGL120"/>
      <c r="AGM120"/>
      <c r="AGN120"/>
      <c r="AGO120"/>
      <c r="AGP120"/>
      <c r="AGQ120"/>
      <c r="AGR120"/>
      <c r="AGS120"/>
      <c r="AGT120"/>
      <c r="AGU120"/>
      <c r="AGV120"/>
      <c r="AGW120"/>
      <c r="AGX120"/>
      <c r="AGY120"/>
      <c r="AGZ120"/>
      <c r="AHA120"/>
      <c r="AHB120"/>
      <c r="AHC120"/>
      <c r="AHD120"/>
      <c r="AHE120"/>
      <c r="AHF120"/>
      <c r="AHG120"/>
      <c r="AHH120"/>
      <c r="AHI120"/>
      <c r="AHJ120"/>
      <c r="AHK120"/>
      <c r="AHL120"/>
      <c r="AHM120"/>
      <c r="AHN120"/>
      <c r="AHO120"/>
      <c r="AHP120"/>
      <c r="AHQ120"/>
      <c r="AHR120"/>
      <c r="AHS120"/>
      <c r="AHT120"/>
      <c r="AHU120"/>
      <c r="AHV120"/>
      <c r="AHW120"/>
      <c r="AHX120"/>
      <c r="AHY120"/>
      <c r="AHZ120"/>
      <c r="AIA120"/>
      <c r="AIB120"/>
      <c r="AIC120"/>
      <c r="AID120"/>
      <c r="AIE120"/>
      <c r="AIF120"/>
      <c r="AIG120"/>
      <c r="AIH120"/>
      <c r="AII120"/>
      <c r="AIJ120"/>
      <c r="AIK120"/>
      <c r="AIL120"/>
      <c r="AIM120"/>
      <c r="AIN120"/>
      <c r="AIO120"/>
      <c r="AIP120"/>
      <c r="AIQ120"/>
      <c r="AIR120"/>
      <c r="AIS120"/>
      <c r="AIT120"/>
      <c r="AIU120"/>
      <c r="AIV120"/>
      <c r="AIW120"/>
      <c r="AIX120"/>
      <c r="AIY120"/>
      <c r="AIZ120"/>
      <c r="AJA120"/>
      <c r="AJB120"/>
      <c r="AJC120"/>
      <c r="AJD120"/>
      <c r="AJE120"/>
      <c r="AJF120"/>
      <c r="AJG120"/>
      <c r="AJH120"/>
      <c r="AJI120"/>
      <c r="AJJ120"/>
      <c r="AJK120"/>
      <c r="AJL120"/>
      <c r="AJM120"/>
      <c r="AJN120"/>
      <c r="AJO120"/>
      <c r="AJP120"/>
      <c r="AJQ120"/>
      <c r="AJR120"/>
      <c r="AJS120"/>
      <c r="AJT120"/>
      <c r="AJU120"/>
      <c r="AJV120"/>
      <c r="AJW120"/>
      <c r="AJX120"/>
      <c r="AJY120"/>
      <c r="AJZ120"/>
      <c r="AKA120"/>
      <c r="AKB120"/>
      <c r="AKC120"/>
      <c r="AKD120"/>
      <c r="AKE120"/>
      <c r="AKF120"/>
      <c r="AKG120"/>
      <c r="AKH120"/>
      <c r="AKI120"/>
      <c r="AKJ120"/>
      <c r="AKK120"/>
      <c r="AKL120"/>
      <c r="AKM120"/>
      <c r="AKN120"/>
      <c r="AKO120"/>
      <c r="AKP120"/>
      <c r="AKQ120"/>
      <c r="AKR120"/>
      <c r="AKS120"/>
      <c r="AKT120"/>
      <c r="AKU120"/>
      <c r="AKV120"/>
      <c r="AKW120"/>
      <c r="AKX120"/>
      <c r="AKY120"/>
      <c r="AKZ120"/>
      <c r="ALA120"/>
      <c r="ALB120"/>
      <c r="ALC120"/>
      <c r="ALD120"/>
      <c r="ALE120"/>
      <c r="ALF120"/>
      <c r="ALG120"/>
      <c r="ALH120"/>
      <c r="ALI120"/>
      <c r="ALJ120"/>
      <c r="ALK120"/>
      <c r="ALL120"/>
      <c r="ALM120"/>
      <c r="ALN120"/>
      <c r="ALO120"/>
      <c r="ALP120"/>
      <c r="ALQ120"/>
      <c r="ALR120"/>
      <c r="ALS120"/>
      <c r="ALT120"/>
      <c r="ALU120"/>
      <c r="ALV120"/>
      <c r="ALW120"/>
      <c r="ALX120"/>
      <c r="ALY120"/>
      <c r="ALZ120"/>
      <c r="AMA120"/>
      <c r="AMB120"/>
      <c r="AMC120"/>
      <c r="AMD120"/>
      <c r="AME120"/>
      <c r="AMF120"/>
      <c r="AMG120"/>
      <c r="AMH120"/>
      <c r="AMI120"/>
      <c r="AMJ120"/>
    </row>
    <row r="121" spans="1:1024" x14ac:dyDescent="0.15">
      <c r="A121" s="103">
        <v>110</v>
      </c>
      <c r="B121" s="104" t="s">
        <v>360</v>
      </c>
      <c r="C121" s="104" t="s">
        <v>360</v>
      </c>
      <c r="D121" s="104" t="s">
        <v>361</v>
      </c>
      <c r="E121" s="105"/>
      <c r="F121" s="104" t="s">
        <v>151</v>
      </c>
      <c r="G121" s="104" t="s">
        <v>105</v>
      </c>
      <c r="H121" s="106"/>
      <c r="I121" s="107">
        <v>1200000</v>
      </c>
      <c r="J121" s="108"/>
      <c r="K121" s="109"/>
      <c r="L121" s="110"/>
      <c r="M121" s="111">
        <f t="shared" si="56"/>
        <v>0</v>
      </c>
      <c r="N121" s="112"/>
      <c r="O121" s="107">
        <f t="shared" si="57"/>
        <v>1200000</v>
      </c>
      <c r="P121" s="58"/>
      <c r="Q121" s="113">
        <v>1</v>
      </c>
      <c r="R121" s="114">
        <f t="shared" si="58"/>
        <v>1200000</v>
      </c>
      <c r="S121" s="115">
        <f t="shared" si="59"/>
        <v>0</v>
      </c>
      <c r="T121" s="116"/>
      <c r="U121" s="117"/>
      <c r="V121" s="118">
        <f t="shared" si="60"/>
        <v>0</v>
      </c>
      <c r="W121" s="112"/>
      <c r="X121" s="135">
        <f t="shared" si="61"/>
        <v>1200000</v>
      </c>
      <c r="Y121" s="58"/>
      <c r="Z121" s="113">
        <v>0</v>
      </c>
      <c r="AA121" s="115">
        <f t="shared" si="62"/>
        <v>0</v>
      </c>
      <c r="AB121" s="116"/>
      <c r="AC121" s="117"/>
      <c r="AD121" s="118">
        <f t="shared" si="63"/>
        <v>0</v>
      </c>
      <c r="AE121" s="112"/>
      <c r="AF121" s="119">
        <f t="shared" si="64"/>
        <v>0</v>
      </c>
      <c r="AG121" s="66"/>
      <c r="AH121" s="113">
        <v>0</v>
      </c>
      <c r="AI121" s="115">
        <f t="shared" si="65"/>
        <v>0</v>
      </c>
      <c r="AJ121" s="116"/>
      <c r="AK121" s="117"/>
      <c r="AL121" s="118">
        <f t="shared" si="66"/>
        <v>0</v>
      </c>
      <c r="AM121" s="112"/>
      <c r="AN121" s="119">
        <f t="shared" si="67"/>
        <v>0</v>
      </c>
      <c r="AO121"/>
      <c r="AP121" s="67">
        <f t="shared" si="68"/>
        <v>1</v>
      </c>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c r="MO121"/>
      <c r="MP121"/>
      <c r="MQ121"/>
      <c r="MR121"/>
      <c r="MS121"/>
      <c r="MT121"/>
      <c r="MU121"/>
      <c r="MV121"/>
      <c r="MW121"/>
      <c r="MX121"/>
      <c r="MY121"/>
      <c r="MZ121"/>
      <c r="NA121"/>
      <c r="NB121"/>
      <c r="NC121"/>
      <c r="ND121"/>
      <c r="NE121"/>
      <c r="NF121"/>
      <c r="NG121"/>
      <c r="NH121"/>
      <c r="NI121"/>
      <c r="NJ121"/>
      <c r="NK121"/>
      <c r="NL121"/>
      <c r="NM121"/>
      <c r="NN121"/>
      <c r="NO121"/>
      <c r="NP121"/>
      <c r="NQ121"/>
      <c r="NR121"/>
      <c r="NS121"/>
      <c r="NT121"/>
      <c r="NU121"/>
      <c r="NV121"/>
      <c r="NW121"/>
      <c r="NX121"/>
      <c r="NY121"/>
      <c r="NZ121"/>
      <c r="OA121"/>
      <c r="OB121"/>
      <c r="OC121"/>
      <c r="OD121"/>
      <c r="OE121"/>
      <c r="OF121"/>
      <c r="OG121"/>
      <c r="OH121"/>
      <c r="OI121"/>
      <c r="OJ121"/>
      <c r="OK121"/>
      <c r="OL121"/>
      <c r="OM121"/>
      <c r="ON121"/>
      <c r="OO121"/>
      <c r="OP121"/>
      <c r="OQ121"/>
      <c r="OR121"/>
      <c r="OS121"/>
      <c r="OT121"/>
      <c r="OU121"/>
      <c r="OV121"/>
      <c r="OW121"/>
      <c r="OX121"/>
      <c r="OY121"/>
      <c r="OZ121"/>
      <c r="PA121"/>
      <c r="PB121"/>
      <c r="PC121"/>
      <c r="PD121"/>
      <c r="PE121"/>
      <c r="PF121"/>
      <c r="PG121"/>
      <c r="PH121"/>
      <c r="PI121"/>
      <c r="PJ121"/>
      <c r="PK121"/>
      <c r="PL121"/>
      <c r="PM121"/>
      <c r="PN121"/>
      <c r="PO121"/>
      <c r="PP121"/>
      <c r="PQ121"/>
      <c r="PR121"/>
      <c r="PS121"/>
      <c r="PT121"/>
      <c r="PU121"/>
      <c r="PV121"/>
      <c r="PW121"/>
      <c r="PX121"/>
      <c r="PY121"/>
      <c r="PZ121"/>
      <c r="QA121"/>
      <c r="QB121"/>
      <c r="QC121"/>
      <c r="QD121"/>
      <c r="QE121"/>
      <c r="QF121"/>
      <c r="QG121"/>
      <c r="QH121"/>
      <c r="QI121"/>
      <c r="QJ121"/>
      <c r="QK121"/>
      <c r="QL121"/>
      <c r="QM121"/>
      <c r="QN121"/>
      <c r="QO121"/>
      <c r="QP121"/>
      <c r="QQ121"/>
      <c r="QR121"/>
      <c r="QS121"/>
      <c r="QT121"/>
      <c r="QU121"/>
      <c r="QV121"/>
      <c r="QW121"/>
      <c r="QX121"/>
      <c r="QY121"/>
      <c r="QZ121"/>
      <c r="RA121"/>
      <c r="RB121"/>
      <c r="RC121"/>
      <c r="RD121"/>
      <c r="RE121"/>
      <c r="RF121"/>
      <c r="RG121"/>
      <c r="RH121"/>
      <c r="RI121"/>
      <c r="RJ121"/>
      <c r="RK121"/>
      <c r="RL121"/>
      <c r="RM121"/>
      <c r="RN121"/>
      <c r="RO121"/>
      <c r="RP121"/>
      <c r="RQ121"/>
      <c r="RR121"/>
      <c r="RS121"/>
      <c r="RT121"/>
      <c r="RU121"/>
      <c r="RV121"/>
      <c r="RW121"/>
      <c r="RX121"/>
      <c r="RY121"/>
      <c r="RZ121"/>
      <c r="SA121"/>
      <c r="SB121"/>
      <c r="SC121"/>
      <c r="SD121"/>
      <c r="SE121"/>
      <c r="SF121"/>
      <c r="SG121"/>
      <c r="SH121"/>
      <c r="SI121"/>
      <c r="SJ121"/>
      <c r="SK121"/>
      <c r="SL121"/>
      <c r="SM121"/>
      <c r="SN121"/>
      <c r="SO121"/>
      <c r="SP121"/>
      <c r="SQ121"/>
      <c r="SR121"/>
      <c r="SS121"/>
      <c r="ST121"/>
      <c r="SU121"/>
      <c r="SV121"/>
      <c r="SW121"/>
      <c r="SX121"/>
      <c r="SY121"/>
      <c r="SZ121"/>
      <c r="TA121"/>
      <c r="TB121"/>
      <c r="TC121"/>
      <c r="TD121"/>
      <c r="TE121"/>
      <c r="TF121"/>
      <c r="TG121"/>
      <c r="TH121"/>
      <c r="TI121"/>
      <c r="TJ121"/>
      <c r="TK121"/>
      <c r="TL121"/>
      <c r="TM121"/>
      <c r="TN121"/>
      <c r="TO121"/>
      <c r="TP121"/>
      <c r="TQ121"/>
      <c r="TR121"/>
      <c r="TS121"/>
      <c r="TT121"/>
      <c r="TU121"/>
      <c r="TV121"/>
      <c r="TW121"/>
      <c r="TX121"/>
      <c r="TY121"/>
      <c r="TZ121"/>
      <c r="UA121"/>
      <c r="UB121"/>
      <c r="UC121"/>
      <c r="UD121"/>
      <c r="UE121"/>
      <c r="UF121"/>
      <c r="UG121"/>
      <c r="UH121"/>
      <c r="UI121"/>
      <c r="UJ121"/>
      <c r="UK121"/>
      <c r="UL121"/>
      <c r="UM121"/>
      <c r="UN121"/>
      <c r="UO121"/>
      <c r="UP121"/>
      <c r="UQ121"/>
      <c r="UR121"/>
      <c r="US121"/>
      <c r="UT121"/>
      <c r="UU121"/>
      <c r="UV121"/>
      <c r="UW121"/>
      <c r="UX121"/>
      <c r="UY121"/>
      <c r="UZ121"/>
      <c r="VA121"/>
      <c r="VB121"/>
      <c r="VC121"/>
      <c r="VD121"/>
      <c r="VE121"/>
      <c r="VF121"/>
      <c r="VG121"/>
      <c r="VH121"/>
      <c r="VI121"/>
      <c r="VJ121"/>
      <c r="VK121"/>
      <c r="VL121"/>
      <c r="VM121"/>
      <c r="VN121"/>
      <c r="VO121"/>
      <c r="VP121"/>
      <c r="VQ121"/>
      <c r="VR121"/>
      <c r="VS121"/>
      <c r="VT121"/>
      <c r="VU121"/>
      <c r="VV121"/>
      <c r="VW121"/>
      <c r="VX121"/>
      <c r="VY121"/>
      <c r="VZ121"/>
      <c r="WA121"/>
      <c r="WB121"/>
      <c r="WC121"/>
      <c r="WD121"/>
      <c r="WE121"/>
      <c r="WF121"/>
      <c r="WG121"/>
      <c r="WH121"/>
      <c r="WI121"/>
      <c r="WJ121"/>
      <c r="WK121"/>
      <c r="WL121"/>
      <c r="WM121"/>
      <c r="WN121"/>
      <c r="WO121"/>
      <c r="WP121"/>
      <c r="WQ121"/>
      <c r="WR121"/>
      <c r="WS121"/>
      <c r="WT121"/>
      <c r="WU121"/>
      <c r="WV121"/>
      <c r="WW121"/>
      <c r="WX121"/>
      <c r="WY121"/>
      <c r="WZ121"/>
      <c r="XA121"/>
      <c r="XB121"/>
      <c r="XC121"/>
      <c r="XD121"/>
      <c r="XE121"/>
      <c r="XF121"/>
      <c r="XG121"/>
      <c r="XH121"/>
      <c r="XI121"/>
      <c r="XJ121"/>
      <c r="XK121"/>
      <c r="XL121"/>
      <c r="XM121"/>
      <c r="XN121"/>
      <c r="XO121"/>
      <c r="XP121"/>
      <c r="XQ121"/>
      <c r="XR121"/>
      <c r="XS121"/>
      <c r="XT121"/>
      <c r="XU121"/>
      <c r="XV121"/>
      <c r="XW121"/>
      <c r="XX121"/>
      <c r="XY121"/>
      <c r="XZ121"/>
      <c r="YA121"/>
      <c r="YB121"/>
      <c r="YC121"/>
      <c r="YD121"/>
      <c r="YE121"/>
      <c r="YF121"/>
      <c r="YG121"/>
      <c r="YH121"/>
      <c r="YI121"/>
      <c r="YJ121"/>
      <c r="YK121"/>
      <c r="YL121"/>
      <c r="YM121"/>
      <c r="YN121"/>
      <c r="YO121"/>
      <c r="YP121"/>
      <c r="YQ121"/>
      <c r="YR121"/>
      <c r="YS121"/>
      <c r="YT121"/>
      <c r="YU121"/>
      <c r="YV121"/>
      <c r="YW121"/>
      <c r="YX121"/>
      <c r="YY121"/>
      <c r="YZ121"/>
      <c r="ZA121"/>
      <c r="ZB121"/>
      <c r="ZC121"/>
      <c r="ZD121"/>
      <c r="ZE121"/>
      <c r="ZF121"/>
      <c r="ZG121"/>
      <c r="ZH121"/>
      <c r="ZI121"/>
      <c r="ZJ121"/>
      <c r="ZK121"/>
      <c r="ZL121"/>
      <c r="ZM121"/>
      <c r="ZN121"/>
      <c r="ZO121"/>
      <c r="ZP121"/>
      <c r="ZQ121"/>
      <c r="ZR121"/>
      <c r="ZS121"/>
      <c r="ZT121"/>
      <c r="ZU121"/>
      <c r="ZV121"/>
      <c r="ZW121"/>
      <c r="ZX121"/>
      <c r="ZY121"/>
      <c r="ZZ121"/>
      <c r="AAA121"/>
      <c r="AAB121"/>
      <c r="AAC121"/>
      <c r="AAD121"/>
      <c r="AAE121"/>
      <c r="AAF121"/>
      <c r="AAG121"/>
      <c r="AAH121"/>
      <c r="AAI121"/>
      <c r="AAJ121"/>
      <c r="AAK121"/>
      <c r="AAL121"/>
      <c r="AAM121"/>
      <c r="AAN121"/>
      <c r="AAO121"/>
      <c r="AAP121"/>
      <c r="AAQ121"/>
      <c r="AAR121"/>
      <c r="AAS121"/>
      <c r="AAT121"/>
      <c r="AAU121"/>
      <c r="AAV121"/>
      <c r="AAW121"/>
      <c r="AAX121"/>
      <c r="AAY121"/>
      <c r="AAZ121"/>
      <c r="ABA121"/>
      <c r="ABB121"/>
      <c r="ABC121"/>
      <c r="ABD121"/>
      <c r="ABE121"/>
      <c r="ABF121"/>
      <c r="ABG121"/>
      <c r="ABH121"/>
      <c r="ABI121"/>
      <c r="ABJ121"/>
      <c r="ABK121"/>
      <c r="ABL121"/>
      <c r="ABM121"/>
      <c r="ABN121"/>
      <c r="ABO121"/>
      <c r="ABP121"/>
      <c r="ABQ121"/>
      <c r="ABR121"/>
      <c r="ABS121"/>
      <c r="ABT121"/>
      <c r="ABU121"/>
      <c r="ABV121"/>
      <c r="ABW121"/>
      <c r="ABX121"/>
      <c r="ABY121"/>
      <c r="ABZ121"/>
      <c r="ACA121"/>
      <c r="ACB121"/>
      <c r="ACC121"/>
      <c r="ACD121"/>
      <c r="ACE121"/>
      <c r="ACF121"/>
      <c r="ACG121"/>
      <c r="ACH121"/>
      <c r="ACI121"/>
      <c r="ACJ121"/>
      <c r="ACK121"/>
      <c r="ACL121"/>
      <c r="ACM121"/>
      <c r="ACN121"/>
      <c r="ACO121"/>
      <c r="ACP121"/>
      <c r="ACQ121"/>
      <c r="ACR121"/>
      <c r="ACS121"/>
      <c r="ACT121"/>
      <c r="ACU121"/>
      <c r="ACV121"/>
      <c r="ACW121"/>
      <c r="ACX121"/>
      <c r="ACY121"/>
      <c r="ACZ121"/>
      <c r="ADA121"/>
      <c r="ADB121"/>
      <c r="ADC121"/>
      <c r="ADD121"/>
      <c r="ADE121"/>
      <c r="ADF121"/>
      <c r="ADG121"/>
      <c r="ADH121"/>
      <c r="ADI121"/>
      <c r="ADJ121"/>
      <c r="ADK121"/>
      <c r="ADL121"/>
      <c r="ADM121"/>
      <c r="ADN121"/>
      <c r="ADO121"/>
      <c r="ADP121"/>
      <c r="ADQ121"/>
      <c r="ADR121"/>
      <c r="ADS121"/>
      <c r="ADT121"/>
      <c r="ADU121"/>
      <c r="ADV121"/>
      <c r="ADW121"/>
      <c r="ADX121"/>
      <c r="ADY121"/>
      <c r="ADZ121"/>
      <c r="AEA121"/>
      <c r="AEB121"/>
      <c r="AEC121"/>
      <c r="AED121"/>
      <c r="AEE121"/>
      <c r="AEF121"/>
      <c r="AEG121"/>
      <c r="AEH121"/>
      <c r="AEI121"/>
      <c r="AEJ121"/>
      <c r="AEK121"/>
      <c r="AEL121"/>
      <c r="AEM121"/>
      <c r="AEN121"/>
      <c r="AEO121"/>
      <c r="AEP121"/>
      <c r="AEQ121"/>
      <c r="AER121"/>
      <c r="AES121"/>
      <c r="AET121"/>
      <c r="AEU121"/>
      <c r="AEV121"/>
      <c r="AEW121"/>
      <c r="AEX121"/>
      <c r="AEY121"/>
      <c r="AEZ121"/>
      <c r="AFA121"/>
      <c r="AFB121"/>
      <c r="AFC121"/>
      <c r="AFD121"/>
      <c r="AFE121"/>
      <c r="AFF121"/>
      <c r="AFG121"/>
      <c r="AFH121"/>
      <c r="AFI121"/>
      <c r="AFJ121"/>
      <c r="AFK121"/>
      <c r="AFL121"/>
      <c r="AFM121"/>
      <c r="AFN121"/>
      <c r="AFO121"/>
      <c r="AFP121"/>
      <c r="AFQ121"/>
      <c r="AFR121"/>
      <c r="AFS121"/>
      <c r="AFT121"/>
      <c r="AFU121"/>
      <c r="AFV121"/>
      <c r="AFW121"/>
      <c r="AFX121"/>
      <c r="AFY121"/>
      <c r="AFZ121"/>
      <c r="AGA121"/>
      <c r="AGB121"/>
      <c r="AGC121"/>
      <c r="AGD121"/>
      <c r="AGE121"/>
      <c r="AGF121"/>
      <c r="AGG121"/>
      <c r="AGH121"/>
      <c r="AGI121"/>
      <c r="AGJ121"/>
      <c r="AGK121"/>
      <c r="AGL121"/>
      <c r="AGM121"/>
      <c r="AGN121"/>
      <c r="AGO121"/>
      <c r="AGP121"/>
      <c r="AGQ121"/>
      <c r="AGR121"/>
      <c r="AGS121"/>
      <c r="AGT121"/>
      <c r="AGU121"/>
      <c r="AGV121"/>
      <c r="AGW121"/>
      <c r="AGX121"/>
      <c r="AGY121"/>
      <c r="AGZ121"/>
      <c r="AHA121"/>
      <c r="AHB121"/>
      <c r="AHC121"/>
      <c r="AHD121"/>
      <c r="AHE121"/>
      <c r="AHF121"/>
      <c r="AHG121"/>
      <c r="AHH121"/>
      <c r="AHI121"/>
      <c r="AHJ121"/>
      <c r="AHK121"/>
      <c r="AHL121"/>
      <c r="AHM121"/>
      <c r="AHN121"/>
      <c r="AHO121"/>
      <c r="AHP121"/>
      <c r="AHQ121"/>
      <c r="AHR121"/>
      <c r="AHS121"/>
      <c r="AHT121"/>
      <c r="AHU121"/>
      <c r="AHV121"/>
      <c r="AHW121"/>
      <c r="AHX121"/>
      <c r="AHY121"/>
      <c r="AHZ121"/>
      <c r="AIA121"/>
      <c r="AIB121"/>
      <c r="AIC121"/>
      <c r="AID121"/>
      <c r="AIE121"/>
      <c r="AIF121"/>
      <c r="AIG121"/>
      <c r="AIH121"/>
      <c r="AII121"/>
      <c r="AIJ121"/>
      <c r="AIK121"/>
      <c r="AIL121"/>
      <c r="AIM121"/>
      <c r="AIN121"/>
      <c r="AIO121"/>
      <c r="AIP121"/>
      <c r="AIQ121"/>
      <c r="AIR121"/>
      <c r="AIS121"/>
      <c r="AIT121"/>
      <c r="AIU121"/>
      <c r="AIV121"/>
      <c r="AIW121"/>
      <c r="AIX121"/>
      <c r="AIY121"/>
      <c r="AIZ121"/>
      <c r="AJA121"/>
      <c r="AJB121"/>
      <c r="AJC121"/>
      <c r="AJD121"/>
      <c r="AJE121"/>
      <c r="AJF121"/>
      <c r="AJG121"/>
      <c r="AJH121"/>
      <c r="AJI121"/>
      <c r="AJJ121"/>
      <c r="AJK121"/>
      <c r="AJL121"/>
      <c r="AJM121"/>
      <c r="AJN121"/>
      <c r="AJO121"/>
      <c r="AJP121"/>
      <c r="AJQ121"/>
      <c r="AJR121"/>
      <c r="AJS121"/>
      <c r="AJT121"/>
      <c r="AJU121"/>
      <c r="AJV121"/>
      <c r="AJW121"/>
      <c r="AJX121"/>
      <c r="AJY121"/>
      <c r="AJZ121"/>
      <c r="AKA121"/>
      <c r="AKB121"/>
      <c r="AKC121"/>
      <c r="AKD121"/>
      <c r="AKE121"/>
      <c r="AKF121"/>
      <c r="AKG121"/>
      <c r="AKH121"/>
      <c r="AKI121"/>
      <c r="AKJ121"/>
      <c r="AKK121"/>
      <c r="AKL121"/>
      <c r="AKM121"/>
      <c r="AKN121"/>
      <c r="AKO121"/>
      <c r="AKP121"/>
      <c r="AKQ121"/>
      <c r="AKR121"/>
      <c r="AKS121"/>
      <c r="AKT121"/>
      <c r="AKU121"/>
      <c r="AKV121"/>
      <c r="AKW121"/>
      <c r="AKX121"/>
      <c r="AKY121"/>
      <c r="AKZ121"/>
      <c r="ALA121"/>
      <c r="ALB121"/>
      <c r="ALC121"/>
      <c r="ALD121"/>
      <c r="ALE121"/>
      <c r="ALF121"/>
      <c r="ALG121"/>
      <c r="ALH121"/>
      <c r="ALI121"/>
      <c r="ALJ121"/>
      <c r="ALK121"/>
      <c r="ALL121"/>
      <c r="ALM121"/>
      <c r="ALN121"/>
      <c r="ALO121"/>
      <c r="ALP121"/>
      <c r="ALQ121"/>
      <c r="ALR121"/>
      <c r="ALS121"/>
      <c r="ALT121"/>
      <c r="ALU121"/>
      <c r="ALV121"/>
      <c r="ALW121"/>
      <c r="ALX121"/>
      <c r="ALY121"/>
      <c r="ALZ121"/>
      <c r="AMA121"/>
      <c r="AMB121"/>
      <c r="AMC121"/>
      <c r="AMD121"/>
      <c r="AME121"/>
      <c r="AMF121"/>
      <c r="AMG121"/>
      <c r="AMH121"/>
      <c r="AMI121"/>
      <c r="AMJ121"/>
    </row>
    <row r="122" spans="1:1024" x14ac:dyDescent="0.15">
      <c r="A122" s="103">
        <v>111</v>
      </c>
      <c r="B122" s="104" t="s">
        <v>362</v>
      </c>
      <c r="C122" s="104" t="s">
        <v>362</v>
      </c>
      <c r="D122" s="104" t="s">
        <v>363</v>
      </c>
      <c r="E122" s="105"/>
      <c r="F122" s="104" t="s">
        <v>105</v>
      </c>
      <c r="G122" s="104" t="s">
        <v>105</v>
      </c>
      <c r="H122" s="106"/>
      <c r="I122" s="107">
        <v>2500000</v>
      </c>
      <c r="J122" s="108"/>
      <c r="K122" s="109"/>
      <c r="L122" s="110"/>
      <c r="M122" s="111">
        <f t="shared" si="56"/>
        <v>0</v>
      </c>
      <c r="N122" s="112"/>
      <c r="O122" s="107">
        <f t="shared" si="57"/>
        <v>2500000</v>
      </c>
      <c r="P122" s="58"/>
      <c r="Q122" s="113">
        <v>1</v>
      </c>
      <c r="R122" s="114">
        <f t="shared" si="58"/>
        <v>2500000</v>
      </c>
      <c r="S122" s="115">
        <f t="shared" si="59"/>
        <v>0</v>
      </c>
      <c r="T122" s="116"/>
      <c r="U122" s="117"/>
      <c r="V122" s="118">
        <f t="shared" si="60"/>
        <v>0</v>
      </c>
      <c r="W122" s="112"/>
      <c r="X122" s="135">
        <f t="shared" si="61"/>
        <v>2500000</v>
      </c>
      <c r="Y122" s="58"/>
      <c r="Z122" s="113">
        <v>0</v>
      </c>
      <c r="AA122" s="115">
        <f t="shared" si="62"/>
        <v>0</v>
      </c>
      <c r="AB122" s="116"/>
      <c r="AC122" s="117"/>
      <c r="AD122" s="118">
        <f t="shared" si="63"/>
        <v>0</v>
      </c>
      <c r="AE122" s="112"/>
      <c r="AF122" s="119">
        <f t="shared" si="64"/>
        <v>0</v>
      </c>
      <c r="AG122" s="66"/>
      <c r="AH122" s="113">
        <v>0</v>
      </c>
      <c r="AI122" s="115">
        <f t="shared" si="65"/>
        <v>0</v>
      </c>
      <c r="AJ122" s="116"/>
      <c r="AK122" s="117"/>
      <c r="AL122" s="118">
        <f t="shared" si="66"/>
        <v>0</v>
      </c>
      <c r="AM122" s="112"/>
      <c r="AN122" s="119">
        <f t="shared" si="67"/>
        <v>0</v>
      </c>
      <c r="AO122"/>
      <c r="AP122" s="67">
        <f t="shared" si="68"/>
        <v>1</v>
      </c>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c r="PK122"/>
      <c r="PL122"/>
      <c r="PM122"/>
      <c r="PN122"/>
      <c r="PO122"/>
      <c r="PP122"/>
      <c r="PQ122"/>
      <c r="PR122"/>
      <c r="PS122"/>
      <c r="PT122"/>
      <c r="PU122"/>
      <c r="PV122"/>
      <c r="PW122"/>
      <c r="PX122"/>
      <c r="PY122"/>
      <c r="PZ122"/>
      <c r="QA122"/>
      <c r="QB122"/>
      <c r="QC122"/>
      <c r="QD122"/>
      <c r="QE122"/>
      <c r="QF122"/>
      <c r="QG122"/>
      <c r="QH122"/>
      <c r="QI122"/>
      <c r="QJ122"/>
      <c r="QK122"/>
      <c r="QL122"/>
      <c r="QM122"/>
      <c r="QN122"/>
      <c r="QO122"/>
      <c r="QP122"/>
      <c r="QQ122"/>
      <c r="QR122"/>
      <c r="QS122"/>
      <c r="QT122"/>
      <c r="QU122"/>
      <c r="QV122"/>
      <c r="QW122"/>
      <c r="QX122"/>
      <c r="QY122"/>
      <c r="QZ122"/>
      <c r="RA122"/>
      <c r="RB122"/>
      <c r="RC122"/>
      <c r="RD122"/>
      <c r="RE122"/>
      <c r="RF122"/>
      <c r="RG122"/>
      <c r="RH122"/>
      <c r="RI122"/>
      <c r="RJ122"/>
      <c r="RK122"/>
      <c r="RL122"/>
      <c r="RM122"/>
      <c r="RN122"/>
      <c r="RO122"/>
      <c r="RP122"/>
      <c r="RQ122"/>
      <c r="RR122"/>
      <c r="RS122"/>
      <c r="RT122"/>
      <c r="RU122"/>
      <c r="RV122"/>
      <c r="RW122"/>
      <c r="RX122"/>
      <c r="RY122"/>
      <c r="RZ122"/>
      <c r="SA122"/>
      <c r="SB122"/>
      <c r="SC122"/>
      <c r="SD122"/>
      <c r="SE122"/>
      <c r="SF122"/>
      <c r="SG122"/>
      <c r="SH122"/>
      <c r="SI122"/>
      <c r="SJ122"/>
      <c r="SK122"/>
      <c r="SL122"/>
      <c r="SM122"/>
      <c r="SN122"/>
      <c r="SO122"/>
      <c r="SP122"/>
      <c r="SQ122"/>
      <c r="SR122"/>
      <c r="SS122"/>
      <c r="ST122"/>
      <c r="SU122"/>
      <c r="SV122"/>
      <c r="SW122"/>
      <c r="SX122"/>
      <c r="SY122"/>
      <c r="SZ122"/>
      <c r="TA122"/>
      <c r="TB122"/>
      <c r="TC122"/>
      <c r="TD122"/>
      <c r="TE122"/>
      <c r="TF122"/>
      <c r="TG122"/>
      <c r="TH122"/>
      <c r="TI122"/>
      <c r="TJ122"/>
      <c r="TK122"/>
      <c r="TL122"/>
      <c r="TM122"/>
      <c r="TN122"/>
      <c r="TO122"/>
      <c r="TP122"/>
      <c r="TQ122"/>
      <c r="TR122"/>
      <c r="TS122"/>
      <c r="TT122"/>
      <c r="TU122"/>
      <c r="TV122"/>
      <c r="TW122"/>
      <c r="TX122"/>
      <c r="TY122"/>
      <c r="TZ122"/>
      <c r="UA122"/>
      <c r="UB122"/>
      <c r="UC122"/>
      <c r="UD122"/>
      <c r="UE122"/>
      <c r="UF122"/>
      <c r="UG122"/>
      <c r="UH122"/>
      <c r="UI122"/>
      <c r="UJ122"/>
      <c r="UK122"/>
      <c r="UL122"/>
      <c r="UM122"/>
      <c r="UN122"/>
      <c r="UO122"/>
      <c r="UP122"/>
      <c r="UQ122"/>
      <c r="UR122"/>
      <c r="US122"/>
      <c r="UT122"/>
      <c r="UU122"/>
      <c r="UV122"/>
      <c r="UW122"/>
      <c r="UX122"/>
      <c r="UY122"/>
      <c r="UZ122"/>
      <c r="VA122"/>
      <c r="VB122"/>
      <c r="VC122"/>
      <c r="VD122"/>
      <c r="VE122"/>
      <c r="VF122"/>
      <c r="VG122"/>
      <c r="VH122"/>
      <c r="VI122"/>
      <c r="VJ122"/>
      <c r="VK122"/>
      <c r="VL122"/>
      <c r="VM122"/>
      <c r="VN122"/>
      <c r="VO122"/>
      <c r="VP122"/>
      <c r="VQ122"/>
      <c r="VR122"/>
      <c r="VS122"/>
      <c r="VT122"/>
      <c r="VU122"/>
      <c r="VV122"/>
      <c r="VW122"/>
      <c r="VX122"/>
      <c r="VY122"/>
      <c r="VZ122"/>
      <c r="WA122"/>
      <c r="WB122"/>
      <c r="WC122"/>
      <c r="WD122"/>
      <c r="WE122"/>
      <c r="WF122"/>
      <c r="WG122"/>
      <c r="WH122"/>
      <c r="WI122"/>
      <c r="WJ122"/>
      <c r="WK122"/>
      <c r="WL122"/>
      <c r="WM122"/>
      <c r="WN122"/>
      <c r="WO122"/>
      <c r="WP122"/>
      <c r="WQ122"/>
      <c r="WR122"/>
      <c r="WS122"/>
      <c r="WT122"/>
      <c r="WU122"/>
      <c r="WV122"/>
      <c r="WW122"/>
      <c r="WX122"/>
      <c r="WY122"/>
      <c r="WZ122"/>
      <c r="XA122"/>
      <c r="XB122"/>
      <c r="XC122"/>
      <c r="XD122"/>
      <c r="XE122"/>
      <c r="XF122"/>
      <c r="XG122"/>
      <c r="XH122"/>
      <c r="XI122"/>
      <c r="XJ122"/>
      <c r="XK122"/>
      <c r="XL122"/>
      <c r="XM122"/>
      <c r="XN122"/>
      <c r="XO122"/>
      <c r="XP122"/>
      <c r="XQ122"/>
      <c r="XR122"/>
      <c r="XS122"/>
      <c r="XT122"/>
      <c r="XU122"/>
      <c r="XV122"/>
      <c r="XW122"/>
      <c r="XX122"/>
      <c r="XY122"/>
      <c r="XZ122"/>
      <c r="YA122"/>
      <c r="YB122"/>
      <c r="YC122"/>
      <c r="YD122"/>
      <c r="YE122"/>
      <c r="YF122"/>
      <c r="YG122"/>
      <c r="YH122"/>
      <c r="YI122"/>
      <c r="YJ122"/>
      <c r="YK122"/>
      <c r="YL122"/>
      <c r="YM122"/>
      <c r="YN122"/>
      <c r="YO122"/>
      <c r="YP122"/>
      <c r="YQ122"/>
      <c r="YR122"/>
      <c r="YS122"/>
      <c r="YT122"/>
      <c r="YU122"/>
      <c r="YV122"/>
      <c r="YW122"/>
      <c r="YX122"/>
      <c r="YY122"/>
      <c r="YZ122"/>
      <c r="ZA122"/>
      <c r="ZB122"/>
      <c r="ZC122"/>
      <c r="ZD122"/>
      <c r="ZE122"/>
      <c r="ZF122"/>
      <c r="ZG122"/>
      <c r="ZH122"/>
      <c r="ZI122"/>
      <c r="ZJ122"/>
      <c r="ZK122"/>
      <c r="ZL122"/>
      <c r="ZM122"/>
      <c r="ZN122"/>
      <c r="ZO122"/>
      <c r="ZP122"/>
      <c r="ZQ122"/>
      <c r="ZR122"/>
      <c r="ZS122"/>
      <c r="ZT122"/>
      <c r="ZU122"/>
      <c r="ZV122"/>
      <c r="ZW122"/>
      <c r="ZX122"/>
      <c r="ZY122"/>
      <c r="ZZ122"/>
      <c r="AAA122"/>
      <c r="AAB122"/>
      <c r="AAC122"/>
      <c r="AAD122"/>
      <c r="AAE122"/>
      <c r="AAF122"/>
      <c r="AAG122"/>
      <c r="AAH122"/>
      <c r="AAI122"/>
      <c r="AAJ122"/>
      <c r="AAK122"/>
      <c r="AAL122"/>
      <c r="AAM122"/>
      <c r="AAN122"/>
      <c r="AAO122"/>
      <c r="AAP122"/>
      <c r="AAQ122"/>
      <c r="AAR122"/>
      <c r="AAS122"/>
      <c r="AAT122"/>
      <c r="AAU122"/>
      <c r="AAV122"/>
      <c r="AAW122"/>
      <c r="AAX122"/>
      <c r="AAY122"/>
      <c r="AAZ122"/>
      <c r="ABA122"/>
      <c r="ABB122"/>
      <c r="ABC122"/>
      <c r="ABD122"/>
      <c r="ABE122"/>
      <c r="ABF122"/>
      <c r="ABG122"/>
      <c r="ABH122"/>
      <c r="ABI122"/>
      <c r="ABJ122"/>
      <c r="ABK122"/>
      <c r="ABL122"/>
      <c r="ABM122"/>
      <c r="ABN122"/>
      <c r="ABO122"/>
      <c r="ABP122"/>
      <c r="ABQ122"/>
      <c r="ABR122"/>
      <c r="ABS122"/>
      <c r="ABT122"/>
      <c r="ABU122"/>
      <c r="ABV122"/>
      <c r="ABW122"/>
      <c r="ABX122"/>
      <c r="ABY122"/>
      <c r="ABZ122"/>
      <c r="ACA122"/>
      <c r="ACB122"/>
      <c r="ACC122"/>
      <c r="ACD122"/>
      <c r="ACE122"/>
      <c r="ACF122"/>
      <c r="ACG122"/>
      <c r="ACH122"/>
      <c r="ACI122"/>
      <c r="ACJ122"/>
      <c r="ACK122"/>
      <c r="ACL122"/>
      <c r="ACM122"/>
      <c r="ACN122"/>
      <c r="ACO122"/>
      <c r="ACP122"/>
      <c r="ACQ122"/>
      <c r="ACR122"/>
      <c r="ACS122"/>
      <c r="ACT122"/>
      <c r="ACU122"/>
      <c r="ACV122"/>
      <c r="ACW122"/>
      <c r="ACX122"/>
      <c r="ACY122"/>
      <c r="ACZ122"/>
      <c r="ADA122"/>
      <c r="ADB122"/>
      <c r="ADC122"/>
      <c r="ADD122"/>
      <c r="ADE122"/>
      <c r="ADF122"/>
      <c r="ADG122"/>
      <c r="ADH122"/>
      <c r="ADI122"/>
      <c r="ADJ122"/>
      <c r="ADK122"/>
      <c r="ADL122"/>
      <c r="ADM122"/>
      <c r="ADN122"/>
      <c r="ADO122"/>
      <c r="ADP122"/>
      <c r="ADQ122"/>
      <c r="ADR122"/>
      <c r="ADS122"/>
      <c r="ADT122"/>
      <c r="ADU122"/>
      <c r="ADV122"/>
      <c r="ADW122"/>
      <c r="ADX122"/>
      <c r="ADY122"/>
      <c r="ADZ122"/>
      <c r="AEA122"/>
      <c r="AEB122"/>
      <c r="AEC122"/>
      <c r="AED122"/>
      <c r="AEE122"/>
      <c r="AEF122"/>
      <c r="AEG122"/>
      <c r="AEH122"/>
      <c r="AEI122"/>
      <c r="AEJ122"/>
      <c r="AEK122"/>
      <c r="AEL122"/>
      <c r="AEM122"/>
      <c r="AEN122"/>
      <c r="AEO122"/>
      <c r="AEP122"/>
      <c r="AEQ122"/>
      <c r="AER122"/>
      <c r="AES122"/>
      <c r="AET122"/>
      <c r="AEU122"/>
      <c r="AEV122"/>
      <c r="AEW122"/>
      <c r="AEX122"/>
      <c r="AEY122"/>
      <c r="AEZ122"/>
      <c r="AFA122"/>
      <c r="AFB122"/>
      <c r="AFC122"/>
      <c r="AFD122"/>
      <c r="AFE122"/>
      <c r="AFF122"/>
      <c r="AFG122"/>
      <c r="AFH122"/>
      <c r="AFI122"/>
      <c r="AFJ122"/>
      <c r="AFK122"/>
      <c r="AFL122"/>
      <c r="AFM122"/>
      <c r="AFN122"/>
      <c r="AFO122"/>
      <c r="AFP122"/>
      <c r="AFQ122"/>
      <c r="AFR122"/>
      <c r="AFS122"/>
      <c r="AFT122"/>
      <c r="AFU122"/>
      <c r="AFV122"/>
      <c r="AFW122"/>
      <c r="AFX122"/>
      <c r="AFY122"/>
      <c r="AFZ122"/>
      <c r="AGA122"/>
      <c r="AGB122"/>
      <c r="AGC122"/>
      <c r="AGD122"/>
      <c r="AGE122"/>
      <c r="AGF122"/>
      <c r="AGG122"/>
      <c r="AGH122"/>
      <c r="AGI122"/>
      <c r="AGJ122"/>
      <c r="AGK122"/>
      <c r="AGL122"/>
      <c r="AGM122"/>
      <c r="AGN122"/>
      <c r="AGO122"/>
      <c r="AGP122"/>
      <c r="AGQ122"/>
      <c r="AGR122"/>
      <c r="AGS122"/>
      <c r="AGT122"/>
      <c r="AGU122"/>
      <c r="AGV122"/>
      <c r="AGW122"/>
      <c r="AGX122"/>
      <c r="AGY122"/>
      <c r="AGZ122"/>
      <c r="AHA122"/>
      <c r="AHB122"/>
      <c r="AHC122"/>
      <c r="AHD122"/>
      <c r="AHE122"/>
      <c r="AHF122"/>
      <c r="AHG122"/>
      <c r="AHH122"/>
      <c r="AHI122"/>
      <c r="AHJ122"/>
      <c r="AHK122"/>
      <c r="AHL122"/>
      <c r="AHM122"/>
      <c r="AHN122"/>
      <c r="AHO122"/>
      <c r="AHP122"/>
      <c r="AHQ122"/>
      <c r="AHR122"/>
      <c r="AHS122"/>
      <c r="AHT122"/>
      <c r="AHU122"/>
      <c r="AHV122"/>
      <c r="AHW122"/>
      <c r="AHX122"/>
      <c r="AHY122"/>
      <c r="AHZ122"/>
      <c r="AIA122"/>
      <c r="AIB122"/>
      <c r="AIC122"/>
      <c r="AID122"/>
      <c r="AIE122"/>
      <c r="AIF122"/>
      <c r="AIG122"/>
      <c r="AIH122"/>
      <c r="AII122"/>
      <c r="AIJ122"/>
      <c r="AIK122"/>
      <c r="AIL122"/>
      <c r="AIM122"/>
      <c r="AIN122"/>
      <c r="AIO122"/>
      <c r="AIP122"/>
      <c r="AIQ122"/>
      <c r="AIR122"/>
      <c r="AIS122"/>
      <c r="AIT122"/>
      <c r="AIU122"/>
      <c r="AIV122"/>
      <c r="AIW122"/>
      <c r="AIX122"/>
      <c r="AIY122"/>
      <c r="AIZ122"/>
      <c r="AJA122"/>
      <c r="AJB122"/>
      <c r="AJC122"/>
      <c r="AJD122"/>
      <c r="AJE122"/>
      <c r="AJF122"/>
      <c r="AJG122"/>
      <c r="AJH122"/>
      <c r="AJI122"/>
      <c r="AJJ122"/>
      <c r="AJK122"/>
      <c r="AJL122"/>
      <c r="AJM122"/>
      <c r="AJN122"/>
      <c r="AJO122"/>
      <c r="AJP122"/>
      <c r="AJQ122"/>
      <c r="AJR122"/>
      <c r="AJS122"/>
      <c r="AJT122"/>
      <c r="AJU122"/>
      <c r="AJV122"/>
      <c r="AJW122"/>
      <c r="AJX122"/>
      <c r="AJY122"/>
      <c r="AJZ122"/>
      <c r="AKA122"/>
      <c r="AKB122"/>
      <c r="AKC122"/>
      <c r="AKD122"/>
      <c r="AKE122"/>
      <c r="AKF122"/>
      <c r="AKG122"/>
      <c r="AKH122"/>
      <c r="AKI122"/>
      <c r="AKJ122"/>
      <c r="AKK122"/>
      <c r="AKL122"/>
      <c r="AKM122"/>
      <c r="AKN122"/>
      <c r="AKO122"/>
      <c r="AKP122"/>
      <c r="AKQ122"/>
      <c r="AKR122"/>
      <c r="AKS122"/>
      <c r="AKT122"/>
      <c r="AKU122"/>
      <c r="AKV122"/>
      <c r="AKW122"/>
      <c r="AKX122"/>
      <c r="AKY122"/>
      <c r="AKZ122"/>
      <c r="ALA122"/>
      <c r="ALB122"/>
      <c r="ALC122"/>
      <c r="ALD122"/>
      <c r="ALE122"/>
      <c r="ALF122"/>
      <c r="ALG122"/>
      <c r="ALH122"/>
      <c r="ALI122"/>
      <c r="ALJ122"/>
      <c r="ALK122"/>
      <c r="ALL122"/>
      <c r="ALM122"/>
      <c r="ALN122"/>
      <c r="ALO122"/>
      <c r="ALP122"/>
      <c r="ALQ122"/>
      <c r="ALR122"/>
      <c r="ALS122"/>
      <c r="ALT122"/>
      <c r="ALU122"/>
      <c r="ALV122"/>
      <c r="ALW122"/>
      <c r="ALX122"/>
      <c r="ALY122"/>
      <c r="ALZ122"/>
      <c r="AMA122"/>
      <c r="AMB122"/>
      <c r="AMC122"/>
      <c r="AMD122"/>
      <c r="AME122"/>
      <c r="AMF122"/>
      <c r="AMG122"/>
      <c r="AMH122"/>
      <c r="AMI122"/>
      <c r="AMJ122"/>
    </row>
    <row r="123" spans="1:1024" s="34" customFormat="1" ht="11.25" x14ac:dyDescent="0.15">
      <c r="A123" s="103">
        <v>112</v>
      </c>
      <c r="B123" s="104" t="s">
        <v>364</v>
      </c>
      <c r="C123" s="104" t="s">
        <v>364</v>
      </c>
      <c r="D123" s="104" t="s">
        <v>365</v>
      </c>
      <c r="E123" s="105"/>
      <c r="F123" s="104" t="s">
        <v>105</v>
      </c>
      <c r="G123" s="104" t="s">
        <v>105</v>
      </c>
      <c r="H123" s="106"/>
      <c r="I123" s="107">
        <v>10000000</v>
      </c>
      <c r="J123" s="108"/>
      <c r="K123" s="109"/>
      <c r="L123" s="110"/>
      <c r="M123" s="111">
        <f t="shared" si="56"/>
        <v>0</v>
      </c>
      <c r="N123" s="112"/>
      <c r="O123" s="107">
        <f t="shared" si="57"/>
        <v>10000000</v>
      </c>
      <c r="P123" s="58"/>
      <c r="Q123" s="113">
        <v>1</v>
      </c>
      <c r="R123" s="114">
        <f t="shared" si="58"/>
        <v>10000000</v>
      </c>
      <c r="S123" s="115">
        <f t="shared" si="59"/>
        <v>0</v>
      </c>
      <c r="T123" s="116"/>
      <c r="U123" s="117"/>
      <c r="V123" s="118">
        <f t="shared" si="60"/>
        <v>0</v>
      </c>
      <c r="W123" s="112"/>
      <c r="X123" s="135">
        <f t="shared" si="61"/>
        <v>10000000</v>
      </c>
      <c r="Y123" s="58"/>
      <c r="Z123" s="113">
        <v>0</v>
      </c>
      <c r="AA123" s="115">
        <f t="shared" si="62"/>
        <v>0</v>
      </c>
      <c r="AB123" s="116"/>
      <c r="AC123" s="117"/>
      <c r="AD123" s="118">
        <f t="shared" si="63"/>
        <v>0</v>
      </c>
      <c r="AE123" s="112"/>
      <c r="AF123" s="119">
        <f t="shared" si="64"/>
        <v>0</v>
      </c>
      <c r="AG123" s="66"/>
      <c r="AH123" s="113">
        <v>0</v>
      </c>
      <c r="AI123" s="115">
        <f t="shared" si="65"/>
        <v>0</v>
      </c>
      <c r="AJ123" s="116"/>
      <c r="AK123" s="117"/>
      <c r="AL123" s="118">
        <f t="shared" si="66"/>
        <v>0</v>
      </c>
      <c r="AM123" s="112"/>
      <c r="AN123" s="119">
        <f t="shared" si="67"/>
        <v>0</v>
      </c>
      <c r="AP123" s="67">
        <f t="shared" si="68"/>
        <v>1</v>
      </c>
    </row>
    <row r="124" spans="1:1024" s="34" customFormat="1" ht="11.25" x14ac:dyDescent="0.15">
      <c r="A124" s="103">
        <v>113</v>
      </c>
      <c r="B124" s="104" t="s">
        <v>366</v>
      </c>
      <c r="C124" s="104" t="s">
        <v>366</v>
      </c>
      <c r="D124" s="104" t="s">
        <v>367</v>
      </c>
      <c r="E124" s="105">
        <v>0.8</v>
      </c>
      <c r="F124" s="104" t="s">
        <v>105</v>
      </c>
      <c r="G124" s="104" t="s">
        <v>105</v>
      </c>
      <c r="H124" s="106"/>
      <c r="I124" s="107">
        <v>10000000</v>
      </c>
      <c r="J124" s="108"/>
      <c r="K124" s="109"/>
      <c r="L124" s="110"/>
      <c r="M124" s="111">
        <f t="shared" si="56"/>
        <v>0</v>
      </c>
      <c r="N124" s="112"/>
      <c r="O124" s="107">
        <f t="shared" si="57"/>
        <v>10000000</v>
      </c>
      <c r="P124" s="58"/>
      <c r="Q124" s="113">
        <v>1</v>
      </c>
      <c r="R124" s="114">
        <f t="shared" si="58"/>
        <v>10000000</v>
      </c>
      <c r="S124" s="115">
        <f t="shared" si="59"/>
        <v>8000000</v>
      </c>
      <c r="T124" s="116"/>
      <c r="U124" s="117"/>
      <c r="V124" s="118">
        <f t="shared" si="60"/>
        <v>0</v>
      </c>
      <c r="W124" s="112"/>
      <c r="X124" s="135">
        <f t="shared" si="61"/>
        <v>10000000</v>
      </c>
      <c r="Y124" s="58"/>
      <c r="Z124" s="113">
        <v>0</v>
      </c>
      <c r="AA124" s="115">
        <f t="shared" si="62"/>
        <v>0</v>
      </c>
      <c r="AB124" s="116"/>
      <c r="AC124" s="117"/>
      <c r="AD124" s="118">
        <f t="shared" si="63"/>
        <v>0</v>
      </c>
      <c r="AE124" s="112"/>
      <c r="AF124" s="119">
        <f t="shared" si="64"/>
        <v>0</v>
      </c>
      <c r="AG124" s="66"/>
      <c r="AH124" s="113">
        <v>0</v>
      </c>
      <c r="AI124" s="115">
        <f t="shared" si="65"/>
        <v>0</v>
      </c>
      <c r="AJ124" s="116"/>
      <c r="AK124" s="117"/>
      <c r="AL124" s="118">
        <f t="shared" si="66"/>
        <v>0</v>
      </c>
      <c r="AM124" s="112"/>
      <c r="AN124" s="119">
        <f t="shared" si="67"/>
        <v>0</v>
      </c>
      <c r="AP124" s="67">
        <f t="shared" si="68"/>
        <v>1</v>
      </c>
    </row>
    <row r="125" spans="1:1024" x14ac:dyDescent="0.15">
      <c r="A125" s="86">
        <v>114</v>
      </c>
      <c r="B125" s="87" t="s">
        <v>368</v>
      </c>
      <c r="C125" s="87" t="s">
        <v>368</v>
      </c>
      <c r="D125" s="87" t="s">
        <v>369</v>
      </c>
      <c r="E125" s="88">
        <v>1</v>
      </c>
      <c r="F125" s="87" t="s">
        <v>130</v>
      </c>
      <c r="G125" s="87" t="s">
        <v>130</v>
      </c>
      <c r="H125" s="89"/>
      <c r="I125" s="90">
        <v>10600000</v>
      </c>
      <c r="J125" s="91"/>
      <c r="K125" s="92"/>
      <c r="L125" s="93"/>
      <c r="M125" s="94">
        <f t="shared" si="56"/>
        <v>0</v>
      </c>
      <c r="N125" s="95"/>
      <c r="O125" s="90">
        <f t="shared" si="57"/>
        <v>10600000</v>
      </c>
      <c r="P125" s="58"/>
      <c r="Q125" s="96">
        <v>0</v>
      </c>
      <c r="R125" s="97">
        <f t="shared" si="58"/>
        <v>0</v>
      </c>
      <c r="S125" s="98"/>
      <c r="T125" s="99"/>
      <c r="U125" s="100"/>
      <c r="V125" s="101">
        <f t="shared" si="60"/>
        <v>0</v>
      </c>
      <c r="W125" s="95"/>
      <c r="X125" s="136">
        <f t="shared" si="61"/>
        <v>0</v>
      </c>
      <c r="Y125" s="58"/>
      <c r="Z125" s="96">
        <v>1</v>
      </c>
      <c r="AA125" s="98">
        <f t="shared" si="62"/>
        <v>10600000</v>
      </c>
      <c r="AB125" s="99"/>
      <c r="AC125" s="100"/>
      <c r="AD125" s="101">
        <f t="shared" si="63"/>
        <v>0</v>
      </c>
      <c r="AE125" s="95"/>
      <c r="AF125" s="102">
        <f t="shared" si="64"/>
        <v>10600000</v>
      </c>
      <c r="AG125" s="66"/>
      <c r="AH125" s="96">
        <v>0</v>
      </c>
      <c r="AI125" s="98">
        <f t="shared" si="65"/>
        <v>0</v>
      </c>
      <c r="AJ125" s="99"/>
      <c r="AK125" s="100"/>
      <c r="AL125" s="101">
        <f t="shared" si="66"/>
        <v>0</v>
      </c>
      <c r="AM125" s="95"/>
      <c r="AN125" s="102">
        <f t="shared" si="67"/>
        <v>0</v>
      </c>
      <c r="AO125"/>
      <c r="AP125" s="67">
        <f t="shared" si="68"/>
        <v>1</v>
      </c>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c r="RM125"/>
      <c r="RN125"/>
      <c r="RO125"/>
      <c r="RP125"/>
      <c r="RQ125"/>
      <c r="RR125"/>
      <c r="RS125"/>
      <c r="RT125"/>
      <c r="RU125"/>
      <c r="RV125"/>
      <c r="RW125"/>
      <c r="RX125"/>
      <c r="RY125"/>
      <c r="RZ125"/>
      <c r="SA125"/>
      <c r="SB125"/>
      <c r="SC125"/>
      <c r="SD125"/>
      <c r="SE125"/>
      <c r="SF125"/>
      <c r="SG125"/>
      <c r="SH125"/>
      <c r="SI125"/>
      <c r="SJ125"/>
      <c r="SK125"/>
      <c r="SL125"/>
      <c r="SM125"/>
      <c r="SN125"/>
      <c r="SO125"/>
      <c r="SP125"/>
      <c r="SQ125"/>
      <c r="SR125"/>
      <c r="SS125"/>
      <c r="ST125"/>
      <c r="SU125"/>
      <c r="SV125"/>
      <c r="SW125"/>
      <c r="SX125"/>
      <c r="SY125"/>
      <c r="SZ125"/>
      <c r="TA125"/>
      <c r="TB125"/>
      <c r="TC125"/>
      <c r="TD125"/>
      <c r="TE125"/>
      <c r="TF125"/>
      <c r="TG125"/>
      <c r="TH125"/>
      <c r="TI125"/>
      <c r="TJ125"/>
      <c r="TK125"/>
      <c r="TL125"/>
      <c r="TM125"/>
      <c r="TN125"/>
      <c r="TO125"/>
      <c r="TP125"/>
      <c r="TQ125"/>
      <c r="TR125"/>
      <c r="TS125"/>
      <c r="TT125"/>
      <c r="TU125"/>
      <c r="TV125"/>
      <c r="TW125"/>
      <c r="TX125"/>
      <c r="TY125"/>
      <c r="TZ125"/>
      <c r="UA125"/>
      <c r="UB125"/>
      <c r="UC125"/>
      <c r="UD125"/>
      <c r="UE125"/>
      <c r="UF125"/>
      <c r="UG125"/>
      <c r="UH125"/>
      <c r="UI125"/>
      <c r="UJ125"/>
      <c r="UK125"/>
      <c r="UL125"/>
      <c r="UM125"/>
      <c r="UN125"/>
      <c r="UO125"/>
      <c r="UP125"/>
      <c r="UQ125"/>
      <c r="UR125"/>
      <c r="US125"/>
      <c r="UT125"/>
      <c r="UU125"/>
      <c r="UV125"/>
      <c r="UW125"/>
      <c r="UX125"/>
      <c r="UY125"/>
      <c r="UZ125"/>
      <c r="VA125"/>
      <c r="VB125"/>
      <c r="VC125"/>
      <c r="VD125"/>
      <c r="VE125"/>
      <c r="VF125"/>
      <c r="VG125"/>
      <c r="VH125"/>
      <c r="VI125"/>
      <c r="VJ125"/>
      <c r="VK125"/>
      <c r="VL125"/>
      <c r="VM125"/>
      <c r="VN125"/>
      <c r="VO125"/>
      <c r="VP125"/>
      <c r="VQ125"/>
      <c r="VR125"/>
      <c r="VS125"/>
      <c r="VT125"/>
      <c r="VU125"/>
      <c r="VV125"/>
      <c r="VW125"/>
      <c r="VX125"/>
      <c r="VY125"/>
      <c r="VZ125"/>
      <c r="WA125"/>
      <c r="WB125"/>
      <c r="WC125"/>
      <c r="WD125"/>
      <c r="WE125"/>
      <c r="WF125"/>
      <c r="WG125"/>
      <c r="WH125"/>
      <c r="WI125"/>
      <c r="WJ125"/>
      <c r="WK125"/>
      <c r="WL125"/>
      <c r="WM125"/>
      <c r="WN125"/>
      <c r="WO125"/>
      <c r="WP125"/>
      <c r="WQ125"/>
      <c r="WR125"/>
      <c r="WS125"/>
      <c r="WT125"/>
      <c r="WU125"/>
      <c r="WV125"/>
      <c r="WW125"/>
      <c r="WX125"/>
      <c r="WY125"/>
      <c r="WZ125"/>
      <c r="XA125"/>
      <c r="XB125"/>
      <c r="XC125"/>
      <c r="XD125"/>
      <c r="XE125"/>
      <c r="XF125"/>
      <c r="XG125"/>
      <c r="XH125"/>
      <c r="XI125"/>
      <c r="XJ125"/>
      <c r="XK125"/>
      <c r="XL125"/>
      <c r="XM125"/>
      <c r="XN125"/>
      <c r="XO125"/>
      <c r="XP125"/>
      <c r="XQ125"/>
      <c r="XR125"/>
      <c r="XS125"/>
      <c r="XT125"/>
      <c r="XU125"/>
      <c r="XV125"/>
      <c r="XW125"/>
      <c r="XX125"/>
      <c r="XY125"/>
      <c r="XZ125"/>
      <c r="YA125"/>
      <c r="YB125"/>
      <c r="YC125"/>
      <c r="YD125"/>
      <c r="YE125"/>
      <c r="YF125"/>
      <c r="YG125"/>
      <c r="YH125"/>
      <c r="YI125"/>
      <c r="YJ125"/>
      <c r="YK125"/>
      <c r="YL125"/>
      <c r="YM125"/>
      <c r="YN125"/>
      <c r="YO125"/>
      <c r="YP125"/>
      <c r="YQ125"/>
      <c r="YR125"/>
      <c r="YS125"/>
      <c r="YT125"/>
      <c r="YU125"/>
      <c r="YV125"/>
      <c r="YW125"/>
      <c r="YX125"/>
      <c r="YY125"/>
      <c r="YZ125"/>
      <c r="ZA125"/>
      <c r="ZB125"/>
      <c r="ZC125"/>
      <c r="ZD125"/>
      <c r="ZE125"/>
      <c r="ZF125"/>
      <c r="ZG125"/>
      <c r="ZH125"/>
      <c r="ZI125"/>
      <c r="ZJ125"/>
      <c r="ZK125"/>
      <c r="ZL125"/>
      <c r="ZM125"/>
      <c r="ZN125"/>
      <c r="ZO125"/>
      <c r="ZP125"/>
      <c r="ZQ125"/>
      <c r="ZR125"/>
      <c r="ZS125"/>
      <c r="ZT125"/>
      <c r="ZU125"/>
      <c r="ZV125"/>
      <c r="ZW125"/>
      <c r="ZX125"/>
      <c r="ZY125"/>
      <c r="ZZ125"/>
      <c r="AAA125"/>
      <c r="AAB125"/>
      <c r="AAC125"/>
      <c r="AAD125"/>
      <c r="AAE125"/>
      <c r="AAF125"/>
      <c r="AAG125"/>
      <c r="AAH125"/>
      <c r="AAI125"/>
      <c r="AAJ125"/>
      <c r="AAK125"/>
      <c r="AAL125"/>
      <c r="AAM125"/>
      <c r="AAN125"/>
      <c r="AAO125"/>
      <c r="AAP125"/>
      <c r="AAQ125"/>
      <c r="AAR125"/>
      <c r="AAS125"/>
      <c r="AAT125"/>
      <c r="AAU125"/>
      <c r="AAV125"/>
      <c r="AAW125"/>
      <c r="AAX125"/>
      <c r="AAY125"/>
      <c r="AAZ125"/>
      <c r="ABA125"/>
      <c r="ABB125"/>
      <c r="ABC125"/>
      <c r="ABD125"/>
      <c r="ABE125"/>
      <c r="ABF125"/>
      <c r="ABG125"/>
      <c r="ABH125"/>
      <c r="ABI125"/>
      <c r="ABJ125"/>
      <c r="ABK125"/>
      <c r="ABL125"/>
      <c r="ABM125"/>
      <c r="ABN125"/>
      <c r="ABO125"/>
      <c r="ABP125"/>
      <c r="ABQ125"/>
      <c r="ABR125"/>
      <c r="ABS125"/>
      <c r="ABT125"/>
      <c r="ABU125"/>
      <c r="ABV125"/>
      <c r="ABW125"/>
      <c r="ABX125"/>
      <c r="ABY125"/>
      <c r="ABZ125"/>
      <c r="ACA125"/>
      <c r="ACB125"/>
      <c r="ACC125"/>
      <c r="ACD125"/>
      <c r="ACE125"/>
      <c r="ACF125"/>
      <c r="ACG125"/>
      <c r="ACH125"/>
      <c r="ACI125"/>
      <c r="ACJ125"/>
      <c r="ACK125"/>
      <c r="ACL125"/>
      <c r="ACM125"/>
      <c r="ACN125"/>
      <c r="ACO125"/>
      <c r="ACP125"/>
      <c r="ACQ125"/>
      <c r="ACR125"/>
      <c r="ACS125"/>
      <c r="ACT125"/>
      <c r="ACU125"/>
      <c r="ACV125"/>
      <c r="ACW125"/>
      <c r="ACX125"/>
      <c r="ACY125"/>
      <c r="ACZ125"/>
      <c r="ADA125"/>
      <c r="ADB125"/>
      <c r="ADC125"/>
      <c r="ADD125"/>
      <c r="ADE125"/>
      <c r="ADF125"/>
      <c r="ADG125"/>
      <c r="ADH125"/>
      <c r="ADI125"/>
      <c r="ADJ125"/>
      <c r="ADK125"/>
      <c r="ADL125"/>
      <c r="ADM125"/>
      <c r="ADN125"/>
      <c r="ADO125"/>
      <c r="ADP125"/>
      <c r="ADQ125"/>
      <c r="ADR125"/>
      <c r="ADS125"/>
      <c r="ADT125"/>
      <c r="ADU125"/>
      <c r="ADV125"/>
      <c r="ADW125"/>
      <c r="ADX125"/>
      <c r="ADY125"/>
      <c r="ADZ125"/>
      <c r="AEA125"/>
      <c r="AEB125"/>
      <c r="AEC125"/>
      <c r="AED125"/>
      <c r="AEE125"/>
      <c r="AEF125"/>
      <c r="AEG125"/>
      <c r="AEH125"/>
      <c r="AEI125"/>
      <c r="AEJ125"/>
      <c r="AEK125"/>
      <c r="AEL125"/>
      <c r="AEM125"/>
      <c r="AEN125"/>
      <c r="AEO125"/>
      <c r="AEP125"/>
      <c r="AEQ125"/>
      <c r="AER125"/>
      <c r="AES125"/>
      <c r="AET125"/>
      <c r="AEU125"/>
      <c r="AEV125"/>
      <c r="AEW125"/>
      <c r="AEX125"/>
      <c r="AEY125"/>
      <c r="AEZ125"/>
      <c r="AFA125"/>
      <c r="AFB125"/>
      <c r="AFC125"/>
      <c r="AFD125"/>
      <c r="AFE125"/>
      <c r="AFF125"/>
      <c r="AFG125"/>
      <c r="AFH125"/>
      <c r="AFI125"/>
      <c r="AFJ125"/>
      <c r="AFK125"/>
      <c r="AFL125"/>
      <c r="AFM125"/>
      <c r="AFN125"/>
      <c r="AFO125"/>
      <c r="AFP125"/>
      <c r="AFQ125"/>
      <c r="AFR125"/>
      <c r="AFS125"/>
      <c r="AFT125"/>
      <c r="AFU125"/>
      <c r="AFV125"/>
      <c r="AFW125"/>
      <c r="AFX125"/>
      <c r="AFY125"/>
      <c r="AFZ125"/>
      <c r="AGA125"/>
      <c r="AGB125"/>
      <c r="AGC125"/>
      <c r="AGD125"/>
      <c r="AGE125"/>
      <c r="AGF125"/>
      <c r="AGG125"/>
      <c r="AGH125"/>
      <c r="AGI125"/>
      <c r="AGJ125"/>
      <c r="AGK125"/>
      <c r="AGL125"/>
      <c r="AGM125"/>
      <c r="AGN125"/>
      <c r="AGO125"/>
      <c r="AGP125"/>
      <c r="AGQ125"/>
      <c r="AGR125"/>
      <c r="AGS125"/>
      <c r="AGT125"/>
      <c r="AGU125"/>
      <c r="AGV125"/>
      <c r="AGW125"/>
      <c r="AGX125"/>
      <c r="AGY125"/>
      <c r="AGZ125"/>
      <c r="AHA125"/>
      <c r="AHB125"/>
      <c r="AHC125"/>
      <c r="AHD125"/>
      <c r="AHE125"/>
      <c r="AHF125"/>
      <c r="AHG125"/>
      <c r="AHH125"/>
      <c r="AHI125"/>
      <c r="AHJ125"/>
      <c r="AHK125"/>
      <c r="AHL125"/>
      <c r="AHM125"/>
      <c r="AHN125"/>
      <c r="AHO125"/>
      <c r="AHP125"/>
      <c r="AHQ125"/>
      <c r="AHR125"/>
      <c r="AHS125"/>
      <c r="AHT125"/>
      <c r="AHU125"/>
      <c r="AHV125"/>
      <c r="AHW125"/>
      <c r="AHX125"/>
      <c r="AHY125"/>
      <c r="AHZ125"/>
      <c r="AIA125"/>
      <c r="AIB125"/>
      <c r="AIC125"/>
      <c r="AID125"/>
      <c r="AIE125"/>
      <c r="AIF125"/>
      <c r="AIG125"/>
      <c r="AIH125"/>
      <c r="AII125"/>
      <c r="AIJ125"/>
      <c r="AIK125"/>
      <c r="AIL125"/>
      <c r="AIM125"/>
      <c r="AIN125"/>
      <c r="AIO125"/>
      <c r="AIP125"/>
      <c r="AIQ125"/>
      <c r="AIR125"/>
      <c r="AIS125"/>
      <c r="AIT125"/>
      <c r="AIU125"/>
      <c r="AIV125"/>
      <c r="AIW125"/>
      <c r="AIX125"/>
      <c r="AIY125"/>
      <c r="AIZ125"/>
      <c r="AJA125"/>
      <c r="AJB125"/>
      <c r="AJC125"/>
      <c r="AJD125"/>
      <c r="AJE125"/>
      <c r="AJF125"/>
      <c r="AJG125"/>
      <c r="AJH125"/>
      <c r="AJI125"/>
      <c r="AJJ125"/>
      <c r="AJK125"/>
      <c r="AJL125"/>
      <c r="AJM125"/>
      <c r="AJN125"/>
      <c r="AJO125"/>
      <c r="AJP125"/>
      <c r="AJQ125"/>
      <c r="AJR125"/>
      <c r="AJS125"/>
      <c r="AJT125"/>
      <c r="AJU125"/>
      <c r="AJV125"/>
      <c r="AJW125"/>
      <c r="AJX125"/>
      <c r="AJY125"/>
      <c r="AJZ125"/>
      <c r="AKA125"/>
      <c r="AKB125"/>
      <c r="AKC125"/>
      <c r="AKD125"/>
      <c r="AKE125"/>
      <c r="AKF125"/>
      <c r="AKG125"/>
      <c r="AKH125"/>
      <c r="AKI125"/>
      <c r="AKJ125"/>
      <c r="AKK125"/>
      <c r="AKL125"/>
      <c r="AKM125"/>
      <c r="AKN125"/>
      <c r="AKO125"/>
      <c r="AKP125"/>
      <c r="AKQ125"/>
      <c r="AKR125"/>
      <c r="AKS125"/>
      <c r="AKT125"/>
      <c r="AKU125"/>
      <c r="AKV125"/>
      <c r="AKW125"/>
      <c r="AKX125"/>
      <c r="AKY125"/>
      <c r="AKZ125"/>
      <c r="ALA125"/>
      <c r="ALB125"/>
      <c r="ALC125"/>
      <c r="ALD125"/>
      <c r="ALE125"/>
      <c r="ALF125"/>
      <c r="ALG125"/>
      <c r="ALH125"/>
      <c r="ALI125"/>
      <c r="ALJ125"/>
      <c r="ALK125"/>
      <c r="ALL125"/>
      <c r="ALM125"/>
      <c r="ALN125"/>
      <c r="ALO125"/>
      <c r="ALP125"/>
      <c r="ALQ125"/>
      <c r="ALR125"/>
      <c r="ALS125"/>
      <c r="ALT125"/>
      <c r="ALU125"/>
      <c r="ALV125"/>
      <c r="ALW125"/>
      <c r="ALX125"/>
      <c r="ALY125"/>
      <c r="ALZ125"/>
      <c r="AMA125"/>
      <c r="AMB125"/>
      <c r="AMC125"/>
      <c r="AMD125"/>
      <c r="AME125"/>
      <c r="AMF125"/>
      <c r="AMG125"/>
      <c r="AMH125"/>
      <c r="AMI125"/>
      <c r="AMJ125"/>
    </row>
    <row r="126" spans="1:1024" s="149" customFormat="1" ht="11.25" x14ac:dyDescent="0.15">
      <c r="A126" s="137" t="s">
        <v>342</v>
      </c>
      <c r="B126" s="138"/>
      <c r="C126" s="139"/>
      <c r="D126" s="139"/>
      <c r="E126" s="140"/>
      <c r="F126" s="139"/>
      <c r="G126" s="139"/>
      <c r="H126" s="140"/>
      <c r="I126" s="141">
        <f>SUM(I113:I125)</f>
        <v>43289000</v>
      </c>
      <c r="J126" s="142"/>
      <c r="K126" s="143">
        <f>SUM(K113:K125)</f>
        <v>0</v>
      </c>
      <c r="L126" s="144">
        <f>SUM(L113:L125)</f>
        <v>0</v>
      </c>
      <c r="M126" s="144">
        <f>SUM(M113:M125)</f>
        <v>0</v>
      </c>
      <c r="N126" s="145">
        <f>SUM(N113:N125)</f>
        <v>0</v>
      </c>
      <c r="O126" s="141">
        <f>SUM(O113:O125)</f>
        <v>43289000</v>
      </c>
      <c r="P126" s="146"/>
      <c r="Q126" s="147" t="s">
        <v>343</v>
      </c>
      <c r="R126" s="144">
        <f t="shared" ref="R126:X126" si="69">SUM(R113:R125)</f>
        <v>32689000</v>
      </c>
      <c r="S126" s="145">
        <f t="shared" si="69"/>
        <v>8000000</v>
      </c>
      <c r="T126" s="147">
        <f t="shared" si="69"/>
        <v>0</v>
      </c>
      <c r="U126" s="144">
        <f t="shared" si="69"/>
        <v>0</v>
      </c>
      <c r="V126" s="144">
        <f t="shared" si="69"/>
        <v>0</v>
      </c>
      <c r="W126" s="145">
        <f t="shared" si="69"/>
        <v>0</v>
      </c>
      <c r="X126" s="141">
        <f t="shared" si="69"/>
        <v>32689000</v>
      </c>
      <c r="Y126" s="146"/>
      <c r="Z126" s="147" t="s">
        <v>343</v>
      </c>
      <c r="AA126" s="145">
        <f t="shared" ref="AA126:AF126" si="70">SUM(AA113:AA125)</f>
        <v>10600000</v>
      </c>
      <c r="AB126" s="147">
        <f t="shared" si="70"/>
        <v>0</v>
      </c>
      <c r="AC126" s="144">
        <f t="shared" si="70"/>
        <v>0</v>
      </c>
      <c r="AD126" s="144">
        <f t="shared" si="70"/>
        <v>0</v>
      </c>
      <c r="AE126" s="145">
        <f t="shared" si="70"/>
        <v>0</v>
      </c>
      <c r="AF126" s="148">
        <f t="shared" si="70"/>
        <v>10600000</v>
      </c>
      <c r="AG126" s="146"/>
      <c r="AH126" s="147" t="s">
        <v>343</v>
      </c>
      <c r="AI126" s="145">
        <f t="shared" ref="AI126:AN126" si="71">SUM(AI113:AI125)</f>
        <v>0</v>
      </c>
      <c r="AJ126" s="147">
        <f t="shared" si="71"/>
        <v>0</v>
      </c>
      <c r="AK126" s="144">
        <f t="shared" si="71"/>
        <v>0</v>
      </c>
      <c r="AL126" s="144">
        <f t="shared" si="71"/>
        <v>0</v>
      </c>
      <c r="AM126" s="145">
        <f t="shared" si="71"/>
        <v>0</v>
      </c>
      <c r="AN126" s="148">
        <f t="shared" si="71"/>
        <v>0</v>
      </c>
      <c r="AO126" s="146"/>
      <c r="AP126" s="146"/>
    </row>
    <row r="127" spans="1:1024" s="163" customFormat="1" ht="11.25" x14ac:dyDescent="0.15">
      <c r="A127" s="183" t="s">
        <v>370</v>
      </c>
      <c r="B127" s="183"/>
      <c r="C127" s="183"/>
      <c r="D127" s="183"/>
      <c r="E127" s="151"/>
      <c r="F127" s="152"/>
      <c r="G127" s="152"/>
      <c r="H127" s="153"/>
      <c r="I127" s="154">
        <f>+I112+I126</f>
        <v>432444300</v>
      </c>
      <c r="J127" s="155"/>
      <c r="K127" s="156">
        <f>+K112+K126</f>
        <v>149206000</v>
      </c>
      <c r="L127" s="157">
        <f>+L112+L126</f>
        <v>80150000</v>
      </c>
      <c r="M127" s="157">
        <f>+M112+M126</f>
        <v>6412000</v>
      </c>
      <c r="N127" s="158"/>
      <c r="O127" s="154">
        <f>+O112+O126</f>
        <v>212062300</v>
      </c>
      <c r="P127" s="159"/>
      <c r="Q127" s="156" t="s">
        <v>343</v>
      </c>
      <c r="R127" s="160">
        <f>+R112+R126</f>
        <v>237672094.00000003</v>
      </c>
      <c r="S127" s="158">
        <f>+S112+S126</f>
        <v>106434567.73999999</v>
      </c>
      <c r="T127" s="156">
        <f>+T112+T126</f>
        <v>0</v>
      </c>
      <c r="U127" s="157">
        <f>+U112+U126</f>
        <v>0</v>
      </c>
      <c r="V127" s="157">
        <f>+V112+V126</f>
        <v>0</v>
      </c>
      <c r="W127" s="158"/>
      <c r="X127" s="154">
        <f>+X112+X126</f>
        <v>32689000</v>
      </c>
      <c r="Y127" s="159"/>
      <c r="Z127" s="156" t="s">
        <v>343</v>
      </c>
      <c r="AA127" s="158">
        <f>+AA112+AA126</f>
        <v>48233612.619999997</v>
      </c>
      <c r="AB127" s="156">
        <f>+AB112+AB126</f>
        <v>0</v>
      </c>
      <c r="AC127" s="157">
        <f>+AC112+AC126</f>
        <v>0</v>
      </c>
      <c r="AD127" s="157">
        <f>+AD112+AD126</f>
        <v>0</v>
      </c>
      <c r="AE127" s="158"/>
      <c r="AF127" s="161">
        <f>+AF112+AF126</f>
        <v>28755177.620000001</v>
      </c>
      <c r="AG127" s="162"/>
      <c r="AH127" s="156" t="s">
        <v>343</v>
      </c>
      <c r="AI127" s="158">
        <f>+AI112+AI126</f>
        <v>143258725.38000003</v>
      </c>
      <c r="AJ127" s="156">
        <f>+AJ112+AJ126</f>
        <v>8104500</v>
      </c>
      <c r="AK127" s="157">
        <f>+AK112+AK126</f>
        <v>0</v>
      </c>
      <c r="AL127" s="157">
        <f>+AL112+AL126</f>
        <v>0</v>
      </c>
      <c r="AM127" s="158"/>
      <c r="AN127" s="161">
        <f>+AN112+AN126</f>
        <v>10519622.380000003</v>
      </c>
      <c r="AO127" s="146"/>
      <c r="AP127" s="146"/>
    </row>
  </sheetData>
  <mergeCells count="21">
    <mergeCell ref="I3:O3"/>
    <mergeCell ref="Q3:X3"/>
    <mergeCell ref="Z3:AF3"/>
    <mergeCell ref="AH3:AN3"/>
    <mergeCell ref="A4:A5"/>
    <mergeCell ref="B4:B5"/>
    <mergeCell ref="C4:C5"/>
    <mergeCell ref="D4:D5"/>
    <mergeCell ref="E4:E5"/>
    <mergeCell ref="F4:F5"/>
    <mergeCell ref="G4:G5"/>
    <mergeCell ref="H4:H5"/>
    <mergeCell ref="I4:J4"/>
    <mergeCell ref="K4:O4"/>
    <mergeCell ref="Q4:S4"/>
    <mergeCell ref="T4:X4"/>
    <mergeCell ref="Z4:AA4"/>
    <mergeCell ref="AB4:AF4"/>
    <mergeCell ref="AH4:AI4"/>
    <mergeCell ref="AJ4:AN4"/>
    <mergeCell ref="A127:D127"/>
  </mergeCells>
  <phoneticPr fontId="21"/>
  <printOptions horizontalCentered="1"/>
  <pageMargins left="0.31527777777777799" right="0.15763888888888899" top="0.31527777777777799" bottom="0.74861111111111101" header="0.51180555555555496" footer="0.31527777777777799"/>
  <pageSetup paperSize="9" scale="23" firstPageNumber="0" fitToHeight="0" orientation="portrait" horizontalDpi="4294967292"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786"/>
  <sheetViews>
    <sheetView view="pageBreakPreview" zoomScaleNormal="100" workbookViewId="0">
      <selection activeCell="L20" sqref="L20"/>
    </sheetView>
  </sheetViews>
  <sheetFormatPr defaultRowHeight="13.5" x14ac:dyDescent="0.15"/>
  <cols>
    <col min="1" max="1025" width="9" style="24"/>
  </cols>
  <sheetData>
    <row r="1" spans="2:2" ht="7.5" customHeight="1" x14ac:dyDescent="0.15">
      <c r="B1"/>
    </row>
    <row r="2" spans="2:2" ht="18.75" customHeight="1" x14ac:dyDescent="0.15">
      <c r="B2" s="25" t="s">
        <v>391</v>
      </c>
    </row>
    <row r="3" spans="2:2" ht="7.5" customHeight="1" x14ac:dyDescent="0.15"/>
    <row r="4" spans="2:2" ht="7.5" customHeight="1" x14ac:dyDescent="0.15"/>
    <row r="5" spans="2:2" ht="12" customHeight="1" x14ac:dyDescent="0.15"/>
    <row r="6" spans="2:2" s="24" customFormat="1" ht="7.5" customHeight="1" x14ac:dyDescent="0.15"/>
    <row r="7" spans="2:2" s="24" customFormat="1" ht="7.5" customHeight="1" x14ac:dyDescent="0.15"/>
    <row r="8" spans="2:2" s="24" customFormat="1" ht="7.5" customHeight="1" x14ac:dyDescent="0.15"/>
    <row r="9" spans="2:2" s="24" customFormat="1" ht="7.5" customHeight="1" x14ac:dyDescent="0.15"/>
    <row r="10" spans="2:2" s="24" customFormat="1" ht="7.5" customHeight="1" x14ac:dyDescent="0.15"/>
    <row r="11" spans="2:2" s="24" customFormat="1" ht="7.5" customHeight="1" x14ac:dyDescent="0.15"/>
    <row r="12" spans="2:2" s="24" customFormat="1" ht="7.5" customHeight="1" x14ac:dyDescent="0.15"/>
    <row r="13" spans="2:2" s="24" customFormat="1" ht="7.5" customHeight="1" x14ac:dyDescent="0.15"/>
    <row r="14" spans="2:2" s="24" customFormat="1" ht="7.5" customHeight="1" x14ac:dyDescent="0.15"/>
    <row r="15" spans="2:2" s="24" customFormat="1" ht="7.5" customHeight="1" x14ac:dyDescent="0.15"/>
    <row r="16" spans="2:2" s="24" customFormat="1" ht="7.5" customHeight="1" x14ac:dyDescent="0.15"/>
    <row r="17" s="24" customFormat="1" ht="7.5" customHeight="1" x14ac:dyDescent="0.15"/>
    <row r="18" s="24" customFormat="1" ht="7.5" customHeight="1" x14ac:dyDescent="0.15"/>
    <row r="19" s="24" customFormat="1" ht="7.5" customHeight="1" x14ac:dyDescent="0.15"/>
    <row r="20" s="24" customFormat="1" ht="7.5" customHeight="1" x14ac:dyDescent="0.15"/>
    <row r="21" s="24" customFormat="1" ht="7.5" customHeight="1" x14ac:dyDescent="0.15"/>
    <row r="22" s="24" customFormat="1" ht="7.5" customHeight="1" x14ac:dyDescent="0.15"/>
    <row r="23" s="24" customFormat="1" ht="7.5" customHeight="1" x14ac:dyDescent="0.15"/>
    <row r="24" s="24" customFormat="1" ht="7.5" customHeight="1" x14ac:dyDescent="0.15"/>
    <row r="25" s="24" customFormat="1" ht="7.5" customHeight="1" x14ac:dyDescent="0.15"/>
    <row r="26" s="24" customFormat="1" ht="7.5" customHeight="1" x14ac:dyDescent="0.15"/>
    <row r="27" s="24" customFormat="1" ht="7.5" customHeight="1" x14ac:dyDescent="0.15"/>
    <row r="28" s="24" customFormat="1" ht="7.5" customHeight="1" x14ac:dyDescent="0.15"/>
    <row r="29" s="24" customFormat="1" ht="7.5" customHeight="1" x14ac:dyDescent="0.15"/>
    <row r="30" s="24" customFormat="1" ht="7.5" customHeight="1" x14ac:dyDescent="0.15"/>
    <row r="31" s="24" customFormat="1" ht="7.5" customHeight="1" x14ac:dyDescent="0.15"/>
    <row r="32" s="24" customFormat="1" ht="7.5" customHeight="1" x14ac:dyDescent="0.15"/>
    <row r="33" s="24" customFormat="1" ht="7.5" customHeight="1" x14ac:dyDescent="0.15"/>
    <row r="34" s="24" customFormat="1" ht="7.5" customHeight="1" x14ac:dyDescent="0.15"/>
    <row r="35" s="24" customFormat="1" ht="7.5" customHeight="1" x14ac:dyDescent="0.15"/>
    <row r="36" s="24" customFormat="1" ht="7.5" customHeight="1" x14ac:dyDescent="0.15"/>
    <row r="37" s="24" customFormat="1" ht="7.5" customHeight="1" x14ac:dyDescent="0.15"/>
    <row r="38" s="24" customFormat="1" ht="7.5" customHeight="1" x14ac:dyDescent="0.15"/>
    <row r="39" s="24" customFormat="1" ht="7.5" customHeight="1" x14ac:dyDescent="0.15"/>
    <row r="40" s="24" customFormat="1" ht="7.5" customHeight="1" x14ac:dyDescent="0.15"/>
    <row r="41" s="24" customFormat="1" ht="7.5" customHeight="1" x14ac:dyDescent="0.15"/>
    <row r="42" s="24" customFormat="1" ht="7.5" customHeight="1" x14ac:dyDescent="0.15"/>
    <row r="43" s="24" customFormat="1" ht="7.5" customHeight="1" x14ac:dyDescent="0.15"/>
    <row r="44" s="24" customFormat="1" ht="7.5" customHeight="1" x14ac:dyDescent="0.15"/>
    <row r="45" s="24" customFormat="1" ht="7.5" customHeight="1" x14ac:dyDescent="0.15"/>
    <row r="46" s="24" customFormat="1" ht="7.5" customHeight="1" x14ac:dyDescent="0.15"/>
    <row r="47" s="24" customFormat="1" ht="7.5" customHeight="1" x14ac:dyDescent="0.15"/>
    <row r="48" s="24" customFormat="1" ht="7.5" customHeight="1" x14ac:dyDescent="0.15"/>
    <row r="49" s="24" customFormat="1" ht="7.5" customHeight="1" x14ac:dyDescent="0.15"/>
    <row r="50" s="24" customFormat="1" ht="7.5" customHeight="1" x14ac:dyDescent="0.15"/>
    <row r="51" s="24" customFormat="1" ht="7.5" customHeight="1" x14ac:dyDescent="0.15"/>
    <row r="52" s="24" customFormat="1" ht="7.5" customHeight="1" x14ac:dyDescent="0.15"/>
    <row r="53" s="24" customFormat="1" ht="7.5" customHeight="1" x14ac:dyDescent="0.15"/>
    <row r="54" s="24" customFormat="1" ht="7.5" customHeight="1" x14ac:dyDescent="0.15"/>
    <row r="55" s="24" customFormat="1" ht="7.5" customHeight="1" x14ac:dyDescent="0.15"/>
    <row r="56" s="24" customFormat="1" ht="7.5" customHeight="1" x14ac:dyDescent="0.15"/>
    <row r="57" s="24" customFormat="1" ht="7.5" customHeight="1" x14ac:dyDescent="0.15"/>
    <row r="58" s="24" customFormat="1" ht="7.5" customHeight="1" x14ac:dyDescent="0.15"/>
    <row r="59" s="24" customFormat="1" ht="7.5" customHeight="1" x14ac:dyDescent="0.15"/>
    <row r="60" s="24" customFormat="1" ht="7.5" customHeight="1" x14ac:dyDescent="0.15"/>
    <row r="61" s="24" customFormat="1" ht="7.5" customHeight="1" x14ac:dyDescent="0.15"/>
    <row r="62" s="24" customFormat="1" ht="7.5" customHeight="1" x14ac:dyDescent="0.15"/>
    <row r="63" s="24" customFormat="1" ht="7.5" customHeight="1" x14ac:dyDescent="0.15"/>
    <row r="64" s="24" customFormat="1" ht="7.5" customHeight="1" x14ac:dyDescent="0.15"/>
    <row r="65" s="24" customFormat="1" ht="7.5" customHeight="1" x14ac:dyDescent="0.15"/>
    <row r="66" s="24" customFormat="1" ht="7.5" customHeight="1" x14ac:dyDescent="0.15"/>
    <row r="67" s="24" customFormat="1" ht="7.5" customHeight="1" x14ac:dyDescent="0.15"/>
    <row r="68" s="24" customFormat="1" ht="7.5" customHeight="1" x14ac:dyDescent="0.15"/>
    <row r="69" s="24" customFormat="1" ht="7.5" customHeight="1" x14ac:dyDescent="0.15"/>
    <row r="70" s="24" customFormat="1" ht="7.5" customHeight="1" x14ac:dyDescent="0.15"/>
    <row r="71" s="24" customFormat="1" ht="7.5" customHeight="1" x14ac:dyDescent="0.15"/>
    <row r="72" s="24" customFormat="1" ht="7.5" customHeight="1" x14ac:dyDescent="0.15"/>
    <row r="73" s="24" customFormat="1" ht="7.5" customHeight="1" x14ac:dyDescent="0.15"/>
    <row r="74" s="24" customFormat="1" ht="7.5" customHeight="1" x14ac:dyDescent="0.15"/>
    <row r="75" s="24" customFormat="1" ht="7.5" customHeight="1" x14ac:dyDescent="0.15"/>
    <row r="76" s="24" customFormat="1" ht="7.5" customHeight="1" x14ac:dyDescent="0.15"/>
    <row r="77" s="24" customFormat="1" ht="7.5" customHeight="1" x14ac:dyDescent="0.15"/>
    <row r="78" s="24" customFormat="1" ht="7.5" customHeight="1" x14ac:dyDescent="0.15"/>
    <row r="79" s="24" customFormat="1" ht="7.5" customHeight="1" x14ac:dyDescent="0.15"/>
    <row r="80" s="24" customFormat="1" ht="7.5" customHeight="1" x14ac:dyDescent="0.15"/>
    <row r="81" s="24" customFormat="1" ht="7.5" customHeight="1" x14ac:dyDescent="0.15"/>
    <row r="82" s="24" customFormat="1" ht="7.5" customHeight="1" x14ac:dyDescent="0.15"/>
    <row r="83" s="24" customFormat="1" ht="7.5" customHeight="1" x14ac:dyDescent="0.15"/>
    <row r="84" s="24" customFormat="1" ht="7.5" customHeight="1" x14ac:dyDescent="0.15"/>
    <row r="85" s="24" customFormat="1" ht="7.5" customHeight="1" x14ac:dyDescent="0.15"/>
    <row r="86" s="24" customFormat="1" ht="7.5" customHeight="1" x14ac:dyDescent="0.15"/>
    <row r="87" s="24" customFormat="1" ht="7.5" customHeight="1" x14ac:dyDescent="0.15"/>
    <row r="88" s="24" customFormat="1" ht="7.5" customHeight="1" x14ac:dyDescent="0.15"/>
    <row r="89" s="24" customFormat="1" ht="7.5" customHeight="1" x14ac:dyDescent="0.15"/>
    <row r="90" s="24" customFormat="1" ht="7.5" customHeight="1" x14ac:dyDescent="0.15"/>
    <row r="91" s="24" customFormat="1" ht="7.5" customHeight="1" x14ac:dyDescent="0.15"/>
    <row r="92" s="24" customFormat="1" ht="7.5" customHeight="1" x14ac:dyDescent="0.15"/>
    <row r="93" s="24" customFormat="1" ht="7.5" customHeight="1" x14ac:dyDescent="0.15"/>
    <row r="94" s="24" customFormat="1" ht="7.5" customHeight="1" x14ac:dyDescent="0.15"/>
    <row r="95" s="24" customFormat="1" ht="7.5" customHeight="1" x14ac:dyDescent="0.15"/>
    <row r="96" s="24" customFormat="1" ht="7.5" customHeight="1" x14ac:dyDescent="0.15"/>
    <row r="97" s="24" customFormat="1" ht="7.5" customHeight="1" x14ac:dyDescent="0.15"/>
    <row r="98" s="24" customFormat="1" ht="7.5" customHeight="1" x14ac:dyDescent="0.15"/>
    <row r="99" s="24" customFormat="1" ht="7.5" customHeight="1" x14ac:dyDescent="0.15"/>
    <row r="100" s="24" customFormat="1" ht="7.5" customHeight="1" x14ac:dyDescent="0.15"/>
    <row r="101" s="24" customFormat="1" ht="7.5" customHeight="1" x14ac:dyDescent="0.15"/>
    <row r="102" s="24" customFormat="1" ht="7.5" customHeight="1" x14ac:dyDescent="0.15"/>
    <row r="103" s="24" customFormat="1" ht="7.5" customHeight="1" x14ac:dyDescent="0.15"/>
    <row r="104" s="24" customFormat="1" ht="7.5" customHeight="1" x14ac:dyDescent="0.15"/>
    <row r="105" s="24" customFormat="1" ht="7.5" customHeight="1" x14ac:dyDescent="0.15"/>
    <row r="106" s="24" customFormat="1" ht="7.5" customHeight="1" x14ac:dyDescent="0.15"/>
    <row r="107" s="24" customFormat="1" ht="7.5" customHeight="1" x14ac:dyDescent="0.15"/>
    <row r="108" s="24" customFormat="1" ht="7.5" customHeight="1" x14ac:dyDescent="0.15"/>
    <row r="109" s="24" customFormat="1" ht="7.5" customHeight="1" x14ac:dyDescent="0.15"/>
    <row r="110" s="24" customFormat="1" ht="7.5" customHeight="1" x14ac:dyDescent="0.15"/>
    <row r="111" s="24" customFormat="1" ht="7.5" customHeight="1" x14ac:dyDescent="0.15"/>
    <row r="112" s="24" customFormat="1" ht="7.5" customHeight="1" x14ac:dyDescent="0.15"/>
    <row r="113" s="24" customFormat="1" ht="7.5" customHeight="1" x14ac:dyDescent="0.15"/>
    <row r="114" s="24" customFormat="1" ht="7.5" customHeight="1" x14ac:dyDescent="0.15"/>
    <row r="115" s="24" customFormat="1" ht="7.5" customHeight="1" x14ac:dyDescent="0.15"/>
    <row r="116" s="24" customFormat="1" ht="7.5" customHeight="1" x14ac:dyDescent="0.15"/>
    <row r="117" s="24" customFormat="1" ht="7.5" customHeight="1" x14ac:dyDescent="0.15"/>
    <row r="118" s="24" customFormat="1" ht="7.5" customHeight="1" x14ac:dyDescent="0.15"/>
    <row r="119" s="24" customFormat="1" ht="7.5" customHeight="1" x14ac:dyDescent="0.15"/>
    <row r="120" s="24" customFormat="1" ht="7.5" customHeight="1" x14ac:dyDescent="0.15"/>
    <row r="121" s="24" customFormat="1" ht="7.5" customHeight="1" x14ac:dyDescent="0.15"/>
    <row r="122" s="24" customFormat="1" ht="7.5" customHeight="1" x14ac:dyDescent="0.15"/>
    <row r="123" s="24" customFormat="1" ht="7.5" customHeight="1" x14ac:dyDescent="0.15"/>
    <row r="124" s="24" customFormat="1" ht="7.5" customHeight="1" x14ac:dyDescent="0.15"/>
    <row r="125" s="24" customFormat="1" ht="7.5" customHeight="1" x14ac:dyDescent="0.15"/>
    <row r="126" s="24" customFormat="1" ht="7.5" customHeight="1" x14ac:dyDescent="0.15"/>
    <row r="127" s="24" customFormat="1" ht="7.5" customHeight="1" x14ac:dyDescent="0.15"/>
    <row r="128" s="24" customFormat="1" ht="7.5" customHeight="1" x14ac:dyDescent="0.15"/>
    <row r="129" s="24" customFormat="1" ht="7.5" customHeight="1" x14ac:dyDescent="0.15"/>
    <row r="130" s="24" customFormat="1" ht="7.5" customHeight="1" x14ac:dyDescent="0.15"/>
    <row r="131" s="24" customFormat="1" ht="7.5" customHeight="1" x14ac:dyDescent="0.15"/>
    <row r="132" s="24" customFormat="1" ht="7.5" customHeight="1" x14ac:dyDescent="0.15"/>
    <row r="133" s="24" customFormat="1" ht="7.5" customHeight="1" x14ac:dyDescent="0.15"/>
    <row r="134" s="24" customFormat="1" ht="7.5" customHeight="1" x14ac:dyDescent="0.15"/>
    <row r="135" s="24" customFormat="1" ht="7.5" customHeight="1" x14ac:dyDescent="0.15"/>
    <row r="136" s="24" customFormat="1" ht="7.5" customHeight="1" x14ac:dyDescent="0.15"/>
    <row r="137" s="24" customFormat="1" ht="7.5" customHeight="1" x14ac:dyDescent="0.15"/>
    <row r="138" s="24" customFormat="1" ht="7.5" customHeight="1" x14ac:dyDescent="0.15"/>
    <row r="139" s="24" customFormat="1" ht="7.5" customHeight="1" x14ac:dyDescent="0.15"/>
    <row r="140" s="24" customFormat="1" ht="7.5" customHeight="1" x14ac:dyDescent="0.15"/>
    <row r="141" s="24" customFormat="1" ht="7.5" customHeight="1" x14ac:dyDescent="0.15"/>
    <row r="142" s="24" customFormat="1" ht="7.5" customHeight="1" x14ac:dyDescent="0.15"/>
    <row r="143" s="24" customFormat="1" ht="7.5" customHeight="1" x14ac:dyDescent="0.15"/>
    <row r="144" s="24" customFormat="1" ht="7.5" customHeight="1" x14ac:dyDescent="0.15"/>
    <row r="145" s="24" customFormat="1" ht="7.5" customHeight="1" x14ac:dyDescent="0.15"/>
    <row r="146" s="24" customFormat="1" ht="7.5" customHeight="1" x14ac:dyDescent="0.15"/>
    <row r="147" s="24" customFormat="1" ht="7.5" customHeight="1" x14ac:dyDescent="0.15"/>
    <row r="148" s="24" customFormat="1" ht="7.5" customHeight="1" x14ac:dyDescent="0.15"/>
    <row r="149" s="24" customFormat="1" ht="7.5" customHeight="1" x14ac:dyDescent="0.15"/>
    <row r="150" s="24" customFormat="1" ht="7.5" customHeight="1" x14ac:dyDescent="0.15"/>
    <row r="151" s="24" customFormat="1" ht="7.5" customHeight="1" x14ac:dyDescent="0.15"/>
    <row r="152" s="24" customFormat="1" ht="7.5" customHeight="1" x14ac:dyDescent="0.15"/>
    <row r="153" s="24" customFormat="1" ht="7.5" customHeight="1" x14ac:dyDescent="0.15"/>
    <row r="154" s="24" customFormat="1" ht="7.5" customHeight="1" x14ac:dyDescent="0.15"/>
    <row r="155" s="24" customFormat="1" ht="7.5" customHeight="1" x14ac:dyDescent="0.15"/>
    <row r="156" s="24" customFormat="1" ht="7.5" customHeight="1" x14ac:dyDescent="0.15"/>
    <row r="157" s="24" customFormat="1" ht="7.5" customHeight="1" x14ac:dyDescent="0.15"/>
    <row r="158" s="24" customFormat="1" ht="7.5" customHeight="1" x14ac:dyDescent="0.15"/>
    <row r="159" s="24" customFormat="1" ht="7.5" customHeight="1" x14ac:dyDescent="0.15"/>
    <row r="160" s="24" customFormat="1" ht="7.5" customHeight="1" x14ac:dyDescent="0.15"/>
    <row r="161" s="24" customFormat="1" ht="7.5" customHeight="1" x14ac:dyDescent="0.15"/>
    <row r="162" s="24" customFormat="1" ht="7.5" customHeight="1" x14ac:dyDescent="0.15"/>
    <row r="163" s="24" customFormat="1" ht="7.5" customHeight="1" x14ac:dyDescent="0.15"/>
    <row r="164" s="24" customFormat="1" ht="7.5" customHeight="1" x14ac:dyDescent="0.15"/>
    <row r="165" s="24" customFormat="1" ht="7.5" customHeight="1" x14ac:dyDescent="0.15"/>
    <row r="166" s="24" customFormat="1" ht="7.5" customHeight="1" x14ac:dyDescent="0.15"/>
    <row r="167" s="24" customFormat="1" ht="7.5" customHeight="1" x14ac:dyDescent="0.15"/>
    <row r="168" s="24" customFormat="1" ht="7.5" customHeight="1" x14ac:dyDescent="0.15"/>
    <row r="169" s="24" customFormat="1" ht="7.5" customHeight="1" x14ac:dyDescent="0.15"/>
    <row r="170" s="24" customFormat="1" ht="7.5" customHeight="1" x14ac:dyDescent="0.15"/>
    <row r="171" s="24" customFormat="1" ht="7.5" customHeight="1" x14ac:dyDescent="0.15"/>
    <row r="172" s="24" customFormat="1" ht="7.5" customHeight="1" x14ac:dyDescent="0.15"/>
    <row r="173" s="24" customFormat="1" ht="7.5" customHeight="1" x14ac:dyDescent="0.15"/>
    <row r="174" s="24" customFormat="1" ht="7.5" customHeight="1" x14ac:dyDescent="0.15"/>
    <row r="175" s="24" customFormat="1" ht="7.5" customHeight="1" x14ac:dyDescent="0.15"/>
    <row r="176" s="24" customFormat="1" ht="7.5" customHeight="1" x14ac:dyDescent="0.15"/>
    <row r="177" s="24" customFormat="1" ht="7.5" customHeight="1" x14ac:dyDescent="0.15"/>
    <row r="178" s="24" customFormat="1" ht="7.5" customHeight="1" x14ac:dyDescent="0.15"/>
    <row r="179" s="24" customFormat="1" ht="7.5" customHeight="1" x14ac:dyDescent="0.15"/>
    <row r="180" s="24" customFormat="1" ht="7.5" customHeight="1" x14ac:dyDescent="0.15"/>
    <row r="181" s="24" customFormat="1" ht="7.5" customHeight="1" x14ac:dyDescent="0.15"/>
    <row r="182" s="24" customFormat="1" ht="7.5" customHeight="1" x14ac:dyDescent="0.15"/>
    <row r="183" s="24" customFormat="1" ht="7.5" customHeight="1" x14ac:dyDescent="0.15"/>
    <row r="184" s="24" customFormat="1" ht="7.5" customHeight="1" x14ac:dyDescent="0.15"/>
    <row r="185" s="24" customFormat="1" ht="7.5" customHeight="1" x14ac:dyDescent="0.15"/>
    <row r="186" s="24" customFormat="1" ht="7.5" customHeight="1" x14ac:dyDescent="0.15"/>
    <row r="187" s="24" customFormat="1" ht="7.5" customHeight="1" x14ac:dyDescent="0.15"/>
    <row r="188" s="24" customFormat="1" ht="7.5" customHeight="1" x14ac:dyDescent="0.15"/>
    <row r="189" s="24" customFormat="1" ht="7.5" customHeight="1" x14ac:dyDescent="0.15"/>
    <row r="190" s="24" customFormat="1" ht="7.5" customHeight="1" x14ac:dyDescent="0.15"/>
    <row r="191" s="24" customFormat="1" ht="7.5" customHeight="1" x14ac:dyDescent="0.15"/>
    <row r="192" s="24" customFormat="1" ht="7.5" customHeight="1" x14ac:dyDescent="0.15"/>
    <row r="193" s="24" customFormat="1" ht="7.5" customHeight="1" x14ac:dyDescent="0.15"/>
    <row r="194" s="24" customFormat="1" ht="7.5" customHeight="1" x14ac:dyDescent="0.15"/>
    <row r="195" s="24" customFormat="1" ht="7.5" customHeight="1" x14ac:dyDescent="0.15"/>
    <row r="196" s="24" customFormat="1" ht="7.5" customHeight="1" x14ac:dyDescent="0.15"/>
    <row r="197" s="24" customFormat="1" ht="7.5" customHeight="1" x14ac:dyDescent="0.15"/>
    <row r="198" s="24" customFormat="1" ht="7.5" customHeight="1" x14ac:dyDescent="0.15"/>
    <row r="199" s="24" customFormat="1" ht="7.5" customHeight="1" x14ac:dyDescent="0.15"/>
    <row r="200" s="24" customFormat="1" ht="7.5" customHeight="1" x14ac:dyDescent="0.15"/>
    <row r="201" s="24" customFormat="1" ht="7.5" customHeight="1" x14ac:dyDescent="0.15"/>
    <row r="202" s="24" customFormat="1" ht="7.5" customHeight="1" x14ac:dyDescent="0.15"/>
    <row r="203" s="24" customFormat="1" ht="7.5" customHeight="1" x14ac:dyDescent="0.15"/>
    <row r="204" s="24" customFormat="1" ht="7.5" customHeight="1" x14ac:dyDescent="0.15"/>
    <row r="205" s="24" customFormat="1" ht="7.5" customHeight="1" x14ac:dyDescent="0.15"/>
    <row r="206" s="24" customFormat="1" ht="7.5" customHeight="1" x14ac:dyDescent="0.15"/>
    <row r="207" s="24" customFormat="1" ht="7.5" customHeight="1" x14ac:dyDescent="0.15"/>
    <row r="208" s="24" customFormat="1" ht="7.5" customHeight="1" x14ac:dyDescent="0.15"/>
    <row r="209" s="24" customFormat="1" ht="7.5" customHeight="1" x14ac:dyDescent="0.15"/>
    <row r="210" s="24" customFormat="1" ht="7.5" customHeight="1" x14ac:dyDescent="0.15"/>
    <row r="211" s="24" customFormat="1" ht="7.5" customHeight="1" x14ac:dyDescent="0.15"/>
    <row r="212" s="24" customFormat="1" ht="7.5" customHeight="1" x14ac:dyDescent="0.15"/>
    <row r="213" s="24" customFormat="1" ht="7.5" customHeight="1" x14ac:dyDescent="0.15"/>
    <row r="214" s="24" customFormat="1" ht="7.5" customHeight="1" x14ac:dyDescent="0.15"/>
    <row r="215" s="24" customFormat="1" ht="7.5" customHeight="1" x14ac:dyDescent="0.15"/>
    <row r="216" s="24" customFormat="1" ht="7.5" customHeight="1" x14ac:dyDescent="0.15"/>
    <row r="217" s="24" customFormat="1" ht="7.5" customHeight="1" x14ac:dyDescent="0.15"/>
    <row r="218" s="24" customFormat="1" ht="7.5" customHeight="1" x14ac:dyDescent="0.15"/>
    <row r="219" s="24" customFormat="1" ht="7.5" customHeight="1" x14ac:dyDescent="0.15"/>
    <row r="220" s="24" customFormat="1" ht="7.5" customHeight="1" x14ac:dyDescent="0.15"/>
    <row r="221" s="24" customFormat="1" ht="7.5" customHeight="1" x14ac:dyDescent="0.15"/>
    <row r="222" s="24" customFormat="1" ht="7.5" customHeight="1" x14ac:dyDescent="0.15"/>
    <row r="223" s="24" customFormat="1" ht="7.5" customHeight="1" x14ac:dyDescent="0.15"/>
    <row r="224" s="24" customFormat="1" ht="7.5" customHeight="1" x14ac:dyDescent="0.15"/>
    <row r="225" s="24" customFormat="1" ht="7.5" customHeight="1" x14ac:dyDescent="0.15"/>
    <row r="226" s="24" customFormat="1" ht="7.5" customHeight="1" x14ac:dyDescent="0.15"/>
    <row r="227" s="24" customFormat="1" ht="7.5" customHeight="1" x14ac:dyDescent="0.15"/>
    <row r="228" s="24" customFormat="1" ht="7.5" customHeight="1" x14ac:dyDescent="0.15"/>
    <row r="229" s="24" customFormat="1" ht="7.5" customHeight="1" x14ac:dyDescent="0.15"/>
    <row r="230" s="24" customFormat="1" ht="7.5" customHeight="1" x14ac:dyDescent="0.15"/>
    <row r="231" s="24" customFormat="1" ht="7.5" customHeight="1" x14ac:dyDescent="0.15"/>
    <row r="232" s="24" customFormat="1" ht="7.5" customHeight="1" x14ac:dyDescent="0.15"/>
    <row r="233" s="24" customFormat="1" ht="7.5" customHeight="1" x14ac:dyDescent="0.15"/>
    <row r="234" s="24" customFormat="1" ht="7.5" customHeight="1" x14ac:dyDescent="0.15"/>
    <row r="235" s="24" customFormat="1" ht="7.5" customHeight="1" x14ac:dyDescent="0.15"/>
    <row r="236" s="24" customFormat="1" ht="7.5" customHeight="1" x14ac:dyDescent="0.15"/>
    <row r="237" s="24" customFormat="1" ht="7.5" customHeight="1" x14ac:dyDescent="0.15"/>
    <row r="238" s="24" customFormat="1" ht="7.5" customHeight="1" x14ac:dyDescent="0.15"/>
    <row r="239" s="24" customFormat="1" ht="7.5" customHeight="1" x14ac:dyDescent="0.15"/>
    <row r="240" s="24" customFormat="1" ht="7.5" customHeight="1" x14ac:dyDescent="0.15"/>
    <row r="241" s="24" customFormat="1" ht="7.5" customHeight="1" x14ac:dyDescent="0.15"/>
    <row r="242" s="24" customFormat="1" ht="7.5" customHeight="1" x14ac:dyDescent="0.15"/>
    <row r="243" s="24" customFormat="1" ht="7.5" customHeight="1" x14ac:dyDescent="0.15"/>
    <row r="244" s="24" customFormat="1" ht="7.5" customHeight="1" x14ac:dyDescent="0.15"/>
    <row r="245" s="24" customFormat="1" ht="7.5" customHeight="1" x14ac:dyDescent="0.15"/>
    <row r="246" s="24" customFormat="1" ht="7.5" customHeight="1" x14ac:dyDescent="0.15"/>
    <row r="247" s="24" customFormat="1" ht="7.5" customHeight="1" x14ac:dyDescent="0.15"/>
    <row r="248" s="24" customFormat="1" ht="7.5" customHeight="1" x14ac:dyDescent="0.15"/>
    <row r="249" s="24" customFormat="1" ht="7.5" customHeight="1" x14ac:dyDescent="0.15"/>
    <row r="250" s="24" customFormat="1" ht="7.5" customHeight="1" x14ac:dyDescent="0.15"/>
    <row r="251" s="24" customFormat="1" ht="7.5" customHeight="1" x14ac:dyDescent="0.15"/>
    <row r="252" s="24" customFormat="1" ht="7.5" customHeight="1" x14ac:dyDescent="0.15"/>
    <row r="253" s="24" customFormat="1" ht="7.5" customHeight="1" x14ac:dyDescent="0.15"/>
    <row r="254" s="24" customFormat="1" ht="7.5" customHeight="1" x14ac:dyDescent="0.15"/>
    <row r="255" s="24" customFormat="1" ht="7.5" customHeight="1" x14ac:dyDescent="0.15"/>
    <row r="256" s="24" customFormat="1" ht="7.5" customHeight="1" x14ac:dyDescent="0.15"/>
    <row r="257" s="24" customFormat="1" ht="7.5" customHeight="1" x14ac:dyDescent="0.15"/>
    <row r="258" s="24" customFormat="1" ht="7.5" customHeight="1" x14ac:dyDescent="0.15"/>
    <row r="259" s="24" customFormat="1" ht="7.5" customHeight="1" x14ac:dyDescent="0.15"/>
    <row r="260" s="24" customFormat="1" ht="7.5" customHeight="1" x14ac:dyDescent="0.15"/>
    <row r="261" s="24" customFormat="1" ht="7.5" customHeight="1" x14ac:dyDescent="0.15"/>
    <row r="262" s="24" customFormat="1" ht="7.5" customHeight="1" x14ac:dyDescent="0.15"/>
    <row r="263" s="24" customFormat="1" ht="7.5" customHeight="1" x14ac:dyDescent="0.15"/>
    <row r="264" s="24" customFormat="1" ht="7.5" customHeight="1" x14ac:dyDescent="0.15"/>
    <row r="265" s="24" customFormat="1" ht="7.5" customHeight="1" x14ac:dyDescent="0.15"/>
    <row r="266" s="24" customFormat="1" ht="7.5" customHeight="1" x14ac:dyDescent="0.15"/>
    <row r="267" s="24" customFormat="1" ht="7.5" customHeight="1" x14ac:dyDescent="0.15"/>
    <row r="268" s="24" customFormat="1" ht="7.5" customHeight="1" x14ac:dyDescent="0.15"/>
    <row r="269" s="24" customFormat="1" ht="7.5" customHeight="1" x14ac:dyDescent="0.15"/>
    <row r="270" s="24" customFormat="1" ht="7.5" customHeight="1" x14ac:dyDescent="0.15"/>
    <row r="271" s="24" customFormat="1" ht="7.5" customHeight="1" x14ac:dyDescent="0.15"/>
    <row r="272" s="24" customFormat="1" ht="7.5" customHeight="1" x14ac:dyDescent="0.15"/>
    <row r="273" s="24" customFormat="1" ht="7.5" customHeight="1" x14ac:dyDescent="0.15"/>
    <row r="274" s="24" customFormat="1" ht="7.5" customHeight="1" x14ac:dyDescent="0.15"/>
    <row r="275" s="24" customFormat="1" ht="7.5" customHeight="1" x14ac:dyDescent="0.15"/>
    <row r="276" s="24" customFormat="1" ht="7.5" customHeight="1" x14ac:dyDescent="0.15"/>
    <row r="277" s="24" customFormat="1" ht="7.5" customHeight="1" x14ac:dyDescent="0.15"/>
    <row r="278" s="24" customFormat="1" ht="7.5" customHeight="1" x14ac:dyDescent="0.15"/>
    <row r="279" s="24" customFormat="1" ht="7.5" customHeight="1" x14ac:dyDescent="0.15"/>
    <row r="280" s="24" customFormat="1" ht="7.5" customHeight="1" x14ac:dyDescent="0.15"/>
    <row r="281" s="24" customFormat="1" ht="7.5" customHeight="1" x14ac:dyDescent="0.15"/>
    <row r="282" s="24" customFormat="1" ht="7.5" customHeight="1" x14ac:dyDescent="0.15"/>
    <row r="283" s="24" customFormat="1" ht="7.5" customHeight="1" x14ac:dyDescent="0.15"/>
    <row r="284" s="24" customFormat="1" ht="7.5" customHeight="1" x14ac:dyDescent="0.15"/>
    <row r="285" s="24" customFormat="1" ht="7.5" customHeight="1" x14ac:dyDescent="0.15"/>
    <row r="286" s="24" customFormat="1" ht="7.5" customHeight="1" x14ac:dyDescent="0.15"/>
    <row r="287" s="24" customFormat="1" ht="7.5" customHeight="1" x14ac:dyDescent="0.15"/>
    <row r="288" s="24" customFormat="1" ht="7.5" customHeight="1" x14ac:dyDescent="0.15"/>
    <row r="289" s="24" customFormat="1" ht="7.5" customHeight="1" x14ac:dyDescent="0.15"/>
    <row r="290" s="24" customFormat="1" ht="7.5" customHeight="1" x14ac:dyDescent="0.15"/>
    <row r="291" s="24" customFormat="1" ht="7.5" customHeight="1" x14ac:dyDescent="0.15"/>
    <row r="292" s="24" customFormat="1" ht="7.5" customHeight="1" x14ac:dyDescent="0.15"/>
    <row r="293" s="24" customFormat="1" ht="7.5" customHeight="1" x14ac:dyDescent="0.15"/>
    <row r="294" s="24" customFormat="1" ht="7.5" customHeight="1" x14ac:dyDescent="0.15"/>
    <row r="295" s="24" customFormat="1" ht="7.5" customHeight="1" x14ac:dyDescent="0.15"/>
    <row r="296" s="24" customFormat="1" ht="7.5" customHeight="1" x14ac:dyDescent="0.15"/>
    <row r="297" s="24" customFormat="1" ht="7.5" customHeight="1" x14ac:dyDescent="0.15"/>
    <row r="298" s="24" customFormat="1" ht="7.5" customHeight="1" x14ac:dyDescent="0.15"/>
    <row r="299" s="24" customFormat="1" ht="7.5" customHeight="1" x14ac:dyDescent="0.15"/>
    <row r="300" s="24" customFormat="1" ht="7.5" customHeight="1" x14ac:dyDescent="0.15"/>
    <row r="301" s="24" customFormat="1" ht="7.5" customHeight="1" x14ac:dyDescent="0.15"/>
    <row r="302" s="24" customFormat="1" ht="7.5" customHeight="1" x14ac:dyDescent="0.15"/>
    <row r="303" s="24" customFormat="1" ht="7.5" customHeight="1" x14ac:dyDescent="0.15"/>
    <row r="304" s="24" customFormat="1" ht="7.5" customHeight="1" x14ac:dyDescent="0.15"/>
    <row r="305" s="24" customFormat="1" ht="7.5" customHeight="1" x14ac:dyDescent="0.15"/>
    <row r="306" s="24" customFormat="1" ht="7.5" customHeight="1" x14ac:dyDescent="0.15"/>
    <row r="307" s="24" customFormat="1" ht="7.5" customHeight="1" x14ac:dyDescent="0.15"/>
    <row r="308" s="24" customFormat="1" ht="7.5" customHeight="1" x14ac:dyDescent="0.15"/>
    <row r="309" s="24" customFormat="1" ht="7.5" customHeight="1" x14ac:dyDescent="0.15"/>
    <row r="310" s="24" customFormat="1" ht="7.5" customHeight="1" x14ac:dyDescent="0.15"/>
    <row r="311" s="24" customFormat="1" ht="7.5" customHeight="1" x14ac:dyDescent="0.15"/>
    <row r="312" s="24" customFormat="1" ht="7.5" customHeight="1" x14ac:dyDescent="0.15"/>
    <row r="313" s="24" customFormat="1" ht="7.5" customHeight="1" x14ac:dyDescent="0.15"/>
    <row r="314" s="24" customFormat="1" ht="7.5" customHeight="1" x14ac:dyDescent="0.15"/>
    <row r="315" s="24" customFormat="1" ht="7.5" customHeight="1" x14ac:dyDescent="0.15"/>
    <row r="316" s="24" customFormat="1" ht="7.5" customHeight="1" x14ac:dyDescent="0.15"/>
    <row r="317" s="24" customFormat="1" ht="7.5" customHeight="1" x14ac:dyDescent="0.15"/>
    <row r="318" s="24" customFormat="1" ht="7.5" customHeight="1" x14ac:dyDescent="0.15"/>
    <row r="319" s="24" customFormat="1" ht="7.5" customHeight="1" x14ac:dyDescent="0.15"/>
    <row r="320" s="24" customFormat="1" ht="7.5" customHeight="1" x14ac:dyDescent="0.15"/>
    <row r="321" s="24" customFormat="1" ht="7.5" customHeight="1" x14ac:dyDescent="0.15"/>
    <row r="322" s="24" customFormat="1" ht="7.5" customHeight="1" x14ac:dyDescent="0.15"/>
    <row r="323" s="24" customFormat="1" ht="7.5" customHeight="1" x14ac:dyDescent="0.15"/>
    <row r="324" s="24" customFormat="1" ht="7.5" customHeight="1" x14ac:dyDescent="0.15"/>
    <row r="325" s="24" customFormat="1" ht="7.5" customHeight="1" x14ac:dyDescent="0.15"/>
    <row r="326" s="24" customFormat="1" ht="7.5" customHeight="1" x14ac:dyDescent="0.15"/>
    <row r="327" s="24" customFormat="1" ht="7.5" customHeight="1" x14ac:dyDescent="0.15"/>
    <row r="328" s="24" customFormat="1" ht="7.5" customHeight="1" x14ac:dyDescent="0.15"/>
    <row r="329" s="24" customFormat="1" ht="7.5" customHeight="1" x14ac:dyDescent="0.15"/>
    <row r="330" s="24" customFormat="1" ht="7.5" customHeight="1" x14ac:dyDescent="0.15"/>
    <row r="331" s="24" customFormat="1" ht="7.5" customHeight="1" x14ac:dyDescent="0.15"/>
    <row r="332" s="24" customFormat="1" ht="7.5" customHeight="1" x14ac:dyDescent="0.15"/>
    <row r="333" s="24" customFormat="1" ht="7.5" customHeight="1" x14ac:dyDescent="0.15"/>
    <row r="334" s="24" customFormat="1" ht="7.5" customHeight="1" x14ac:dyDescent="0.15"/>
    <row r="335" s="24" customFormat="1" ht="7.5" customHeight="1" x14ac:dyDescent="0.15"/>
    <row r="336" s="24" customFormat="1" ht="7.5" customHeight="1" x14ac:dyDescent="0.15"/>
    <row r="337" s="24" customFormat="1" ht="7.5" customHeight="1" x14ac:dyDescent="0.15"/>
    <row r="338" s="24" customFormat="1" ht="7.5" customHeight="1" x14ac:dyDescent="0.15"/>
    <row r="339" s="24" customFormat="1" ht="7.5" customHeight="1" x14ac:dyDescent="0.15"/>
    <row r="340" s="24" customFormat="1" ht="7.5" customHeight="1" x14ac:dyDescent="0.15"/>
    <row r="341" s="24" customFormat="1" ht="7.5" customHeight="1" x14ac:dyDescent="0.15"/>
    <row r="342" s="24" customFormat="1" ht="7.5" customHeight="1" x14ac:dyDescent="0.15"/>
    <row r="343" s="24" customFormat="1" ht="7.5" customHeight="1" x14ac:dyDescent="0.15"/>
    <row r="344" s="24" customFormat="1" ht="7.5" customHeight="1" x14ac:dyDescent="0.15"/>
    <row r="345" s="24" customFormat="1" ht="7.5" customHeight="1" x14ac:dyDescent="0.15"/>
    <row r="346" s="24" customFormat="1" ht="7.5" customHeight="1" x14ac:dyDescent="0.15"/>
    <row r="347" s="24" customFormat="1" ht="7.5" customHeight="1" x14ac:dyDescent="0.15"/>
    <row r="348" s="24" customFormat="1" ht="7.5" customHeight="1" x14ac:dyDescent="0.15"/>
    <row r="349" s="24" customFormat="1" ht="7.5" customHeight="1" x14ac:dyDescent="0.15"/>
    <row r="350" s="24" customFormat="1" ht="7.5" customHeight="1" x14ac:dyDescent="0.15"/>
    <row r="351" s="24" customFormat="1" ht="7.5" customHeight="1" x14ac:dyDescent="0.15"/>
    <row r="352" s="24" customFormat="1" ht="7.5" customHeight="1" x14ac:dyDescent="0.15"/>
    <row r="353" s="24" customFormat="1" ht="7.5" customHeight="1" x14ac:dyDescent="0.15"/>
    <row r="354" s="24" customFormat="1" ht="7.5" customHeight="1" x14ac:dyDescent="0.15"/>
    <row r="355" s="24" customFormat="1" ht="7.5" customHeight="1" x14ac:dyDescent="0.15"/>
    <row r="356" s="24" customFormat="1" ht="7.5" customHeight="1" x14ac:dyDescent="0.15"/>
    <row r="357" s="24" customFormat="1" ht="7.5" customHeight="1" x14ac:dyDescent="0.15"/>
    <row r="358" s="24" customFormat="1" ht="7.5" customHeight="1" x14ac:dyDescent="0.15"/>
    <row r="359" s="24" customFormat="1" ht="7.5" customHeight="1" x14ac:dyDescent="0.15"/>
    <row r="360" s="24" customFormat="1" ht="7.5" customHeight="1" x14ac:dyDescent="0.15"/>
    <row r="361" s="24" customFormat="1" ht="7.5" customHeight="1" x14ac:dyDescent="0.15"/>
    <row r="362" s="24" customFormat="1" ht="7.5" customHeight="1" x14ac:dyDescent="0.15"/>
    <row r="363" s="24" customFormat="1" ht="7.5" customHeight="1" x14ac:dyDescent="0.15"/>
    <row r="364" s="24" customFormat="1" ht="7.5" customHeight="1" x14ac:dyDescent="0.15"/>
    <row r="365" s="24" customFormat="1" ht="7.5" customHeight="1" x14ac:dyDescent="0.15"/>
    <row r="366" s="24" customFormat="1" ht="7.5" customHeight="1" x14ac:dyDescent="0.15"/>
    <row r="367" s="24" customFormat="1" ht="7.5" customHeight="1" x14ac:dyDescent="0.15"/>
    <row r="368" s="24" customFormat="1" ht="7.5" customHeight="1" x14ac:dyDescent="0.15"/>
    <row r="369" s="24" customFormat="1" ht="7.5" customHeight="1" x14ac:dyDescent="0.15"/>
    <row r="370" s="24" customFormat="1" ht="7.5" customHeight="1" x14ac:dyDescent="0.15"/>
    <row r="371" s="24" customFormat="1" ht="7.5" customHeight="1" x14ac:dyDescent="0.15"/>
    <row r="372" s="24" customFormat="1" ht="7.5" customHeight="1" x14ac:dyDescent="0.15"/>
    <row r="373" s="24" customFormat="1" ht="7.5" customHeight="1" x14ac:dyDescent="0.15"/>
    <row r="374" s="24" customFormat="1" ht="7.5" customHeight="1" x14ac:dyDescent="0.15"/>
    <row r="375" s="24" customFormat="1" ht="7.5" customHeight="1" x14ac:dyDescent="0.15"/>
    <row r="376" s="24" customFormat="1" ht="7.5" customHeight="1" x14ac:dyDescent="0.15"/>
    <row r="377" s="24" customFormat="1" ht="7.5" customHeight="1" x14ac:dyDescent="0.15"/>
    <row r="378" s="24" customFormat="1" ht="7.5" customHeight="1" x14ac:dyDescent="0.15"/>
    <row r="379" s="24" customFormat="1" ht="7.5" customHeight="1" x14ac:dyDescent="0.15"/>
    <row r="380" s="24" customFormat="1" ht="7.5" customHeight="1" x14ac:dyDescent="0.15"/>
    <row r="381" s="24" customFormat="1" ht="7.5" customHeight="1" x14ac:dyDescent="0.15"/>
    <row r="382" s="24" customFormat="1" ht="7.5" customHeight="1" x14ac:dyDescent="0.15"/>
    <row r="383" s="24" customFormat="1" ht="7.5" customHeight="1" x14ac:dyDescent="0.15"/>
    <row r="384" s="24" customFormat="1" ht="7.5" customHeight="1" x14ac:dyDescent="0.15"/>
    <row r="385" s="24" customFormat="1" ht="7.5" customHeight="1" x14ac:dyDescent="0.15"/>
    <row r="386" s="24" customFormat="1" ht="7.5" customHeight="1" x14ac:dyDescent="0.15"/>
    <row r="387" s="24" customFormat="1" ht="7.5" customHeight="1" x14ac:dyDescent="0.15"/>
    <row r="388" s="24" customFormat="1" ht="7.5" customHeight="1" x14ac:dyDescent="0.15"/>
    <row r="389" s="24" customFormat="1" ht="7.5" customHeight="1" x14ac:dyDescent="0.15"/>
    <row r="390" s="24" customFormat="1" ht="7.5" customHeight="1" x14ac:dyDescent="0.15"/>
    <row r="391" s="24" customFormat="1" ht="7.5" customHeight="1" x14ac:dyDescent="0.15"/>
    <row r="392" s="24" customFormat="1" ht="7.5" customHeight="1" x14ac:dyDescent="0.15"/>
    <row r="393" s="24" customFormat="1" ht="7.5" customHeight="1" x14ac:dyDescent="0.15"/>
    <row r="394" s="24" customFormat="1" ht="7.5" customHeight="1" x14ac:dyDescent="0.15"/>
    <row r="395" s="24" customFormat="1" ht="7.5" customHeight="1" x14ac:dyDescent="0.15"/>
    <row r="396" s="24" customFormat="1" ht="7.5" customHeight="1" x14ac:dyDescent="0.15"/>
    <row r="397" s="24" customFormat="1" ht="7.5" customHeight="1" x14ac:dyDescent="0.15"/>
    <row r="398" s="24" customFormat="1" ht="7.5" customHeight="1" x14ac:dyDescent="0.15"/>
    <row r="399" s="24" customFormat="1" ht="7.5" customHeight="1" x14ac:dyDescent="0.15"/>
    <row r="400" s="24" customFormat="1" ht="7.5" customHeight="1" x14ac:dyDescent="0.15"/>
    <row r="401" s="24" customFormat="1" ht="7.5" customHeight="1" x14ac:dyDescent="0.15"/>
    <row r="402" s="24" customFormat="1" ht="7.5" customHeight="1" x14ac:dyDescent="0.15"/>
    <row r="403" s="24" customFormat="1" ht="7.5" customHeight="1" x14ac:dyDescent="0.15"/>
    <row r="404" s="24" customFormat="1" ht="7.5" customHeight="1" x14ac:dyDescent="0.15"/>
    <row r="405" s="24" customFormat="1" ht="7.5" customHeight="1" x14ac:dyDescent="0.15"/>
    <row r="406" s="24" customFormat="1" ht="7.5" customHeight="1" x14ac:dyDescent="0.15"/>
    <row r="407" s="24" customFormat="1" ht="7.5" customHeight="1" x14ac:dyDescent="0.15"/>
    <row r="408" s="24" customFormat="1" ht="7.5" customHeight="1" x14ac:dyDescent="0.15"/>
    <row r="409" s="24" customFormat="1" ht="7.5" customHeight="1" x14ac:dyDescent="0.15"/>
    <row r="410" s="24" customFormat="1" ht="7.5" customHeight="1" x14ac:dyDescent="0.15"/>
    <row r="411" s="24" customFormat="1" ht="7.5" customHeight="1" x14ac:dyDescent="0.15"/>
    <row r="412" s="24" customFormat="1" ht="7.5" customHeight="1" x14ac:dyDescent="0.15"/>
    <row r="413" s="24" customFormat="1" ht="7.5" customHeight="1" x14ac:dyDescent="0.15"/>
    <row r="414" s="24" customFormat="1" ht="7.5" customHeight="1" x14ac:dyDescent="0.15"/>
    <row r="415" s="24" customFormat="1" ht="7.5" customHeight="1" x14ac:dyDescent="0.15"/>
    <row r="416" s="24" customFormat="1" ht="7.5" customHeight="1" x14ac:dyDescent="0.15"/>
    <row r="417" s="24" customFormat="1" ht="7.5" customHeight="1" x14ac:dyDescent="0.15"/>
    <row r="418" s="24" customFormat="1" ht="7.5" customHeight="1" x14ac:dyDescent="0.15"/>
    <row r="419" s="24" customFormat="1" ht="7.5" customHeight="1" x14ac:dyDescent="0.15"/>
    <row r="420" s="24" customFormat="1" ht="7.5" customHeight="1" x14ac:dyDescent="0.15"/>
    <row r="421" s="24" customFormat="1" ht="7.5" customHeight="1" x14ac:dyDescent="0.15"/>
    <row r="422" s="24" customFormat="1" ht="7.5" customHeight="1" x14ac:dyDescent="0.15"/>
    <row r="423" s="24" customFormat="1" ht="7.5" customHeight="1" x14ac:dyDescent="0.15"/>
    <row r="424" s="24" customFormat="1" ht="7.5" customHeight="1" x14ac:dyDescent="0.15"/>
    <row r="425" s="24" customFormat="1" ht="7.5" customHeight="1" x14ac:dyDescent="0.15"/>
    <row r="426" s="24" customFormat="1" ht="7.5" customHeight="1" x14ac:dyDescent="0.15"/>
    <row r="427" s="24" customFormat="1" ht="7.5" customHeight="1" x14ac:dyDescent="0.15"/>
    <row r="428" s="24" customFormat="1" ht="7.5" customHeight="1" x14ac:dyDescent="0.15"/>
    <row r="429" s="24" customFormat="1" ht="7.5" customHeight="1" x14ac:dyDescent="0.15"/>
    <row r="430" s="24" customFormat="1" ht="7.5" customHeight="1" x14ac:dyDescent="0.15"/>
    <row r="431" s="24" customFormat="1" ht="7.5" customHeight="1" x14ac:dyDescent="0.15"/>
    <row r="432" s="24" customFormat="1" ht="7.5" customHeight="1" x14ac:dyDescent="0.15"/>
    <row r="433" s="24" customFormat="1" ht="7.5" customHeight="1" x14ac:dyDescent="0.15"/>
    <row r="434" s="24" customFormat="1" ht="7.5" customHeight="1" x14ac:dyDescent="0.15"/>
    <row r="435" s="24" customFormat="1" ht="7.5" customHeight="1" x14ac:dyDescent="0.15"/>
    <row r="436" s="24" customFormat="1" ht="7.5" customHeight="1" x14ac:dyDescent="0.15"/>
    <row r="437" s="24" customFormat="1" ht="7.5" customHeight="1" x14ac:dyDescent="0.15"/>
    <row r="438" s="24" customFormat="1" ht="7.5" customHeight="1" x14ac:dyDescent="0.15"/>
    <row r="439" s="24" customFormat="1" ht="7.5" customHeight="1" x14ac:dyDescent="0.15"/>
    <row r="440" s="24" customFormat="1" ht="7.5" customHeight="1" x14ac:dyDescent="0.15"/>
    <row r="441" s="24" customFormat="1" ht="7.5" customHeight="1" x14ac:dyDescent="0.15"/>
    <row r="442" s="24" customFormat="1" ht="7.5" customHeight="1" x14ac:dyDescent="0.15"/>
    <row r="443" s="24" customFormat="1" ht="7.5" customHeight="1" x14ac:dyDescent="0.15"/>
    <row r="444" s="24" customFormat="1" ht="7.5" customHeight="1" x14ac:dyDescent="0.15"/>
    <row r="445" s="24" customFormat="1" ht="7.5" customHeight="1" x14ac:dyDescent="0.15"/>
    <row r="446" s="24" customFormat="1" ht="7.5" customHeight="1" x14ac:dyDescent="0.15"/>
    <row r="447" s="24" customFormat="1" ht="7.5" customHeight="1" x14ac:dyDescent="0.15"/>
    <row r="448" s="24" customFormat="1" ht="7.5" customHeight="1" x14ac:dyDescent="0.15"/>
    <row r="449" s="24" customFormat="1" ht="7.5" customHeight="1" x14ac:dyDescent="0.15"/>
    <row r="450" s="24" customFormat="1" ht="7.5" customHeight="1" x14ac:dyDescent="0.15"/>
    <row r="451" s="24" customFormat="1" ht="7.5" customHeight="1" x14ac:dyDescent="0.15"/>
    <row r="452" s="24" customFormat="1" ht="7.5" customHeight="1" x14ac:dyDescent="0.15"/>
    <row r="453" s="24" customFormat="1" ht="7.5" customHeight="1" x14ac:dyDescent="0.15"/>
    <row r="454" s="24" customFormat="1" ht="7.5" customHeight="1" x14ac:dyDescent="0.15"/>
    <row r="455" s="24" customFormat="1" ht="7.5" customHeight="1" x14ac:dyDescent="0.15"/>
    <row r="456" s="24" customFormat="1" ht="7.5" customHeight="1" x14ac:dyDescent="0.15"/>
    <row r="457" s="24" customFormat="1" ht="7.5" customHeight="1" x14ac:dyDescent="0.15"/>
    <row r="458" s="24" customFormat="1" ht="7.5" customHeight="1" x14ac:dyDescent="0.15"/>
    <row r="459" s="24" customFormat="1" ht="7.5" customHeight="1" x14ac:dyDescent="0.15"/>
    <row r="460" s="24" customFormat="1" ht="7.5" customHeight="1" x14ac:dyDescent="0.15"/>
    <row r="461" s="24" customFormat="1" ht="7.5" customHeight="1" x14ac:dyDescent="0.15"/>
    <row r="462" s="24" customFormat="1" ht="7.5" customHeight="1" x14ac:dyDescent="0.15"/>
    <row r="463" s="24" customFormat="1" ht="7.5" customHeight="1" x14ac:dyDescent="0.15"/>
    <row r="464" s="24" customFormat="1" ht="7.5" customHeight="1" x14ac:dyDescent="0.15"/>
    <row r="465" s="24" customFormat="1" ht="7.5" customHeight="1" x14ac:dyDescent="0.15"/>
    <row r="466" s="24" customFormat="1" ht="7.5" customHeight="1" x14ac:dyDescent="0.15"/>
    <row r="467" s="24" customFormat="1" ht="7.5" customHeight="1" x14ac:dyDescent="0.15"/>
    <row r="468" s="24" customFormat="1" ht="7.5" customHeight="1" x14ac:dyDescent="0.15"/>
    <row r="469" s="24" customFormat="1" ht="7.5" customHeight="1" x14ac:dyDescent="0.15"/>
    <row r="470" s="24" customFormat="1" ht="7.5" customHeight="1" x14ac:dyDescent="0.15"/>
    <row r="471" s="24" customFormat="1" ht="7.5" customHeight="1" x14ac:dyDescent="0.15"/>
    <row r="472" s="24" customFormat="1" ht="7.5" customHeight="1" x14ac:dyDescent="0.15"/>
    <row r="473" s="24" customFormat="1" ht="7.5" customHeight="1" x14ac:dyDescent="0.15"/>
    <row r="474" s="24" customFormat="1" ht="7.5" customHeight="1" x14ac:dyDescent="0.15"/>
    <row r="475" s="24" customFormat="1" ht="7.5" customHeight="1" x14ac:dyDescent="0.15"/>
    <row r="476" s="24" customFormat="1" ht="7.5" customHeight="1" x14ac:dyDescent="0.15"/>
    <row r="477" s="24" customFormat="1" ht="7.5" customHeight="1" x14ac:dyDescent="0.15"/>
    <row r="478" s="24" customFormat="1" ht="7.5" customHeight="1" x14ac:dyDescent="0.15"/>
    <row r="479" s="24" customFormat="1" ht="7.5" customHeight="1" x14ac:dyDescent="0.15"/>
    <row r="480" s="24" customFormat="1" ht="7.5" customHeight="1" x14ac:dyDescent="0.15"/>
    <row r="481" s="24" customFormat="1" ht="7.5" customHeight="1" x14ac:dyDescent="0.15"/>
    <row r="482" s="24" customFormat="1" ht="7.5" customHeight="1" x14ac:dyDescent="0.15"/>
    <row r="483" s="24" customFormat="1" ht="7.5" customHeight="1" x14ac:dyDescent="0.15"/>
    <row r="484" s="24" customFormat="1" ht="7.5" customHeight="1" x14ac:dyDescent="0.15"/>
    <row r="485" s="24" customFormat="1" ht="7.5" customHeight="1" x14ac:dyDescent="0.15"/>
    <row r="486" s="24" customFormat="1" ht="7.5" customHeight="1" x14ac:dyDescent="0.15"/>
    <row r="487" s="24" customFormat="1" ht="7.5" customHeight="1" x14ac:dyDescent="0.15"/>
    <row r="488" s="24" customFormat="1" ht="7.5" customHeight="1" x14ac:dyDescent="0.15"/>
    <row r="489" s="24" customFormat="1" ht="7.5" customHeight="1" x14ac:dyDescent="0.15"/>
    <row r="490" s="24" customFormat="1" ht="7.5" customHeight="1" x14ac:dyDescent="0.15"/>
    <row r="491" s="24" customFormat="1" ht="7.5" customHeight="1" x14ac:dyDescent="0.15"/>
    <row r="492" s="24" customFormat="1" ht="7.5" customHeight="1" x14ac:dyDescent="0.15"/>
    <row r="493" s="24" customFormat="1" ht="7.5" customHeight="1" x14ac:dyDescent="0.15"/>
    <row r="494" s="24" customFormat="1" ht="7.5" customHeight="1" x14ac:dyDescent="0.15"/>
    <row r="495" s="24" customFormat="1" ht="7.5" customHeight="1" x14ac:dyDescent="0.15"/>
    <row r="496" s="24" customFormat="1" ht="7.5" customHeight="1" x14ac:dyDescent="0.15"/>
    <row r="497" s="24" customFormat="1" ht="7.5" customHeight="1" x14ac:dyDescent="0.15"/>
    <row r="498" s="24" customFormat="1" ht="7.5" customHeight="1" x14ac:dyDescent="0.15"/>
    <row r="499" s="24" customFormat="1" ht="7.5" customHeight="1" x14ac:dyDescent="0.15"/>
    <row r="500" s="24" customFormat="1" ht="7.5" customHeight="1" x14ac:dyDescent="0.15"/>
    <row r="501" s="24" customFormat="1" ht="12" customHeight="1" x14ac:dyDescent="0.15"/>
    <row r="502" s="24" customFormat="1" ht="7.5" customHeight="1" x14ac:dyDescent="0.15"/>
    <row r="503" s="24" customFormat="1" ht="7.5" customHeight="1" x14ac:dyDescent="0.15"/>
    <row r="504" s="24" customFormat="1" ht="7.5" customHeight="1" x14ac:dyDescent="0.15"/>
    <row r="505" s="24" customFormat="1" ht="7.5" customHeight="1" x14ac:dyDescent="0.15"/>
    <row r="506" s="24" customFormat="1" ht="7.5" customHeight="1" x14ac:dyDescent="0.15"/>
    <row r="507" s="24" customFormat="1" ht="7.5" customHeight="1" x14ac:dyDescent="0.15"/>
    <row r="508" s="24" customFormat="1" ht="7.5" customHeight="1" x14ac:dyDescent="0.15"/>
    <row r="509" s="24" customFormat="1" ht="7.5" customHeight="1" x14ac:dyDescent="0.15"/>
    <row r="510" s="24" customFormat="1" ht="7.5" customHeight="1" x14ac:dyDescent="0.15"/>
    <row r="511" s="24" customFormat="1" ht="7.5" customHeight="1" x14ac:dyDescent="0.15"/>
    <row r="512" s="24" customFormat="1" ht="7.5" customHeight="1" x14ac:dyDescent="0.15"/>
    <row r="513" s="24" customFormat="1" ht="7.5" customHeight="1" x14ac:dyDescent="0.15"/>
    <row r="514" s="24" customFormat="1" ht="7.5" customHeight="1" x14ac:dyDescent="0.15"/>
    <row r="515" s="24" customFormat="1" ht="7.5" customHeight="1" x14ac:dyDescent="0.15"/>
    <row r="516" s="24" customFormat="1" ht="7.5" customHeight="1" x14ac:dyDescent="0.15"/>
    <row r="517" s="24" customFormat="1" ht="7.5" customHeight="1" x14ac:dyDescent="0.15"/>
    <row r="518" s="24" customFormat="1" ht="7.5" customHeight="1" x14ac:dyDescent="0.15"/>
    <row r="519" s="24" customFormat="1" ht="7.5" customHeight="1" x14ac:dyDescent="0.15"/>
    <row r="520" s="24" customFormat="1" ht="7.5" customHeight="1" x14ac:dyDescent="0.15"/>
    <row r="521" s="24" customFormat="1" ht="7.5" customHeight="1" x14ac:dyDescent="0.15"/>
    <row r="522" s="24" customFormat="1" ht="7.5" customHeight="1" x14ac:dyDescent="0.15"/>
    <row r="523" s="24" customFormat="1" ht="7.5" customHeight="1" x14ac:dyDescent="0.15"/>
    <row r="524" s="24" customFormat="1" ht="7.5" customHeight="1" x14ac:dyDescent="0.15"/>
    <row r="525" s="24" customFormat="1" ht="7.5" customHeight="1" x14ac:dyDescent="0.15"/>
    <row r="526" s="24" customFormat="1" ht="7.5" customHeight="1" x14ac:dyDescent="0.15"/>
    <row r="527" s="24" customFormat="1" ht="7.5" customHeight="1" x14ac:dyDescent="0.15"/>
    <row r="528" s="24" customFormat="1" ht="7.5" customHeight="1" x14ac:dyDescent="0.15"/>
    <row r="529" s="24" customFormat="1" ht="7.5" customHeight="1" x14ac:dyDescent="0.15"/>
    <row r="530" s="24" customFormat="1" ht="7.5" customHeight="1" x14ac:dyDescent="0.15"/>
    <row r="531" s="24" customFormat="1" ht="7.5" customHeight="1" x14ac:dyDescent="0.15"/>
    <row r="532" s="24" customFormat="1" ht="7.5" customHeight="1" x14ac:dyDescent="0.15"/>
    <row r="533" s="24" customFormat="1" ht="7.5" customHeight="1" x14ac:dyDescent="0.15"/>
    <row r="534" s="24" customFormat="1" ht="7.5" customHeight="1" x14ac:dyDescent="0.15"/>
    <row r="535" s="24" customFormat="1" ht="7.5" customHeight="1" x14ac:dyDescent="0.15"/>
    <row r="536" s="24" customFormat="1" ht="7.5" customHeight="1" x14ac:dyDescent="0.15"/>
    <row r="537" s="24" customFormat="1" ht="7.5" customHeight="1" x14ac:dyDescent="0.15"/>
    <row r="538" s="24" customFormat="1" ht="7.5" customHeight="1" x14ac:dyDescent="0.15"/>
    <row r="539" s="24" customFormat="1" ht="7.5" customHeight="1" x14ac:dyDescent="0.15"/>
    <row r="540" s="24" customFormat="1" ht="7.5" customHeight="1" x14ac:dyDescent="0.15"/>
    <row r="541" s="24" customFormat="1" ht="7.5" customHeight="1" x14ac:dyDescent="0.15"/>
    <row r="542" s="24" customFormat="1" ht="7.5" customHeight="1" x14ac:dyDescent="0.15"/>
    <row r="543" s="24" customFormat="1" ht="7.5" customHeight="1" x14ac:dyDescent="0.15"/>
    <row r="544" s="24" customFormat="1" ht="7.5" customHeight="1" x14ac:dyDescent="0.15"/>
    <row r="545" s="24" customFormat="1" ht="7.5" customHeight="1" x14ac:dyDescent="0.15"/>
    <row r="546" s="24" customFormat="1" ht="7.5" customHeight="1" x14ac:dyDescent="0.15"/>
    <row r="547" s="24" customFormat="1" ht="7.5" customHeight="1" x14ac:dyDescent="0.15"/>
    <row r="548" s="24" customFormat="1" ht="7.5" customHeight="1" x14ac:dyDescent="0.15"/>
    <row r="549" s="24" customFormat="1" ht="7.5" customHeight="1" x14ac:dyDescent="0.15"/>
    <row r="550" s="24" customFormat="1" ht="7.5" customHeight="1" x14ac:dyDescent="0.15"/>
    <row r="551" s="24" customFormat="1" ht="7.5" customHeight="1" x14ac:dyDescent="0.15"/>
    <row r="552" s="24" customFormat="1" ht="7.5" customHeight="1" x14ac:dyDescent="0.15"/>
    <row r="553" s="24" customFormat="1" ht="7.5" customHeight="1" x14ac:dyDescent="0.15"/>
    <row r="554" s="24" customFormat="1" ht="7.5" customHeight="1" x14ac:dyDescent="0.15"/>
    <row r="555" s="24" customFormat="1" ht="7.5" customHeight="1" x14ac:dyDescent="0.15"/>
    <row r="556" s="24" customFormat="1" ht="7.5" customHeight="1" x14ac:dyDescent="0.15"/>
    <row r="557" s="24" customFormat="1" ht="7.5" customHeight="1" x14ac:dyDescent="0.15"/>
    <row r="558" s="24" customFormat="1" ht="7.5" customHeight="1" x14ac:dyDescent="0.15"/>
    <row r="559" s="24" customFormat="1" ht="7.5" customHeight="1" x14ac:dyDescent="0.15"/>
    <row r="560" s="24" customFormat="1" ht="7.5" customHeight="1" x14ac:dyDescent="0.15"/>
    <row r="561" s="24" customFormat="1" ht="7.5" customHeight="1" x14ac:dyDescent="0.15"/>
    <row r="562" s="24" customFormat="1" ht="7.5" customHeight="1" x14ac:dyDescent="0.15"/>
    <row r="563" s="24" customFormat="1" ht="7.5" customHeight="1" x14ac:dyDescent="0.15"/>
    <row r="564" s="24" customFormat="1" ht="7.5" customHeight="1" x14ac:dyDescent="0.15"/>
    <row r="565" s="24" customFormat="1" ht="7.5" customHeight="1" x14ac:dyDescent="0.15"/>
    <row r="566" s="24" customFormat="1" ht="7.5" customHeight="1" x14ac:dyDescent="0.15"/>
    <row r="567" s="24" customFormat="1" ht="7.5" customHeight="1" x14ac:dyDescent="0.15"/>
    <row r="568" s="24" customFormat="1" ht="7.5" customHeight="1" x14ac:dyDescent="0.15"/>
    <row r="569" s="24" customFormat="1" ht="7.5" customHeight="1" x14ac:dyDescent="0.15"/>
    <row r="570" s="24" customFormat="1" ht="7.5" customHeight="1" x14ac:dyDescent="0.15"/>
    <row r="571" s="24" customFormat="1" ht="7.5" customHeight="1" x14ac:dyDescent="0.15"/>
    <row r="572" s="24" customFormat="1" ht="7.5" customHeight="1" x14ac:dyDescent="0.15"/>
    <row r="573" s="24" customFormat="1" ht="7.5" customHeight="1" x14ac:dyDescent="0.15"/>
    <row r="574" s="24" customFormat="1" ht="7.5" customHeight="1" x14ac:dyDescent="0.15"/>
    <row r="575" s="24" customFormat="1" ht="7.5" customHeight="1" x14ac:dyDescent="0.15"/>
    <row r="576" s="24" customFormat="1" ht="7.5" customHeight="1" x14ac:dyDescent="0.15"/>
    <row r="577" s="24" customFormat="1" ht="7.5" customHeight="1" x14ac:dyDescent="0.15"/>
    <row r="578" s="24" customFormat="1" ht="7.5" customHeight="1" x14ac:dyDescent="0.15"/>
    <row r="579" s="24" customFormat="1" ht="7.5" customHeight="1" x14ac:dyDescent="0.15"/>
    <row r="580" s="24" customFormat="1" ht="7.5" customHeight="1" x14ac:dyDescent="0.15"/>
    <row r="581" s="24" customFormat="1" ht="7.5" customHeight="1" x14ac:dyDescent="0.15"/>
    <row r="582" s="24" customFormat="1" ht="7.5" customHeight="1" x14ac:dyDescent="0.15"/>
    <row r="583" s="24" customFormat="1" ht="7.5" customHeight="1" x14ac:dyDescent="0.15"/>
    <row r="584" s="24" customFormat="1" ht="7.5" customHeight="1" x14ac:dyDescent="0.15"/>
    <row r="585" s="24" customFormat="1" ht="7.5" customHeight="1" x14ac:dyDescent="0.15"/>
    <row r="586" s="24" customFormat="1" ht="7.5" customHeight="1" x14ac:dyDescent="0.15"/>
    <row r="587" s="24" customFormat="1" ht="7.5" customHeight="1" x14ac:dyDescent="0.15"/>
    <row r="588" s="24" customFormat="1" ht="7.5" customHeight="1" x14ac:dyDescent="0.15"/>
    <row r="589" s="24" customFormat="1" ht="7.5" customHeight="1" x14ac:dyDescent="0.15"/>
    <row r="590" s="24" customFormat="1" ht="7.5" customHeight="1" x14ac:dyDescent="0.15"/>
    <row r="591" s="24" customFormat="1" ht="7.5" customHeight="1" x14ac:dyDescent="0.15"/>
    <row r="592" s="24" customFormat="1" ht="7.5" customHeight="1" x14ac:dyDescent="0.15"/>
    <row r="593" s="24" customFormat="1" ht="7.5" customHeight="1" x14ac:dyDescent="0.15"/>
    <row r="594" s="24" customFormat="1" ht="7.5" customHeight="1" x14ac:dyDescent="0.15"/>
    <row r="595" s="24" customFormat="1" ht="7.5" customHeight="1" x14ac:dyDescent="0.15"/>
    <row r="596" s="24" customFormat="1" ht="7.5" customHeight="1" x14ac:dyDescent="0.15"/>
    <row r="597" s="24" customFormat="1" ht="7.5" customHeight="1" x14ac:dyDescent="0.15"/>
    <row r="598" s="24" customFormat="1" ht="7.5" customHeight="1" x14ac:dyDescent="0.15"/>
    <row r="599" s="24" customFormat="1" ht="7.5" customHeight="1" x14ac:dyDescent="0.15"/>
    <row r="600" s="24" customFormat="1" ht="7.5" customHeight="1" x14ac:dyDescent="0.15"/>
    <row r="601" s="24" customFormat="1" ht="7.5" customHeight="1" x14ac:dyDescent="0.15"/>
    <row r="602" s="24" customFormat="1" ht="7.5" customHeight="1" x14ac:dyDescent="0.15"/>
    <row r="603" s="24" customFormat="1" ht="7.5" customHeight="1" x14ac:dyDescent="0.15"/>
    <row r="604" s="24" customFormat="1" ht="7.5" customHeight="1" x14ac:dyDescent="0.15"/>
    <row r="605" s="24" customFormat="1" ht="7.5" customHeight="1" x14ac:dyDescent="0.15"/>
    <row r="606" s="24" customFormat="1" ht="7.5" customHeight="1" x14ac:dyDescent="0.15"/>
    <row r="607" s="24" customFormat="1" ht="7.5" customHeight="1" x14ac:dyDescent="0.15"/>
    <row r="608" s="24" customFormat="1" ht="7.5" customHeight="1" x14ac:dyDescent="0.15"/>
    <row r="609" s="24" customFormat="1" ht="7.5" customHeight="1" x14ac:dyDescent="0.15"/>
    <row r="610" s="24" customFormat="1" ht="7.5" customHeight="1" x14ac:dyDescent="0.15"/>
    <row r="611" s="24" customFormat="1" ht="7.5" customHeight="1" x14ac:dyDescent="0.15"/>
    <row r="612" s="24" customFormat="1" ht="7.5" customHeight="1" x14ac:dyDescent="0.15"/>
    <row r="613" s="24" customFormat="1" ht="7.5" customHeight="1" x14ac:dyDescent="0.15"/>
    <row r="614" s="24" customFormat="1" ht="7.5" customHeight="1" x14ac:dyDescent="0.15"/>
    <row r="615" s="24" customFormat="1" ht="7.5" customHeight="1" x14ac:dyDescent="0.15"/>
    <row r="616" s="24" customFormat="1" ht="7.5" customHeight="1" x14ac:dyDescent="0.15"/>
    <row r="617" s="24" customFormat="1" ht="7.5" customHeight="1" x14ac:dyDescent="0.15"/>
    <row r="618" s="24" customFormat="1" ht="7.5" customHeight="1" x14ac:dyDescent="0.15"/>
    <row r="619" s="24" customFormat="1" ht="7.5" customHeight="1" x14ac:dyDescent="0.15"/>
    <row r="620" s="24" customFormat="1" ht="7.5" customHeight="1" x14ac:dyDescent="0.15"/>
    <row r="621" s="24" customFormat="1" ht="7.5" customHeight="1" x14ac:dyDescent="0.15"/>
    <row r="622" s="24" customFormat="1" ht="7.5" customHeight="1" x14ac:dyDescent="0.15"/>
    <row r="623" s="24" customFormat="1" ht="7.5" customHeight="1" x14ac:dyDescent="0.15"/>
    <row r="624" s="24" customFormat="1" ht="7.5" customHeight="1" x14ac:dyDescent="0.15"/>
    <row r="625" s="24" customFormat="1" ht="7.5" customHeight="1" x14ac:dyDescent="0.15"/>
    <row r="626" s="24" customFormat="1" ht="7.5" customHeight="1" x14ac:dyDescent="0.15"/>
    <row r="627" s="24" customFormat="1" ht="7.5" customHeight="1" x14ac:dyDescent="0.15"/>
    <row r="628" s="24" customFormat="1" ht="7.5" customHeight="1" x14ac:dyDescent="0.15"/>
    <row r="629" s="24" customFormat="1" ht="7.5" customHeight="1" x14ac:dyDescent="0.15"/>
    <row r="630" s="24" customFormat="1" ht="7.5" customHeight="1" x14ac:dyDescent="0.15"/>
    <row r="631" s="24" customFormat="1" ht="7.5" customHeight="1" x14ac:dyDescent="0.15"/>
    <row r="632" s="24" customFormat="1" ht="7.5" customHeight="1" x14ac:dyDescent="0.15"/>
    <row r="633" s="24" customFormat="1" ht="7.5" customHeight="1" x14ac:dyDescent="0.15"/>
    <row r="634" s="24" customFormat="1" ht="7.5" customHeight="1" x14ac:dyDescent="0.15"/>
    <row r="635" s="24" customFormat="1" ht="7.5" customHeight="1" x14ac:dyDescent="0.15"/>
    <row r="636" s="24" customFormat="1" ht="7.5" customHeight="1" x14ac:dyDescent="0.15"/>
    <row r="637" s="24" customFormat="1" ht="7.5" customHeight="1" x14ac:dyDescent="0.15"/>
    <row r="638" s="24" customFormat="1" ht="7.5" customHeight="1" x14ac:dyDescent="0.15"/>
    <row r="639" s="24" customFormat="1" ht="7.5" customHeight="1" x14ac:dyDescent="0.15"/>
    <row r="640" s="24" customFormat="1" ht="7.5" customHeight="1" x14ac:dyDescent="0.15"/>
    <row r="641" s="24" customFormat="1" ht="7.5" customHeight="1" x14ac:dyDescent="0.15"/>
    <row r="642" s="24" customFormat="1" ht="7.5" customHeight="1" x14ac:dyDescent="0.15"/>
    <row r="643" s="24" customFormat="1" ht="7.5" customHeight="1" x14ac:dyDescent="0.15"/>
    <row r="644" s="24" customFormat="1" ht="7.5" customHeight="1" x14ac:dyDescent="0.15"/>
    <row r="645" s="24" customFormat="1" ht="7.5" customHeight="1" x14ac:dyDescent="0.15"/>
    <row r="646" s="24" customFormat="1" ht="7.5" customHeight="1" x14ac:dyDescent="0.15"/>
    <row r="647" s="24" customFormat="1" ht="7.5" customHeight="1" x14ac:dyDescent="0.15"/>
    <row r="648" s="24" customFormat="1" ht="7.5" customHeight="1" x14ac:dyDescent="0.15"/>
    <row r="649" s="24" customFormat="1" ht="7.5" customHeight="1" x14ac:dyDescent="0.15"/>
    <row r="650" s="24" customFormat="1" ht="7.5" customHeight="1" x14ac:dyDescent="0.15"/>
    <row r="651" s="24" customFormat="1" ht="7.5" customHeight="1" x14ac:dyDescent="0.15"/>
    <row r="652" s="24" customFormat="1" ht="7.5" customHeight="1" x14ac:dyDescent="0.15"/>
    <row r="653" s="24" customFormat="1" ht="7.5" customHeight="1" x14ac:dyDescent="0.15"/>
    <row r="654" s="24" customFormat="1" ht="7.5" customHeight="1" x14ac:dyDescent="0.15"/>
    <row r="655" s="24" customFormat="1" ht="7.5" customHeight="1" x14ac:dyDescent="0.15"/>
    <row r="656" s="24" customFormat="1" ht="7.5" customHeight="1" x14ac:dyDescent="0.15"/>
    <row r="657" s="24" customFormat="1" ht="7.5" customHeight="1" x14ac:dyDescent="0.15"/>
    <row r="658" s="24" customFormat="1" ht="7.5" customHeight="1" x14ac:dyDescent="0.15"/>
    <row r="659" s="24" customFormat="1" ht="7.5" customHeight="1" x14ac:dyDescent="0.15"/>
    <row r="660" s="24" customFormat="1" ht="7.5" customHeight="1" x14ac:dyDescent="0.15"/>
    <row r="661" s="24" customFormat="1" ht="7.5" customHeight="1" x14ac:dyDescent="0.15"/>
    <row r="662" s="24" customFormat="1" ht="7.5" customHeight="1" x14ac:dyDescent="0.15"/>
    <row r="663" s="24" customFormat="1" ht="7.5" customHeight="1" x14ac:dyDescent="0.15"/>
    <row r="664" s="24" customFormat="1" ht="7.5" customHeight="1" x14ac:dyDescent="0.15"/>
    <row r="665" s="24" customFormat="1" ht="7.5" customHeight="1" x14ac:dyDescent="0.15"/>
    <row r="666" s="24" customFormat="1" ht="7.5" customHeight="1" x14ac:dyDescent="0.15"/>
    <row r="667" s="24" customFormat="1" ht="7.5" customHeight="1" x14ac:dyDescent="0.15"/>
    <row r="668" s="24" customFormat="1" ht="7.5" customHeight="1" x14ac:dyDescent="0.15"/>
    <row r="669" s="24" customFormat="1" ht="7.5" customHeight="1" x14ac:dyDescent="0.15"/>
    <row r="670" s="24" customFormat="1" ht="7.5" customHeight="1" x14ac:dyDescent="0.15"/>
    <row r="671" s="24" customFormat="1" ht="7.5" customHeight="1" x14ac:dyDescent="0.15"/>
    <row r="672" s="24" customFormat="1" ht="7.5" customHeight="1" x14ac:dyDescent="0.15"/>
    <row r="673" s="24" customFormat="1" ht="7.5" customHeight="1" x14ac:dyDescent="0.15"/>
    <row r="674" s="24" customFormat="1" ht="7.5" customHeight="1" x14ac:dyDescent="0.15"/>
    <row r="675" s="24" customFormat="1" ht="7.5" customHeight="1" x14ac:dyDescent="0.15"/>
    <row r="676" s="24" customFormat="1" ht="7.5" customHeight="1" x14ac:dyDescent="0.15"/>
    <row r="677" s="24" customFormat="1" ht="7.5" customHeight="1" x14ac:dyDescent="0.15"/>
    <row r="678" s="24" customFormat="1" ht="7.5" customHeight="1" x14ac:dyDescent="0.15"/>
    <row r="679" s="24" customFormat="1" ht="7.5" customHeight="1" x14ac:dyDescent="0.15"/>
    <row r="680" s="24" customFormat="1" ht="7.5" customHeight="1" x14ac:dyDescent="0.15"/>
    <row r="681" s="24" customFormat="1" ht="7.5" customHeight="1" x14ac:dyDescent="0.15"/>
    <row r="682" s="24" customFormat="1" ht="7.5" customHeight="1" x14ac:dyDescent="0.15"/>
    <row r="683" s="24" customFormat="1" ht="7.5" customHeight="1" x14ac:dyDescent="0.15"/>
    <row r="684" s="24" customFormat="1" ht="7.5" customHeight="1" x14ac:dyDescent="0.15"/>
    <row r="685" s="24" customFormat="1" ht="7.5" customHeight="1" x14ac:dyDescent="0.15"/>
    <row r="686" s="24" customFormat="1" ht="7.5" customHeight="1" x14ac:dyDescent="0.15"/>
    <row r="687" s="24" customFormat="1" ht="7.5" customHeight="1" x14ac:dyDescent="0.15"/>
    <row r="688" s="24" customFormat="1" ht="7.5" customHeight="1" x14ac:dyDescent="0.15"/>
    <row r="689" s="24" customFormat="1" ht="7.5" customHeight="1" x14ac:dyDescent="0.15"/>
    <row r="690" s="24" customFormat="1" ht="7.5" customHeight="1" x14ac:dyDescent="0.15"/>
    <row r="691" s="24" customFormat="1" ht="7.5" customHeight="1" x14ac:dyDescent="0.15"/>
    <row r="692" s="24" customFormat="1" ht="7.5" customHeight="1" x14ac:dyDescent="0.15"/>
    <row r="693" s="24" customFormat="1" ht="7.5" customHeight="1" x14ac:dyDescent="0.15"/>
    <row r="694" s="24" customFormat="1" ht="7.5" customHeight="1" x14ac:dyDescent="0.15"/>
    <row r="695" s="24" customFormat="1" ht="7.5" customHeight="1" x14ac:dyDescent="0.15"/>
    <row r="696" s="24" customFormat="1" ht="7.5" customHeight="1" x14ac:dyDescent="0.15"/>
    <row r="697" s="24" customFormat="1" ht="7.5" customHeight="1" x14ac:dyDescent="0.15"/>
    <row r="698" s="24" customFormat="1" ht="7.5" customHeight="1" x14ac:dyDescent="0.15"/>
    <row r="699" s="24" customFormat="1" ht="7.5" customHeight="1" x14ac:dyDescent="0.15"/>
    <row r="700" s="24" customFormat="1" ht="7.5" customHeight="1" x14ac:dyDescent="0.15"/>
    <row r="701" s="24" customFormat="1" ht="7.5" customHeight="1" x14ac:dyDescent="0.15"/>
    <row r="702" s="24" customFormat="1" ht="7.5" customHeight="1" x14ac:dyDescent="0.15"/>
    <row r="703" s="24" customFormat="1" ht="7.5" customHeight="1" x14ac:dyDescent="0.15"/>
    <row r="704" s="24" customFormat="1" ht="7.5" customHeight="1" x14ac:dyDescent="0.15"/>
    <row r="705" s="24" customFormat="1" ht="7.5" customHeight="1" x14ac:dyDescent="0.15"/>
    <row r="706" s="24" customFormat="1" ht="7.5" customHeight="1" x14ac:dyDescent="0.15"/>
    <row r="707" s="24" customFormat="1" ht="7.5" customHeight="1" x14ac:dyDescent="0.15"/>
    <row r="708" s="24" customFormat="1" ht="7.5" customHeight="1" x14ac:dyDescent="0.15"/>
    <row r="709" s="24" customFormat="1" ht="7.5" customHeight="1" x14ac:dyDescent="0.15"/>
    <row r="710" s="24" customFormat="1" ht="7.5" customHeight="1" x14ac:dyDescent="0.15"/>
    <row r="711" s="24" customFormat="1" ht="7.5" customHeight="1" x14ac:dyDescent="0.15"/>
    <row r="712" s="24" customFormat="1" ht="7.5" customHeight="1" x14ac:dyDescent="0.15"/>
    <row r="713" s="24" customFormat="1" ht="7.5" customHeight="1" x14ac:dyDescent="0.15"/>
    <row r="714" s="24" customFormat="1" ht="7.5" customHeight="1" x14ac:dyDescent="0.15"/>
    <row r="715" s="24" customFormat="1" ht="7.5" customHeight="1" x14ac:dyDescent="0.15"/>
    <row r="716" s="24" customFormat="1" ht="7.5" customHeight="1" x14ac:dyDescent="0.15"/>
    <row r="717" s="24" customFormat="1" ht="7.5" customHeight="1" x14ac:dyDescent="0.15"/>
    <row r="718" s="24" customFormat="1" ht="7.5" customHeight="1" x14ac:dyDescent="0.15"/>
    <row r="719" s="24" customFormat="1" ht="7.5" customHeight="1" x14ac:dyDescent="0.15"/>
    <row r="720" s="24" customFormat="1" ht="7.5" customHeight="1" x14ac:dyDescent="0.15"/>
    <row r="721" s="24" customFormat="1" ht="7.5" customHeight="1" x14ac:dyDescent="0.15"/>
    <row r="722" s="24" customFormat="1" ht="7.5" customHeight="1" x14ac:dyDescent="0.15"/>
    <row r="723" s="24" customFormat="1" ht="7.5" customHeight="1" x14ac:dyDescent="0.15"/>
    <row r="724" s="24" customFormat="1" ht="7.5" customHeight="1" x14ac:dyDescent="0.15"/>
    <row r="725" s="24" customFormat="1" ht="7.5" customHeight="1" x14ac:dyDescent="0.15"/>
    <row r="726" s="24" customFormat="1" ht="7.5" customHeight="1" x14ac:dyDescent="0.15"/>
    <row r="727" s="24" customFormat="1" ht="7.5" customHeight="1" x14ac:dyDescent="0.15"/>
    <row r="728" s="24" customFormat="1" ht="7.5" customHeight="1" x14ac:dyDescent="0.15"/>
    <row r="729" s="24" customFormat="1" ht="7.5" customHeight="1" x14ac:dyDescent="0.15"/>
    <row r="730" s="24" customFormat="1" ht="7.5" customHeight="1" x14ac:dyDescent="0.15"/>
    <row r="731" s="24" customFormat="1" ht="7.5" customHeight="1" x14ac:dyDescent="0.15"/>
    <row r="732" s="24" customFormat="1" ht="7.5" customHeight="1" x14ac:dyDescent="0.15"/>
    <row r="733" s="24" customFormat="1" ht="7.5" customHeight="1" x14ac:dyDescent="0.15"/>
    <row r="734" s="24" customFormat="1" ht="7.5" customHeight="1" x14ac:dyDescent="0.15"/>
    <row r="735" s="24" customFormat="1" ht="7.5" customHeight="1" x14ac:dyDescent="0.15"/>
    <row r="736" s="24" customFormat="1" ht="7.5" customHeight="1" x14ac:dyDescent="0.15"/>
    <row r="737" s="24" customFormat="1" ht="7.5" customHeight="1" x14ac:dyDescent="0.15"/>
    <row r="738" s="24" customFormat="1" ht="7.5" customHeight="1" x14ac:dyDescent="0.15"/>
    <row r="739" s="24" customFormat="1" ht="7.5" customHeight="1" x14ac:dyDescent="0.15"/>
    <row r="740" s="24" customFormat="1" ht="7.5" customHeight="1" x14ac:dyDescent="0.15"/>
    <row r="741" s="24" customFormat="1" ht="7.5" customHeight="1" x14ac:dyDescent="0.15"/>
    <row r="742" s="24" customFormat="1" ht="7.5" customHeight="1" x14ac:dyDescent="0.15"/>
    <row r="743" s="24" customFormat="1" ht="7.5" customHeight="1" x14ac:dyDescent="0.15"/>
    <row r="744" s="24" customFormat="1" ht="7.5" customHeight="1" x14ac:dyDescent="0.15"/>
    <row r="745" s="24" customFormat="1" ht="7.5" customHeight="1" x14ac:dyDescent="0.15"/>
    <row r="746" s="24" customFormat="1" ht="7.5" customHeight="1" x14ac:dyDescent="0.15"/>
    <row r="747" s="24" customFormat="1" ht="7.5" customHeight="1" x14ac:dyDescent="0.15"/>
    <row r="748" s="24" customFormat="1" ht="7.5" customHeight="1" x14ac:dyDescent="0.15"/>
    <row r="749" s="24" customFormat="1" ht="7.5" customHeight="1" x14ac:dyDescent="0.15"/>
    <row r="750" s="24" customFormat="1" ht="7.5" customHeight="1" x14ac:dyDescent="0.15"/>
    <row r="751" s="24" customFormat="1" ht="7.5" customHeight="1" x14ac:dyDescent="0.15"/>
    <row r="752" s="24" customFormat="1" ht="7.5" customHeight="1" x14ac:dyDescent="0.15"/>
    <row r="753" s="24" customFormat="1" ht="7.5" customHeight="1" x14ac:dyDescent="0.15"/>
    <row r="754" s="24" customFormat="1" ht="7.5" customHeight="1" x14ac:dyDescent="0.15"/>
    <row r="755" s="24" customFormat="1" ht="7.5" customHeight="1" x14ac:dyDescent="0.15"/>
    <row r="756" s="24" customFormat="1" ht="7.5" customHeight="1" x14ac:dyDescent="0.15"/>
    <row r="757" s="24" customFormat="1" ht="7.5" customHeight="1" x14ac:dyDescent="0.15"/>
    <row r="758" s="24" customFormat="1" ht="7.5" customHeight="1" x14ac:dyDescent="0.15"/>
    <row r="759" s="24" customFormat="1" ht="7.5" customHeight="1" x14ac:dyDescent="0.15"/>
    <row r="760" s="24" customFormat="1" ht="7.5" customHeight="1" x14ac:dyDescent="0.15"/>
    <row r="761" s="24" customFormat="1" ht="7.5" customHeight="1" x14ac:dyDescent="0.15"/>
    <row r="762" s="24" customFormat="1" ht="7.5" customHeight="1" x14ac:dyDescent="0.15"/>
    <row r="763" s="24" customFormat="1" ht="7.5" customHeight="1" x14ac:dyDescent="0.15"/>
    <row r="764" s="24" customFormat="1" ht="7.5" customHeight="1" x14ac:dyDescent="0.15"/>
    <row r="765" s="24" customFormat="1" ht="7.5" customHeight="1" x14ac:dyDescent="0.15"/>
    <row r="766" s="24" customFormat="1" ht="7.5" customHeight="1" x14ac:dyDescent="0.15"/>
    <row r="767" s="24" customFormat="1" ht="7.5" customHeight="1" x14ac:dyDescent="0.15"/>
    <row r="768" s="24" customFormat="1" ht="7.5" customHeight="1" x14ac:dyDescent="0.15"/>
    <row r="769" s="24" customFormat="1" ht="7.5" customHeight="1" x14ac:dyDescent="0.15"/>
    <row r="770" s="24" customFormat="1" ht="7.5" customHeight="1" x14ac:dyDescent="0.15"/>
    <row r="771" s="24" customFormat="1" ht="7.5" customHeight="1" x14ac:dyDescent="0.15"/>
    <row r="772" s="24" customFormat="1" ht="7.5" customHeight="1" x14ac:dyDescent="0.15"/>
    <row r="773" s="24" customFormat="1" ht="7.5" customHeight="1" x14ac:dyDescent="0.15"/>
    <row r="774" s="24" customFormat="1" ht="7.5" customHeight="1" x14ac:dyDescent="0.15"/>
    <row r="775" s="24" customFormat="1" ht="7.5" customHeight="1" x14ac:dyDescent="0.15"/>
    <row r="776" s="24" customFormat="1" ht="7.5" customHeight="1" x14ac:dyDescent="0.15"/>
    <row r="777" s="24" customFormat="1" ht="7.5" customHeight="1" x14ac:dyDescent="0.15"/>
    <row r="778" s="24" customFormat="1" ht="7.5" customHeight="1" x14ac:dyDescent="0.15"/>
    <row r="779" s="24" customFormat="1" ht="7.5" customHeight="1" x14ac:dyDescent="0.15"/>
    <row r="780" s="24" customFormat="1" ht="7.5" customHeight="1" x14ac:dyDescent="0.15"/>
    <row r="781" s="24" customFormat="1" ht="7.5" customHeight="1" x14ac:dyDescent="0.15"/>
    <row r="782" s="24" customFormat="1" ht="7.5" customHeight="1" x14ac:dyDescent="0.15"/>
    <row r="783" s="24" customFormat="1" ht="7.5" customHeight="1" x14ac:dyDescent="0.15"/>
    <row r="784" s="24" customFormat="1" ht="7.5" customHeight="1" x14ac:dyDescent="0.15"/>
    <row r="785" s="24" customFormat="1" ht="7.5" customHeight="1" x14ac:dyDescent="0.15"/>
    <row r="786" s="24" customFormat="1" ht="7.5" customHeight="1" x14ac:dyDescent="0.15"/>
  </sheetData>
  <phoneticPr fontId="21"/>
  <pageMargins left="0.25" right="0.25" top="0.75" bottom="0.75" header="0.51180555555555496" footer="0.51180555555555496"/>
  <pageSetup paperSize="9" firstPageNumber="0" orientation="portrait" horizontalDpi="4294967292"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2"/>
  <sheetViews>
    <sheetView showGridLines="0" view="pageBreakPreview" zoomScaleNormal="100" workbookViewId="0">
      <pane ySplit="1" topLeftCell="A2" activePane="bottomLeft" state="frozen"/>
      <selection pane="bottomLeft" activeCell="D38" sqref="D38"/>
    </sheetView>
  </sheetViews>
  <sheetFormatPr defaultRowHeight="13.5" x14ac:dyDescent="0.15"/>
  <cols>
    <col min="1" max="1" width="4.375" style="1"/>
    <col min="2" max="2" width="20.625" style="2"/>
    <col min="3" max="3" width="45.625" style="2"/>
    <col min="4" max="4" width="9.625" style="1"/>
    <col min="5" max="5" width="10.625" style="1"/>
    <col min="6" max="6" width="9.625" style="1"/>
    <col min="7" max="7" width="10.625" style="1"/>
    <col min="8" max="8" width="9.625" style="1"/>
    <col min="9" max="9" width="50.625" style="2"/>
    <col min="10" max="11" width="8.625" style="1"/>
    <col min="12" max="12" width="10.625" style="1"/>
    <col min="13" max="13" width="20.625" style="1"/>
    <col min="14" max="14" width="2.625" style="2"/>
    <col min="15" max="1025" width="9" style="2"/>
  </cols>
  <sheetData>
    <row r="1" spans="1:13" s="1" customFormat="1" ht="24" x14ac:dyDescent="0.15">
      <c r="A1" s="3" t="s">
        <v>0</v>
      </c>
      <c r="B1" s="3" t="s">
        <v>1</v>
      </c>
      <c r="C1" s="3" t="s">
        <v>2</v>
      </c>
      <c r="D1" s="3" t="s">
        <v>3</v>
      </c>
      <c r="E1" s="4" t="s">
        <v>4</v>
      </c>
      <c r="F1" s="3" t="s">
        <v>5</v>
      </c>
      <c r="G1" s="4" t="s">
        <v>6</v>
      </c>
      <c r="H1" s="4" t="s">
        <v>7</v>
      </c>
      <c r="I1" s="3" t="s">
        <v>8</v>
      </c>
      <c r="J1" s="3" t="s">
        <v>9</v>
      </c>
      <c r="K1" s="3" t="s">
        <v>10</v>
      </c>
      <c r="L1" s="3" t="s">
        <v>11</v>
      </c>
      <c r="M1" s="3" t="s">
        <v>12</v>
      </c>
    </row>
    <row r="2" spans="1:13" x14ac:dyDescent="0.15">
      <c r="A2" s="5" t="s">
        <v>371</v>
      </c>
      <c r="B2" s="6"/>
      <c r="C2" s="6"/>
      <c r="D2" s="5"/>
      <c r="E2" s="7"/>
      <c r="F2" s="5"/>
      <c r="G2" s="7"/>
      <c r="H2" s="5"/>
      <c r="I2" s="6"/>
      <c r="J2" s="5"/>
      <c r="K2" s="5"/>
      <c r="L2" s="8"/>
      <c r="M2" s="8"/>
    </row>
  </sheetData>
  <autoFilter ref="A1:N2"/>
  <phoneticPr fontId="21"/>
  <conditionalFormatting sqref="A2:M2">
    <cfRule type="expression" dxfId="67" priority="2">
      <formula>OR($D2="回答済",$D2="課題転記")</formula>
    </cfRule>
  </conditionalFormatting>
  <conditionalFormatting sqref="D2:F2">
    <cfRule type="expression" dxfId="66" priority="3">
      <formula>OR($D2="回答済",$D2="課題転記")</formula>
    </cfRule>
  </conditionalFormatting>
  <conditionalFormatting sqref="B2">
    <cfRule type="expression" dxfId="65" priority="4">
      <formula>OR($D2="回答済",$D2="課題転記")</formula>
    </cfRule>
  </conditionalFormatting>
  <conditionalFormatting sqref="B2">
    <cfRule type="expression" dxfId="64" priority="5">
      <formula>OR($D2="回答済",$D2="課題転記")</formula>
    </cfRule>
  </conditionalFormatting>
  <conditionalFormatting sqref="D2:H2">
    <cfRule type="expression" dxfId="63" priority="6">
      <formula>OR($D2="回答済",$D2="課題転記")</formula>
    </cfRule>
  </conditionalFormatting>
  <conditionalFormatting sqref="H2">
    <cfRule type="expression" dxfId="62" priority="7">
      <formula>OR($D2="回答済",$D2="課題転記")</formula>
    </cfRule>
  </conditionalFormatting>
  <conditionalFormatting sqref="B2:H2">
    <cfRule type="expression" dxfId="61" priority="8">
      <formula>OR($D2="回答済",$D2="課題転記")</formula>
    </cfRule>
  </conditionalFormatting>
  <conditionalFormatting sqref="B2:H2">
    <cfRule type="expression" dxfId="60" priority="9">
      <formula>OR($D2="回答済",$D2="課題転記")</formula>
    </cfRule>
  </conditionalFormatting>
  <conditionalFormatting sqref="D2:F2">
    <cfRule type="expression" dxfId="59" priority="10">
      <formula>OR($D2="回答済",$D2="課題転記")</formula>
    </cfRule>
  </conditionalFormatting>
  <conditionalFormatting sqref="B2">
    <cfRule type="expression" dxfId="58" priority="11">
      <formula>OR($D2="回答済",$D2="課題転記")</formula>
    </cfRule>
  </conditionalFormatting>
  <conditionalFormatting sqref="B2">
    <cfRule type="expression" dxfId="57" priority="12">
      <formula>OR($D2="回答済",$D2="課題転記")</formula>
    </cfRule>
  </conditionalFormatting>
  <conditionalFormatting sqref="D2:H2">
    <cfRule type="expression" dxfId="56" priority="13">
      <formula>OR($D2="回答済",$D2="課題転記")</formula>
    </cfRule>
  </conditionalFormatting>
  <conditionalFormatting sqref="H2">
    <cfRule type="expression" dxfId="55" priority="14">
      <formula>OR($D2="回答済",$D2="課題転記")</formula>
    </cfRule>
  </conditionalFormatting>
  <conditionalFormatting sqref="H2">
    <cfRule type="expression" dxfId="54" priority="15">
      <formula>OR($D2="回答済",$D2="課題転記")</formula>
    </cfRule>
  </conditionalFormatting>
  <conditionalFormatting sqref="H2">
    <cfRule type="expression" dxfId="53" priority="16">
      <formula>OR($D2="回答済",$D2="課題転記")</formula>
    </cfRule>
  </conditionalFormatting>
  <conditionalFormatting sqref="H2">
    <cfRule type="expression" dxfId="52" priority="17">
      <formula>OR($D2="回答済",$D2="課題転記")</formula>
    </cfRule>
  </conditionalFormatting>
  <conditionalFormatting sqref="H2">
    <cfRule type="expression" dxfId="51" priority="18">
      <formula>OR($D2="回答済",$D2="課題転記")</formula>
    </cfRule>
  </conditionalFormatting>
  <conditionalFormatting sqref="H2">
    <cfRule type="expression" dxfId="50" priority="19">
      <formula>OR($D2="回答済",$D2="課題転記")</formula>
    </cfRule>
  </conditionalFormatting>
  <conditionalFormatting sqref="H2">
    <cfRule type="expression" dxfId="49" priority="20">
      <formula>OR($D2="回答済",$D2="課題転記")</formula>
    </cfRule>
  </conditionalFormatting>
  <conditionalFormatting sqref="H2">
    <cfRule type="expression" dxfId="48" priority="21">
      <formula>OR($D2="回答済",$D2="課題転記")</formula>
    </cfRule>
  </conditionalFormatting>
  <conditionalFormatting sqref="H2">
    <cfRule type="expression" dxfId="47" priority="22">
      <formula>OR($D2="回答済",$D2="課題転記")</formula>
    </cfRule>
  </conditionalFormatting>
  <conditionalFormatting sqref="H2">
    <cfRule type="expression" dxfId="46" priority="23">
      <formula>OR($D2="回答済",$D2="課題転記")</formula>
    </cfRule>
  </conditionalFormatting>
  <conditionalFormatting sqref="H2">
    <cfRule type="expression" dxfId="45" priority="24">
      <formula>OR($D2="回答済",$D2="課題転記")</formula>
    </cfRule>
  </conditionalFormatting>
  <conditionalFormatting sqref="H2">
    <cfRule type="expression" dxfId="44" priority="25">
      <formula>OR($D2="回答済",$D2="課題転記")</formula>
    </cfRule>
  </conditionalFormatting>
  <conditionalFormatting sqref="H2">
    <cfRule type="expression" dxfId="43" priority="26">
      <formula>OR($D2="回答済",$D2="課題転記")</formula>
    </cfRule>
  </conditionalFormatting>
  <conditionalFormatting sqref="H2">
    <cfRule type="expression" dxfId="42" priority="27">
      <formula>OR($D2="回答済",$D2="課題転記")</formula>
    </cfRule>
  </conditionalFormatting>
  <conditionalFormatting sqref="H2">
    <cfRule type="expression" dxfId="41" priority="28">
      <formula>OR($D2="回答済",$D2="課題転記")</formula>
    </cfRule>
  </conditionalFormatting>
  <conditionalFormatting sqref="B2:H2">
    <cfRule type="expression" dxfId="40" priority="29">
      <formula>OR($D2="回答済",$D2="課題転記")</formula>
    </cfRule>
  </conditionalFormatting>
  <conditionalFormatting sqref="B2:H2">
    <cfRule type="expression" dxfId="39" priority="30">
      <formula>OR($D2="回答済",$D2="課題転記")</formula>
    </cfRule>
  </conditionalFormatting>
  <conditionalFormatting sqref="D2:F2">
    <cfRule type="expression" dxfId="38" priority="31">
      <formula>OR($D2="回答済",$D2="課題転記")</formula>
    </cfRule>
  </conditionalFormatting>
  <conditionalFormatting sqref="B2">
    <cfRule type="expression" dxfId="37" priority="32">
      <formula>OR($D2="回答済",$D2="課題転記")</formula>
    </cfRule>
  </conditionalFormatting>
  <conditionalFormatting sqref="B2">
    <cfRule type="expression" dxfId="36" priority="33">
      <formula>OR($D2="回答済",$D2="課題転記")</formula>
    </cfRule>
  </conditionalFormatting>
  <conditionalFormatting sqref="D2:H2">
    <cfRule type="expression" dxfId="35" priority="34">
      <formula>OR($D2="回答済",$D2="課題転記")</formula>
    </cfRule>
  </conditionalFormatting>
  <conditionalFormatting sqref="H2">
    <cfRule type="expression" dxfId="34" priority="35">
      <formula>OR($D2="回答済",$D2="課題転記")</formula>
    </cfRule>
  </conditionalFormatting>
  <conditionalFormatting sqref="H2">
    <cfRule type="expression" dxfId="33" priority="36">
      <formula>OR($D2="回答済",$D2="課題転記")</formula>
    </cfRule>
  </conditionalFormatting>
  <conditionalFormatting sqref="H2">
    <cfRule type="expression" dxfId="32" priority="37">
      <formula>OR($D2="回答済",$D2="課題転記")</formula>
    </cfRule>
  </conditionalFormatting>
  <conditionalFormatting sqref="H2">
    <cfRule type="expression" dxfId="31" priority="38">
      <formula>OR($D2="回答済",$D2="課題転記")</formula>
    </cfRule>
  </conditionalFormatting>
  <conditionalFormatting sqref="H2">
    <cfRule type="expression" dxfId="30" priority="39">
      <formula>OR($D2="回答済",$D2="課題転記")</formula>
    </cfRule>
  </conditionalFormatting>
  <conditionalFormatting sqref="H2">
    <cfRule type="expression" dxfId="29" priority="40">
      <formula>OR($D2="回答済",$D2="課題転記")</formula>
    </cfRule>
  </conditionalFormatting>
  <conditionalFormatting sqref="H2">
    <cfRule type="expression" dxfId="28" priority="41">
      <formula>OR($D2="回答済",$D2="課題転記")</formula>
    </cfRule>
  </conditionalFormatting>
  <conditionalFormatting sqref="H2">
    <cfRule type="expression" dxfId="27" priority="42">
      <formula>OR($D2="回答済",$D2="課題転記")</formula>
    </cfRule>
  </conditionalFormatting>
  <conditionalFormatting sqref="H2">
    <cfRule type="expression" dxfId="26" priority="43">
      <formula>OR($D2="回答済",$D2="課題転記")</formula>
    </cfRule>
  </conditionalFormatting>
  <conditionalFormatting sqref="H2">
    <cfRule type="expression" dxfId="25" priority="44">
      <formula>OR($D2="回答済",$D2="課題転記")</formula>
    </cfRule>
  </conditionalFormatting>
  <conditionalFormatting sqref="H2">
    <cfRule type="expression" dxfId="24" priority="45">
      <formula>OR($D2="回答済",$D2="課題転記")</formula>
    </cfRule>
  </conditionalFormatting>
  <conditionalFormatting sqref="H2">
    <cfRule type="expression" dxfId="23" priority="46">
      <formula>OR($D2="回答済",$D2="課題転記")</formula>
    </cfRule>
  </conditionalFormatting>
  <conditionalFormatting sqref="H2">
    <cfRule type="expression" dxfId="22" priority="47">
      <formula>OR($D2="回答済",$D2="課題転記")</formula>
    </cfRule>
  </conditionalFormatting>
  <conditionalFormatting sqref="H2">
    <cfRule type="expression" dxfId="21" priority="48">
      <formula>OR($D2="回答済",$D2="課題転記")</formula>
    </cfRule>
  </conditionalFormatting>
  <conditionalFormatting sqref="H2">
    <cfRule type="expression" dxfId="20" priority="49">
      <formula>OR($D2="回答済",$D2="課題転記")</formula>
    </cfRule>
  </conditionalFormatting>
  <conditionalFormatting sqref="B2:H2">
    <cfRule type="expression" dxfId="19" priority="50">
      <formula>OR($D2="回答済",$D2="課題転記")</formula>
    </cfRule>
  </conditionalFormatting>
  <conditionalFormatting sqref="D2:H2">
    <cfRule type="expression" dxfId="18" priority="51">
      <formula>OR($D2="回答済",$D2="課題転記")</formula>
    </cfRule>
  </conditionalFormatting>
  <conditionalFormatting sqref="D2:F2">
    <cfRule type="expression" dxfId="17" priority="52">
      <formula>OR($D2="回答済",$D2="課題転記")</formula>
    </cfRule>
  </conditionalFormatting>
  <conditionalFormatting sqref="D2:H2">
    <cfRule type="expression" dxfId="16" priority="53">
      <formula>OR($D2="回答済",$D2="課題転記")</formula>
    </cfRule>
  </conditionalFormatting>
  <conditionalFormatting sqref="H2">
    <cfRule type="expression" dxfId="15" priority="54">
      <formula>OR($D2="回答済",$D2="課題転記")</formula>
    </cfRule>
  </conditionalFormatting>
  <conditionalFormatting sqref="H2">
    <cfRule type="expression" dxfId="14" priority="55">
      <formula>OR($D2="回答済",$D2="課題転記")</formula>
    </cfRule>
  </conditionalFormatting>
  <conditionalFormatting sqref="H2">
    <cfRule type="expression" dxfId="13" priority="56">
      <formula>OR($D2="回答済",$D2="課題転記")</formula>
    </cfRule>
  </conditionalFormatting>
  <conditionalFormatting sqref="H2">
    <cfRule type="expression" dxfId="12" priority="57">
      <formula>OR($D2="回答済",$D2="課題転記")</formula>
    </cfRule>
  </conditionalFormatting>
  <conditionalFormatting sqref="H2">
    <cfRule type="expression" dxfId="11" priority="58">
      <formula>OR($D2="回答済",$D2="課題転記")</formula>
    </cfRule>
  </conditionalFormatting>
  <conditionalFormatting sqref="H2">
    <cfRule type="expression" dxfId="10" priority="59">
      <formula>OR($D2="回答済",$D2="課題転記")</formula>
    </cfRule>
  </conditionalFormatting>
  <conditionalFormatting sqref="H2">
    <cfRule type="expression" dxfId="9" priority="60">
      <formula>OR($D2="回答済",$D2="課題転記")</formula>
    </cfRule>
  </conditionalFormatting>
  <conditionalFormatting sqref="H2">
    <cfRule type="expression" dxfId="8" priority="61">
      <formula>OR($D2="回答済",$D2="課題転記")</formula>
    </cfRule>
  </conditionalFormatting>
  <conditionalFormatting sqref="H2">
    <cfRule type="expression" dxfId="7" priority="62">
      <formula>OR($D2="回答済",$D2="課題転記")</formula>
    </cfRule>
  </conditionalFormatting>
  <conditionalFormatting sqref="H2">
    <cfRule type="expression" dxfId="6" priority="63">
      <formula>OR($D2="回答済",$D2="課題転記")</formula>
    </cfRule>
  </conditionalFormatting>
  <conditionalFormatting sqref="H2">
    <cfRule type="expression" dxfId="5" priority="64">
      <formula>OR($D2="回答済",$D2="課題転記")</formula>
    </cfRule>
  </conditionalFormatting>
  <conditionalFormatting sqref="H2">
    <cfRule type="expression" dxfId="4" priority="65">
      <formula>OR($D2="回答済",$D2="課題転記")</formula>
    </cfRule>
  </conditionalFormatting>
  <conditionalFormatting sqref="H2">
    <cfRule type="expression" dxfId="3" priority="66">
      <formula>OR($D2="回答済",$D2="課題転記")</formula>
    </cfRule>
  </conditionalFormatting>
  <conditionalFormatting sqref="H2">
    <cfRule type="expression" dxfId="2" priority="67">
      <formula>OR($D2="回答済",$D2="課題転記")</formula>
    </cfRule>
  </conditionalFormatting>
  <conditionalFormatting sqref="H2">
    <cfRule type="expression" dxfId="1" priority="68">
      <formula>OR($D2="回答済",$D2="課題転記")</formula>
    </cfRule>
  </conditionalFormatting>
  <conditionalFormatting sqref="A2:H2">
    <cfRule type="expression" dxfId="0" priority="69">
      <formula>OR($D2="回答済",$D2="課題転記")</formula>
    </cfRule>
  </conditionalFormatting>
  <dataValidations count="2">
    <dataValidation type="list" allowBlank="1" showInputMessage="1" showErrorMessage="1" sqref="L2">
      <formula1>"要件スリム化,要件定義,基本設計"</formula1>
      <formula2>0</formula2>
    </dataValidation>
    <dataValidation type="list" allowBlank="1" showInputMessage="1" showErrorMessage="1" sqref="D2">
      <formula1>"未回答,回答済,課題転記"</formula1>
      <formula2>0</formula2>
    </dataValidation>
  </dataValidations>
  <printOptions horizontalCentered="1"/>
  <pageMargins left="0.39374999999999999" right="0.39374999999999999" top="0.39374999999999999" bottom="0.39305555555555599" header="0.196527777777778" footer="0.196527777777778"/>
  <pageSetup paperSize="9" firstPageNumber="0" orientation="portrait" horizontalDpi="4294967292" r:id="rId1"/>
  <headerFooter>
    <oddHeader>&amp;C&amp;12&amp;UＱ＆Ａ管理表（MARCURY）&amp;R&amp;10&amp;D</oddHeader>
    <oddFooter>&amp;C&amp;9&amp;P/&amp;N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MK349"/>
  <sheetViews>
    <sheetView view="pageBreakPreview" zoomScaleNormal="100" workbookViewId="0">
      <selection activeCell="V79" sqref="V79:W79"/>
    </sheetView>
  </sheetViews>
  <sheetFormatPr defaultRowHeight="13.5" x14ac:dyDescent="0.15"/>
  <cols>
    <col min="1" max="20" width="2.5" style="24"/>
    <col min="21" max="21" width="3.5" style="24"/>
    <col min="22" max="1025" width="2.5" style="24"/>
  </cols>
  <sheetData>
    <row r="1" spans="2:2" ht="7.5" customHeight="1" x14ac:dyDescent="0.15">
      <c r="B1"/>
    </row>
    <row r="2" spans="2:2" ht="18.75" customHeight="1" x14ac:dyDescent="0.15">
      <c r="B2" s="25" t="s">
        <v>390</v>
      </c>
    </row>
    <row r="3" spans="2:2" ht="7.5" customHeight="1" x14ac:dyDescent="0.15"/>
    <row r="4" spans="2:2" ht="7.5" customHeight="1" x14ac:dyDescent="0.15"/>
    <row r="5" spans="2:2" ht="12" customHeight="1" x14ac:dyDescent="0.15"/>
    <row r="6" spans="2:2" ht="7.5" customHeight="1" x14ac:dyDescent="0.15"/>
    <row r="7" spans="2:2" ht="7.5" customHeight="1" x14ac:dyDescent="0.15"/>
    <row r="8" spans="2:2" ht="7.5" customHeight="1" x14ac:dyDescent="0.15"/>
    <row r="9" spans="2:2" ht="7.5" customHeight="1" x14ac:dyDescent="0.15"/>
    <row r="10" spans="2:2" ht="7.5" customHeight="1" x14ac:dyDescent="0.15"/>
    <row r="11" spans="2:2" ht="7.5" customHeight="1" x14ac:dyDescent="0.15"/>
    <row r="12" spans="2:2" ht="7.5" customHeight="1" x14ac:dyDescent="0.15"/>
    <row r="13" spans="2:2" ht="7.5" customHeight="1" x14ac:dyDescent="0.15"/>
    <row r="14" spans="2:2" ht="7.5" customHeight="1" x14ac:dyDescent="0.15"/>
    <row r="15" spans="2:2" ht="7.5" customHeight="1" x14ac:dyDescent="0.15"/>
    <row r="16" spans="2:2" ht="7.5" customHeight="1" x14ac:dyDescent="0.15"/>
    <row r="17" ht="7.5" customHeight="1" x14ac:dyDescent="0.15"/>
    <row r="18" ht="7.5" customHeight="1" x14ac:dyDescent="0.15"/>
    <row r="19" ht="7.5" customHeight="1" x14ac:dyDescent="0.15"/>
    <row r="20" ht="7.5" customHeight="1" x14ac:dyDescent="0.15"/>
    <row r="21" ht="7.5" customHeight="1" x14ac:dyDescent="0.15"/>
    <row r="22" ht="7.5" customHeight="1" x14ac:dyDescent="0.15"/>
    <row r="23" ht="7.5" customHeight="1" x14ac:dyDescent="0.15"/>
    <row r="24" ht="7.5" customHeight="1" x14ac:dyDescent="0.15"/>
    <row r="25" ht="7.5" customHeight="1" x14ac:dyDescent="0.15"/>
    <row r="26" ht="7.5" customHeight="1" x14ac:dyDescent="0.15"/>
    <row r="27" ht="7.5" customHeight="1" x14ac:dyDescent="0.15"/>
    <row r="28" ht="7.5" customHeight="1" x14ac:dyDescent="0.15"/>
    <row r="29" ht="7.5" customHeight="1" x14ac:dyDescent="0.15"/>
    <row r="30" ht="7.5" customHeight="1" x14ac:dyDescent="0.15"/>
    <row r="31" ht="7.5" customHeight="1" x14ac:dyDescent="0.15"/>
    <row r="32" ht="7.5" customHeight="1" x14ac:dyDescent="0.15"/>
    <row r="33" ht="7.5" customHeight="1" x14ac:dyDescent="0.15"/>
    <row r="34" ht="7.5" customHeight="1" x14ac:dyDescent="0.15"/>
    <row r="35" ht="7.5" customHeight="1" x14ac:dyDescent="0.15"/>
    <row r="36" ht="7.5" customHeight="1" x14ac:dyDescent="0.15"/>
    <row r="37" ht="7.5" customHeight="1" x14ac:dyDescent="0.15"/>
    <row r="38" ht="7.5" customHeight="1" x14ac:dyDescent="0.15"/>
    <row r="39" ht="7.5" customHeight="1" x14ac:dyDescent="0.15"/>
    <row r="40" ht="7.5" customHeight="1" x14ac:dyDescent="0.15"/>
    <row r="41" ht="7.5" customHeight="1" x14ac:dyDescent="0.15"/>
    <row r="42" ht="7.5" customHeight="1" x14ac:dyDescent="0.15"/>
    <row r="43" ht="7.5" customHeight="1" x14ac:dyDescent="0.15"/>
    <row r="44" ht="7.5" customHeight="1" x14ac:dyDescent="0.15"/>
    <row r="45" ht="7.5" customHeight="1" x14ac:dyDescent="0.15"/>
    <row r="46" ht="7.5" customHeight="1" x14ac:dyDescent="0.15"/>
    <row r="47" ht="7.5" customHeight="1" x14ac:dyDescent="0.15"/>
    <row r="48" ht="7.5" customHeight="1" x14ac:dyDescent="0.15"/>
    <row r="49" ht="7.5" customHeight="1" x14ac:dyDescent="0.15"/>
    <row r="50" ht="7.5" customHeight="1" x14ac:dyDescent="0.15"/>
    <row r="51" ht="7.5" customHeight="1" x14ac:dyDescent="0.15"/>
    <row r="52" ht="7.5" customHeight="1" x14ac:dyDescent="0.15"/>
    <row r="53" ht="7.5" customHeight="1" x14ac:dyDescent="0.15"/>
    <row r="54" ht="7.5" customHeight="1" x14ac:dyDescent="0.15"/>
    <row r="55" ht="7.5" customHeight="1" x14ac:dyDescent="0.15"/>
    <row r="56" ht="7.5" customHeight="1" x14ac:dyDescent="0.15"/>
    <row r="57" ht="7.5" customHeight="1" x14ac:dyDescent="0.15"/>
    <row r="58" ht="7.5" customHeight="1" x14ac:dyDescent="0.15"/>
    <row r="59" ht="7.5" customHeight="1" x14ac:dyDescent="0.15"/>
    <row r="60" ht="7.5" customHeight="1" x14ac:dyDescent="0.15"/>
    <row r="61" ht="7.5" customHeight="1" x14ac:dyDescent="0.15"/>
    <row r="62" ht="7.5" customHeight="1" x14ac:dyDescent="0.15"/>
    <row r="63" ht="7.5" customHeight="1" x14ac:dyDescent="0.15"/>
    <row r="64" ht="12" customHeight="1" x14ac:dyDescent="0.15"/>
    <row r="65" ht="7.5" customHeight="1" x14ac:dyDescent="0.15"/>
    <row r="66" ht="7.5" customHeight="1" x14ac:dyDescent="0.15"/>
    <row r="67" ht="7.5" customHeight="1" x14ac:dyDescent="0.15"/>
    <row r="68" ht="7.5" customHeight="1" x14ac:dyDescent="0.15"/>
    <row r="69" ht="7.5" customHeight="1" x14ac:dyDescent="0.15"/>
    <row r="70" ht="7.5" customHeight="1" x14ac:dyDescent="0.15"/>
    <row r="71" ht="7.5" customHeight="1" x14ac:dyDescent="0.15"/>
    <row r="72" ht="7.5" customHeight="1" x14ac:dyDescent="0.15"/>
    <row r="73" ht="7.5" customHeight="1" x14ac:dyDescent="0.15"/>
    <row r="74" ht="7.5" customHeight="1" x14ac:dyDescent="0.15"/>
    <row r="75" ht="7.5" customHeight="1" x14ac:dyDescent="0.15"/>
    <row r="76" ht="7.5" customHeight="1" x14ac:dyDescent="0.15"/>
    <row r="77" ht="7.5" customHeight="1" x14ac:dyDescent="0.15"/>
    <row r="78" ht="7.5" customHeight="1" x14ac:dyDescent="0.15"/>
    <row r="79" ht="7.5" customHeight="1" x14ac:dyDescent="0.15"/>
    <row r="80" ht="7.5" customHeight="1" x14ac:dyDescent="0.15"/>
    <row r="81" ht="7.5" customHeight="1" x14ac:dyDescent="0.15"/>
    <row r="82" ht="7.5" customHeight="1" x14ac:dyDescent="0.15"/>
    <row r="83" ht="7.5" customHeight="1" x14ac:dyDescent="0.15"/>
    <row r="84" ht="7.5" customHeight="1" x14ac:dyDescent="0.15"/>
    <row r="85" ht="7.5" customHeight="1" x14ac:dyDescent="0.15"/>
    <row r="86" ht="7.5" customHeight="1" x14ac:dyDescent="0.15"/>
    <row r="87" ht="7.5" customHeight="1" x14ac:dyDescent="0.15"/>
    <row r="88" ht="7.5" customHeight="1" x14ac:dyDescent="0.15"/>
    <row r="89" ht="7.5" customHeight="1" x14ac:dyDescent="0.15"/>
    <row r="90" ht="7.5" customHeight="1" x14ac:dyDescent="0.15"/>
    <row r="91" ht="7.5" customHeight="1" x14ac:dyDescent="0.15"/>
    <row r="92" ht="7.5" customHeight="1" x14ac:dyDescent="0.15"/>
    <row r="93" ht="7.5" customHeight="1" x14ac:dyDescent="0.15"/>
    <row r="94" ht="7.5" customHeight="1" x14ac:dyDescent="0.15"/>
    <row r="95" ht="7.5" customHeight="1" x14ac:dyDescent="0.15"/>
    <row r="96" ht="7.5" customHeight="1" x14ac:dyDescent="0.15"/>
    <row r="97" ht="7.5" customHeight="1" x14ac:dyDescent="0.15"/>
    <row r="98" ht="7.5" customHeight="1" x14ac:dyDescent="0.15"/>
    <row r="99" ht="7.5" customHeight="1" x14ac:dyDescent="0.15"/>
    <row r="100" ht="7.5" customHeight="1" x14ac:dyDescent="0.15"/>
    <row r="101" ht="7.5" customHeight="1" x14ac:dyDescent="0.15"/>
    <row r="102" ht="7.5" customHeight="1" x14ac:dyDescent="0.15"/>
    <row r="103" ht="7.5" customHeight="1" x14ac:dyDescent="0.15"/>
    <row r="104" ht="7.5" customHeight="1" x14ac:dyDescent="0.15"/>
    <row r="105" ht="7.5" customHeight="1" x14ac:dyDescent="0.15"/>
    <row r="106" ht="7.5" customHeight="1" x14ac:dyDescent="0.15"/>
    <row r="107" ht="7.5" customHeight="1" x14ac:dyDescent="0.15"/>
    <row r="108" ht="7.5" customHeight="1" x14ac:dyDescent="0.15"/>
    <row r="109" ht="7.5" customHeight="1" x14ac:dyDescent="0.15"/>
    <row r="110" ht="7.5" customHeight="1" x14ac:dyDescent="0.15"/>
    <row r="111" ht="7.5" customHeight="1" x14ac:dyDescent="0.15"/>
    <row r="112" ht="7.5" customHeight="1" x14ac:dyDescent="0.15"/>
    <row r="113" ht="7.5" customHeight="1" x14ac:dyDescent="0.15"/>
    <row r="114" ht="7.5" customHeight="1" x14ac:dyDescent="0.15"/>
    <row r="115" ht="7.5" customHeight="1" x14ac:dyDescent="0.15"/>
    <row r="116" ht="7.5" customHeight="1" x14ac:dyDescent="0.15"/>
    <row r="117" ht="7.5" customHeight="1" x14ac:dyDescent="0.15"/>
    <row r="118" ht="7.5" customHeight="1" x14ac:dyDescent="0.15"/>
    <row r="119" ht="7.5" customHeight="1" x14ac:dyDescent="0.15"/>
    <row r="120" ht="7.5" customHeight="1" x14ac:dyDescent="0.15"/>
    <row r="121" ht="7.5" customHeight="1" x14ac:dyDescent="0.15"/>
    <row r="122" ht="7.5" customHeight="1" x14ac:dyDescent="0.15"/>
    <row r="123" ht="7.5" customHeight="1" x14ac:dyDescent="0.15"/>
    <row r="124" ht="7.5" customHeight="1" x14ac:dyDescent="0.15"/>
    <row r="125" ht="7.5" customHeight="1" x14ac:dyDescent="0.15"/>
    <row r="126" ht="7.5" customHeight="1" x14ac:dyDescent="0.15"/>
    <row r="127" ht="7.5" customHeight="1" x14ac:dyDescent="0.15"/>
    <row r="128" ht="7.5" customHeight="1" x14ac:dyDescent="0.15"/>
    <row r="129" ht="7.5" customHeight="1" x14ac:dyDescent="0.15"/>
    <row r="130" ht="7.5" customHeight="1" x14ac:dyDescent="0.15"/>
    <row r="131" ht="7.5" customHeight="1" x14ac:dyDescent="0.15"/>
    <row r="132" ht="7.5" customHeight="1" x14ac:dyDescent="0.15"/>
    <row r="133" ht="7.5" customHeight="1" x14ac:dyDescent="0.15"/>
    <row r="134" ht="7.5" customHeight="1" x14ac:dyDescent="0.15"/>
    <row r="135" ht="7.5" customHeight="1" x14ac:dyDescent="0.15"/>
    <row r="136" ht="7.5" customHeight="1" x14ac:dyDescent="0.15"/>
    <row r="137" ht="7.5" customHeight="1" x14ac:dyDescent="0.15"/>
    <row r="138" ht="7.5" customHeight="1" x14ac:dyDescent="0.15"/>
    <row r="139" ht="7.5" customHeight="1" x14ac:dyDescent="0.15"/>
    <row r="140" ht="7.5" customHeight="1" x14ac:dyDescent="0.15"/>
    <row r="141" ht="7.5" customHeight="1" x14ac:dyDescent="0.15"/>
    <row r="142" ht="7.5" customHeight="1" x14ac:dyDescent="0.15"/>
    <row r="143" ht="7.5" customHeight="1" x14ac:dyDescent="0.15"/>
    <row r="144" ht="7.5" customHeight="1" x14ac:dyDescent="0.15"/>
    <row r="145" ht="7.5" customHeight="1" x14ac:dyDescent="0.15"/>
    <row r="146" ht="7.5" customHeight="1" x14ac:dyDescent="0.15"/>
    <row r="147" ht="7.5" customHeight="1" x14ac:dyDescent="0.15"/>
    <row r="148" ht="7.5" customHeight="1" x14ac:dyDescent="0.15"/>
    <row r="149" ht="7.5" customHeight="1" x14ac:dyDescent="0.15"/>
    <row r="150" ht="7.5" customHeight="1" x14ac:dyDescent="0.15"/>
    <row r="151" ht="7.5" customHeight="1" x14ac:dyDescent="0.15"/>
    <row r="152" ht="7.5" customHeight="1" x14ac:dyDescent="0.15"/>
    <row r="153" ht="7.5" customHeight="1" x14ac:dyDescent="0.15"/>
    <row r="154" ht="7.5" customHeight="1" x14ac:dyDescent="0.15"/>
    <row r="155" ht="7.5" customHeight="1" x14ac:dyDescent="0.15"/>
    <row r="156" ht="7.5" customHeight="1" x14ac:dyDescent="0.15"/>
    <row r="157" ht="7.5" customHeight="1" x14ac:dyDescent="0.15"/>
    <row r="158" ht="7.5" customHeight="1" x14ac:dyDescent="0.15"/>
    <row r="159" ht="7.5" customHeight="1" x14ac:dyDescent="0.15"/>
    <row r="160" ht="7.5" customHeight="1" x14ac:dyDescent="0.15"/>
    <row r="161" ht="7.5" customHeight="1" x14ac:dyDescent="0.15"/>
    <row r="162" ht="7.5" customHeight="1" x14ac:dyDescent="0.15"/>
    <row r="163" ht="7.5" customHeight="1" x14ac:dyDescent="0.15"/>
    <row r="164" ht="7.5" customHeight="1" x14ac:dyDescent="0.15"/>
    <row r="165" ht="7.5" customHeight="1" x14ac:dyDescent="0.15"/>
    <row r="166" ht="7.5" customHeight="1" x14ac:dyDescent="0.15"/>
    <row r="167" ht="7.5" customHeight="1" x14ac:dyDescent="0.15"/>
    <row r="168" ht="7.5" customHeight="1" x14ac:dyDescent="0.15"/>
    <row r="169" ht="7.5" customHeight="1" x14ac:dyDescent="0.15"/>
    <row r="170" ht="7.5" customHeight="1" x14ac:dyDescent="0.15"/>
    <row r="171" ht="7.5" customHeight="1" x14ac:dyDescent="0.15"/>
    <row r="172" ht="7.5" customHeight="1" x14ac:dyDescent="0.15"/>
    <row r="173" ht="7.5" customHeight="1" x14ac:dyDescent="0.15"/>
    <row r="174" ht="7.5" customHeight="1" x14ac:dyDescent="0.15"/>
    <row r="175" ht="7.5" customHeight="1" x14ac:dyDescent="0.15"/>
    <row r="176" ht="7.5" customHeight="1" x14ac:dyDescent="0.15"/>
    <row r="177" ht="7.5" customHeight="1" x14ac:dyDescent="0.15"/>
    <row r="178" ht="7.5" customHeight="1" x14ac:dyDescent="0.15"/>
    <row r="179" ht="7.5" customHeight="1" x14ac:dyDescent="0.15"/>
    <row r="180" ht="7.5" customHeight="1" x14ac:dyDescent="0.15"/>
    <row r="181" ht="7.5" customHeight="1" x14ac:dyDescent="0.15"/>
    <row r="182" ht="7.5" customHeight="1" x14ac:dyDescent="0.15"/>
    <row r="183" ht="7.5" customHeight="1" x14ac:dyDescent="0.15"/>
    <row r="184" ht="7.5" customHeight="1" x14ac:dyDescent="0.15"/>
    <row r="185" ht="7.5" customHeight="1" x14ac:dyDescent="0.15"/>
    <row r="186" ht="7.5" customHeight="1" x14ac:dyDescent="0.15"/>
    <row r="187" ht="7.5" customHeight="1" x14ac:dyDescent="0.15"/>
    <row r="188" ht="7.5" customHeight="1" x14ac:dyDescent="0.15"/>
    <row r="189" ht="7.5" customHeight="1" x14ac:dyDescent="0.15"/>
    <row r="190" ht="7.5" customHeight="1" x14ac:dyDescent="0.15"/>
    <row r="191" ht="7.5" customHeight="1" x14ac:dyDescent="0.15"/>
    <row r="192" ht="7.5" customHeight="1" x14ac:dyDescent="0.15"/>
    <row r="193" ht="7.5" customHeight="1" x14ac:dyDescent="0.15"/>
    <row r="194" ht="7.5" customHeight="1" x14ac:dyDescent="0.15"/>
    <row r="195" ht="7.5" customHeight="1" x14ac:dyDescent="0.15"/>
    <row r="196" ht="7.5" customHeight="1" x14ac:dyDescent="0.15"/>
    <row r="197" ht="7.5" customHeight="1" x14ac:dyDescent="0.15"/>
    <row r="198" ht="7.5" customHeight="1" x14ac:dyDescent="0.15"/>
    <row r="199" ht="7.5" customHeight="1" x14ac:dyDescent="0.15"/>
    <row r="200" ht="7.5" customHeight="1" x14ac:dyDescent="0.15"/>
    <row r="201" ht="7.5" customHeight="1" x14ac:dyDescent="0.15"/>
    <row r="202" ht="7.5" customHeight="1" x14ac:dyDescent="0.15"/>
    <row r="203" ht="7.5" customHeight="1" x14ac:dyDescent="0.15"/>
    <row r="204" ht="7.5" customHeight="1" x14ac:dyDescent="0.15"/>
    <row r="205" ht="7.5" customHeight="1" x14ac:dyDescent="0.15"/>
    <row r="206" ht="7.5" customHeight="1" x14ac:dyDescent="0.15"/>
    <row r="207" ht="7.5" customHeight="1" x14ac:dyDescent="0.15"/>
    <row r="208" ht="7.5" customHeight="1" x14ac:dyDescent="0.15"/>
    <row r="209" ht="7.5" customHeight="1" x14ac:dyDescent="0.15"/>
    <row r="210" ht="7.5" customHeight="1" x14ac:dyDescent="0.15"/>
    <row r="211" ht="7.5" customHeight="1" x14ac:dyDescent="0.15"/>
    <row r="212" ht="7.5" customHeight="1" x14ac:dyDescent="0.15"/>
    <row r="213" ht="7.5" customHeight="1" x14ac:dyDescent="0.15"/>
    <row r="214" ht="7.5" customHeight="1" x14ac:dyDescent="0.15"/>
    <row r="215" ht="7.5" customHeight="1" x14ac:dyDescent="0.15"/>
    <row r="216" ht="7.5" customHeight="1" x14ac:dyDescent="0.15"/>
    <row r="217" ht="7.5" customHeight="1" x14ac:dyDescent="0.15"/>
    <row r="218" ht="7.5" customHeight="1" x14ac:dyDescent="0.15"/>
    <row r="219" ht="7.5" customHeight="1" x14ac:dyDescent="0.15"/>
    <row r="220" ht="7.5" customHeight="1" x14ac:dyDescent="0.15"/>
    <row r="221" ht="7.5" customHeight="1" x14ac:dyDescent="0.15"/>
    <row r="222" ht="7.5" customHeight="1" x14ac:dyDescent="0.15"/>
    <row r="223" ht="7.5" customHeight="1" x14ac:dyDescent="0.15"/>
    <row r="224" ht="7.5" customHeight="1" x14ac:dyDescent="0.15"/>
    <row r="225" ht="7.5" customHeight="1" x14ac:dyDescent="0.15"/>
    <row r="226" ht="7.5" customHeight="1" x14ac:dyDescent="0.15"/>
    <row r="227" ht="7.5" customHeight="1" x14ac:dyDescent="0.15"/>
    <row r="228" ht="7.5" customHeight="1" x14ac:dyDescent="0.15"/>
    <row r="229" ht="7.5" customHeight="1" x14ac:dyDescent="0.15"/>
    <row r="230" ht="7.5" customHeight="1" x14ac:dyDescent="0.15"/>
    <row r="231" ht="7.5" customHeight="1" x14ac:dyDescent="0.15"/>
    <row r="232" ht="7.5" customHeight="1" x14ac:dyDescent="0.15"/>
    <row r="233" ht="7.5" customHeight="1" x14ac:dyDescent="0.15"/>
    <row r="234" ht="7.5" customHeight="1" x14ac:dyDescent="0.15"/>
    <row r="235" ht="7.5" customHeight="1" x14ac:dyDescent="0.15"/>
    <row r="236" ht="7.5" customHeight="1" x14ac:dyDescent="0.15"/>
    <row r="237" ht="7.5" customHeight="1" x14ac:dyDescent="0.15"/>
    <row r="238" ht="7.5" customHeight="1" x14ac:dyDescent="0.15"/>
    <row r="239" ht="7.5" customHeight="1" x14ac:dyDescent="0.15"/>
    <row r="240" ht="7.5" customHeight="1" x14ac:dyDescent="0.15"/>
    <row r="241" ht="7.5" customHeight="1" x14ac:dyDescent="0.15"/>
    <row r="242" ht="7.5" customHeight="1" x14ac:dyDescent="0.15"/>
    <row r="243" ht="7.5" customHeight="1" x14ac:dyDescent="0.15"/>
    <row r="244" ht="7.5" customHeight="1" x14ac:dyDescent="0.15"/>
    <row r="245" ht="7.5" customHeight="1" x14ac:dyDescent="0.15"/>
    <row r="246" ht="7.5" customHeight="1" x14ac:dyDescent="0.15"/>
    <row r="247" ht="7.5" customHeight="1" x14ac:dyDescent="0.15"/>
    <row r="248" ht="7.5" customHeight="1" x14ac:dyDescent="0.15"/>
    <row r="249" ht="7.5" customHeight="1" x14ac:dyDescent="0.15"/>
    <row r="250" ht="7.5" customHeight="1" x14ac:dyDescent="0.15"/>
    <row r="251" ht="7.5" customHeight="1" x14ac:dyDescent="0.15"/>
    <row r="252" ht="7.5" customHeight="1" x14ac:dyDescent="0.15"/>
    <row r="253" ht="7.5" customHeight="1" x14ac:dyDescent="0.15"/>
    <row r="254" ht="7.5" customHeight="1" x14ac:dyDescent="0.15"/>
    <row r="255" ht="7.5" customHeight="1" x14ac:dyDescent="0.15"/>
    <row r="256" ht="7.5" customHeight="1" x14ac:dyDescent="0.15"/>
    <row r="257" ht="7.5" customHeight="1" x14ac:dyDescent="0.15"/>
    <row r="258" ht="7.5" customHeight="1" x14ac:dyDescent="0.15"/>
    <row r="259" ht="7.5" customHeight="1" x14ac:dyDescent="0.15"/>
    <row r="260" ht="7.5" customHeight="1" x14ac:dyDescent="0.15"/>
    <row r="261" ht="7.5" customHeight="1" x14ac:dyDescent="0.15"/>
    <row r="262" ht="7.5" customHeight="1" x14ac:dyDescent="0.15"/>
    <row r="263" ht="7.5" customHeight="1" x14ac:dyDescent="0.15"/>
    <row r="264" ht="7.5" customHeight="1" x14ac:dyDescent="0.15"/>
    <row r="265" ht="7.5" customHeight="1" x14ac:dyDescent="0.15"/>
    <row r="266" ht="7.5" customHeight="1" x14ac:dyDescent="0.15"/>
    <row r="267" ht="7.5" customHeight="1" x14ac:dyDescent="0.15"/>
    <row r="268" ht="7.5" customHeight="1" x14ac:dyDescent="0.15"/>
    <row r="269" ht="7.5" customHeight="1" x14ac:dyDescent="0.15"/>
    <row r="270" ht="7.5" customHeight="1" x14ac:dyDescent="0.15"/>
    <row r="271" ht="7.5" customHeight="1" x14ac:dyDescent="0.15"/>
    <row r="272" ht="7.5" customHeight="1" x14ac:dyDescent="0.15"/>
    <row r="273" ht="7.5" customHeight="1" x14ac:dyDescent="0.15"/>
    <row r="274" ht="7.5" customHeight="1" x14ac:dyDescent="0.15"/>
    <row r="275" ht="7.5" customHeight="1" x14ac:dyDescent="0.15"/>
    <row r="276" ht="7.5" customHeight="1" x14ac:dyDescent="0.15"/>
    <row r="277" ht="7.5" customHeight="1" x14ac:dyDescent="0.15"/>
    <row r="278" ht="7.5" customHeight="1" x14ac:dyDescent="0.15"/>
    <row r="279" ht="7.5" customHeight="1" x14ac:dyDescent="0.15"/>
    <row r="280" ht="7.5" customHeight="1" x14ac:dyDescent="0.15"/>
    <row r="281" ht="7.5" customHeight="1" x14ac:dyDescent="0.15"/>
    <row r="282" ht="7.5" customHeight="1" x14ac:dyDescent="0.15"/>
    <row r="283" ht="7.5" customHeight="1" x14ac:dyDescent="0.15"/>
    <row r="284" ht="7.5" customHeight="1" x14ac:dyDescent="0.15"/>
    <row r="285" ht="7.5" customHeight="1" x14ac:dyDescent="0.15"/>
    <row r="286" ht="7.5" customHeight="1" x14ac:dyDescent="0.15"/>
    <row r="287" ht="7.5" customHeight="1" x14ac:dyDescent="0.15"/>
    <row r="288" ht="7.5" customHeight="1" x14ac:dyDescent="0.15"/>
    <row r="289" ht="7.5" customHeight="1" x14ac:dyDescent="0.15"/>
    <row r="290" ht="7.5" customHeight="1" x14ac:dyDescent="0.15"/>
    <row r="291" ht="7.5" customHeight="1" x14ac:dyDescent="0.15"/>
    <row r="292" ht="7.5" customHeight="1" x14ac:dyDescent="0.15"/>
    <row r="293" ht="7.5" customHeight="1" x14ac:dyDescent="0.15"/>
    <row r="294" ht="7.5" customHeight="1" x14ac:dyDescent="0.15"/>
    <row r="295" ht="7.5" customHeight="1" x14ac:dyDescent="0.15"/>
    <row r="296" ht="7.5" customHeight="1" x14ac:dyDescent="0.15"/>
    <row r="297" ht="7.5" customHeight="1" x14ac:dyDescent="0.15"/>
    <row r="298" ht="7.5" customHeight="1" x14ac:dyDescent="0.15"/>
    <row r="299" ht="7.5" customHeight="1" x14ac:dyDescent="0.15"/>
    <row r="300" ht="7.5" customHeight="1" x14ac:dyDescent="0.15"/>
    <row r="301" ht="7.5" customHeight="1" x14ac:dyDescent="0.15"/>
    <row r="302" ht="7.5" customHeight="1" x14ac:dyDescent="0.15"/>
    <row r="303" ht="7.5" customHeight="1" x14ac:dyDescent="0.15"/>
    <row r="304" ht="7.5" customHeight="1" x14ac:dyDescent="0.15"/>
    <row r="305" ht="7.5" customHeight="1" x14ac:dyDescent="0.15"/>
    <row r="306" ht="7.5" customHeight="1" x14ac:dyDescent="0.15"/>
    <row r="307" ht="7.5" customHeight="1" x14ac:dyDescent="0.15"/>
    <row r="308" ht="7.5" customHeight="1" x14ac:dyDescent="0.15"/>
    <row r="309" ht="7.5" customHeight="1" x14ac:dyDescent="0.15"/>
    <row r="310" ht="7.5" customHeight="1" x14ac:dyDescent="0.15"/>
    <row r="311" ht="7.5" customHeight="1" x14ac:dyDescent="0.15"/>
    <row r="312" ht="7.5" customHeight="1" x14ac:dyDescent="0.15"/>
    <row r="313" ht="7.5" customHeight="1" x14ac:dyDescent="0.15"/>
    <row r="314" ht="7.5" customHeight="1" x14ac:dyDescent="0.15"/>
    <row r="315" ht="7.5" customHeight="1" x14ac:dyDescent="0.15"/>
    <row r="316" ht="7.5" customHeight="1" x14ac:dyDescent="0.15"/>
    <row r="317" ht="7.5" customHeight="1" x14ac:dyDescent="0.15"/>
    <row r="318" ht="7.5" customHeight="1" x14ac:dyDescent="0.15"/>
    <row r="319" ht="7.5" customHeight="1" x14ac:dyDescent="0.15"/>
    <row r="320" ht="7.5" customHeight="1" x14ac:dyDescent="0.15"/>
    <row r="321" ht="7.5" customHeight="1" x14ac:dyDescent="0.15"/>
    <row r="322" ht="7.5" customHeight="1" x14ac:dyDescent="0.15"/>
    <row r="323" ht="7.5" customHeight="1" x14ac:dyDescent="0.15"/>
    <row r="324" ht="7.5" customHeight="1" x14ac:dyDescent="0.15"/>
    <row r="325" ht="7.5" customHeight="1" x14ac:dyDescent="0.15"/>
    <row r="326" ht="7.5" customHeight="1" x14ac:dyDescent="0.15"/>
    <row r="327" ht="7.5" customHeight="1" x14ac:dyDescent="0.15"/>
    <row r="328" ht="7.5" customHeight="1" x14ac:dyDescent="0.15"/>
    <row r="329" ht="7.5" customHeight="1" x14ac:dyDescent="0.15"/>
    <row r="330" ht="7.5" customHeight="1" x14ac:dyDescent="0.15"/>
    <row r="331" ht="7.5" customHeight="1" x14ac:dyDescent="0.15"/>
    <row r="332" ht="7.5" customHeight="1" x14ac:dyDescent="0.15"/>
    <row r="333" ht="7.5" customHeight="1" x14ac:dyDescent="0.15"/>
    <row r="334" ht="7.5" customHeight="1" x14ac:dyDescent="0.15"/>
    <row r="335" ht="7.5" customHeight="1" x14ac:dyDescent="0.15"/>
    <row r="336" ht="7.5" customHeight="1" x14ac:dyDescent="0.15"/>
    <row r="337" ht="7.5" customHeight="1" x14ac:dyDescent="0.15"/>
    <row r="338" ht="7.5" customHeight="1" x14ac:dyDescent="0.15"/>
    <row r="339" ht="7.5" customHeight="1" x14ac:dyDescent="0.15"/>
    <row r="340" ht="7.5" customHeight="1" x14ac:dyDescent="0.15"/>
    <row r="341" ht="7.5" customHeight="1" x14ac:dyDescent="0.15"/>
    <row r="342" ht="7.5" customHeight="1" x14ac:dyDescent="0.15"/>
    <row r="343" ht="7.5" customHeight="1" x14ac:dyDescent="0.15"/>
    <row r="344" ht="7.5" customHeight="1" x14ac:dyDescent="0.15"/>
    <row r="345" ht="7.5" customHeight="1" x14ac:dyDescent="0.15"/>
    <row r="346" ht="7.5" customHeight="1" x14ac:dyDescent="0.15"/>
    <row r="347" ht="7.5" customHeight="1" x14ac:dyDescent="0.15"/>
    <row r="348" ht="7.5" customHeight="1" x14ac:dyDescent="0.15"/>
    <row r="349" ht="7.5" customHeight="1" x14ac:dyDescent="0.15"/>
  </sheetData>
  <phoneticPr fontId="21"/>
  <pageMargins left="0.25" right="0.25" top="0.75" bottom="0.75" header="0.51180555555555496" footer="0.51180555555555496"/>
  <pageSetup paperSize="9" firstPageNumber="0" orientation="portrait" horizont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5" sqref="J15"/>
    </sheetView>
  </sheetViews>
  <sheetFormatPr defaultRowHeight="13.5" x14ac:dyDescent="0.15"/>
  <sheetData/>
  <phoneticPr fontId="2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560</TotalTime>
  <Application>Microsoft Excel</Application>
  <DocSecurity>0</DocSecurity>
  <ScaleCrop>false</ScaleCrop>
  <HeadingPairs>
    <vt:vector size="4" baseType="variant">
      <vt:variant>
        <vt:lpstr>Worksheets</vt:lpstr>
      </vt:variant>
      <vt:variant>
        <vt:i4>12</vt:i4>
      </vt:variant>
      <vt:variant>
        <vt:lpstr>Named Ranges</vt:lpstr>
      </vt:variant>
      <vt:variant>
        <vt:i4>59</vt:i4>
      </vt:variant>
    </vt:vector>
  </HeadingPairs>
  <TitlesOfParts>
    <vt:vector size="71" baseType="lpstr">
      <vt:lpstr>Q&amp;A管理表_NSCO_工事管理</vt:lpstr>
      <vt:lpstr>No.207</vt:lpstr>
      <vt:lpstr>No.207 工事計画No.採番仕様について</vt:lpstr>
      <vt:lpstr>No.208 ヘッダ</vt:lpstr>
      <vt:lpstr>No.208 工事報告・協議書のレイアウトについて</vt:lpstr>
      <vt:lpstr>No.209 ヘッダ</vt:lpstr>
      <vt:lpstr>No.209 複数オーナー対比の出力方法について_</vt:lpstr>
      <vt:lpstr>No.209 複数オーナー対比レイアウト</vt:lpstr>
      <vt:lpstr>No.2</vt:lpstr>
      <vt:lpstr>No.XXX ヘッダ</vt:lpstr>
      <vt:lpstr>No.XXX ＸＸＸＸＸＸＸＸＸＸＸＸＸＸＸＸ</vt:lpstr>
      <vt:lpstr>関連資料</vt:lpstr>
      <vt:lpstr>No.207!_FilterDatabase</vt:lpstr>
      <vt:lpstr>'No.208 ヘッダ'!_FilterDatabase</vt:lpstr>
      <vt:lpstr>'No.209 ヘッダ'!_FilterDatabase</vt:lpstr>
      <vt:lpstr>'No.XXX ヘッダ'!_FilterDatabase</vt:lpstr>
      <vt:lpstr>No.207!_FilterDatabase_0</vt:lpstr>
      <vt:lpstr>'No.208 ヘッダ'!_FilterDatabase_0</vt:lpstr>
      <vt:lpstr>'No.209 ヘッダ'!_FilterDatabase_0</vt:lpstr>
      <vt:lpstr>'No.XXX ヘッダ'!_FilterDatabase_0</vt:lpstr>
      <vt:lpstr>'Q&amp;A管理表_NSCO_工事管理'!_FilterDatabase_0</vt:lpstr>
      <vt:lpstr>No.207!_FilterDatabase_0_0</vt:lpstr>
      <vt:lpstr>'No.208 ヘッダ'!_FilterDatabase_0_0</vt:lpstr>
      <vt:lpstr>'No.209 ヘッダ'!_FilterDatabase_0_0</vt:lpstr>
      <vt:lpstr>'No.XXX ヘッダ'!_FilterDatabase_0_0</vt:lpstr>
      <vt:lpstr>'Q&amp;A管理表_NSCO_工事管理'!_FilterDatabase_0_0</vt:lpstr>
      <vt:lpstr>No.2!Print_Area</vt:lpstr>
      <vt:lpstr>No.207!Print_Area</vt:lpstr>
      <vt:lpstr>'No.207 工事計画No.採番仕様について'!Print_Area</vt:lpstr>
      <vt:lpstr>'No.208 工事報告・協議書のレイアウトについて'!Print_Area</vt:lpstr>
      <vt:lpstr>'No.209 複数オーナー対比の出力方法について_'!Print_Area</vt:lpstr>
      <vt:lpstr>'No.209 複数オーナー対比レイアウト'!Print_Area</vt:lpstr>
      <vt:lpstr>'No.XXX ＸＸＸＸＸＸＸＸＸＸＸＸＸＸＸＸ'!Print_Area</vt:lpstr>
      <vt:lpstr>'No.XXX ヘッダ'!Print_Area</vt:lpstr>
      <vt:lpstr>'Q&amp;A管理表_NSCO_工事管理'!Print_Area</vt:lpstr>
      <vt:lpstr>No.2!Print_Area_0</vt:lpstr>
      <vt:lpstr>No.207!Print_Area_0</vt:lpstr>
      <vt:lpstr>'No.207 工事計画No.採番仕様について'!Print_Area_0</vt:lpstr>
      <vt:lpstr>'No.208 工事報告・協議書のレイアウトについて'!Print_Area_0</vt:lpstr>
      <vt:lpstr>'No.209 複数オーナー対比の出力方法について_'!Print_Area_0</vt:lpstr>
      <vt:lpstr>'No.209 複数オーナー対比レイアウト'!Print_Area_0</vt:lpstr>
      <vt:lpstr>'No.XXX ＸＸＸＸＸＸＸＸＸＸＸＸＸＸＸＸ'!Print_Area_0</vt:lpstr>
      <vt:lpstr>'No.XXX ヘッダ'!Print_Area_0</vt:lpstr>
      <vt:lpstr>'Q&amp;A管理表_NSCO_工事管理'!Print_Area_0</vt:lpstr>
      <vt:lpstr>No.2!Print_Area_0_0</vt:lpstr>
      <vt:lpstr>No.207!Print_Area_0_0</vt:lpstr>
      <vt:lpstr>'No.207 工事計画No.採番仕様について'!Print_Area_0_0</vt:lpstr>
      <vt:lpstr>'No.208 工事報告・協議書のレイアウトについて'!Print_Area_0_0</vt:lpstr>
      <vt:lpstr>'No.209 複数オーナー対比の出力方法について_'!Print_Area_0_0</vt:lpstr>
      <vt:lpstr>'No.209 複数オーナー対比レイアウト'!Print_Area_0_0</vt:lpstr>
      <vt:lpstr>'No.XXX ＸＸＸＸＸＸＸＸＸＸＸＸＸＸＸＸ'!Print_Area_0_0</vt:lpstr>
      <vt:lpstr>'No.XXX ヘッダ'!Print_Area_0_0</vt:lpstr>
      <vt:lpstr>'Q&amp;A管理表_NSCO_工事管理'!Print_Area_0_0</vt:lpstr>
      <vt:lpstr>No.207!Print_Titles</vt:lpstr>
      <vt:lpstr>'No.208 ヘッダ'!Print_Titles</vt:lpstr>
      <vt:lpstr>'No.209 ヘッダ'!Print_Titles</vt:lpstr>
      <vt:lpstr>'No.209 複数オーナー対比の出力方法について_'!Print_Titles</vt:lpstr>
      <vt:lpstr>'No.XXX ヘッダ'!Print_Titles</vt:lpstr>
      <vt:lpstr>'Q&amp;A管理表_NSCO_工事管理'!Print_Titles</vt:lpstr>
      <vt:lpstr>No.207!Print_Titles_0</vt:lpstr>
      <vt:lpstr>'No.208 ヘッダ'!Print_Titles_0</vt:lpstr>
      <vt:lpstr>'No.209 ヘッダ'!Print_Titles_0</vt:lpstr>
      <vt:lpstr>'No.209 複数オーナー対比の出力方法について_'!Print_Titles_0</vt:lpstr>
      <vt:lpstr>'No.XXX ヘッダ'!Print_Titles_0</vt:lpstr>
      <vt:lpstr>'Q&amp;A管理表_NSCO_工事管理'!Print_Titles_0</vt:lpstr>
      <vt:lpstr>No.207!Print_Titles_0_0</vt:lpstr>
      <vt:lpstr>'No.208 ヘッダ'!Print_Titles_0_0</vt:lpstr>
      <vt:lpstr>'No.209 ヘッダ'!Print_Titles_0_0</vt:lpstr>
      <vt:lpstr>'No.209 複数オーナー対比の出力方法について_'!Print_Titles_0_0</vt:lpstr>
      <vt:lpstr>'No.XXX ヘッダ'!Print_Titles_0_0</vt:lpstr>
      <vt:lpstr>'Q&amp;A管理表_NSCO_工事管理'!Print_Titles_0_0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ＴＡＳＣ－Ｒプロジェクト</dc:creator>
  <cp:lastModifiedBy>van-thanh</cp:lastModifiedBy>
  <cp:revision>4</cp:revision>
  <cp:lastPrinted>2014-10-01T05:27:51Z</cp:lastPrinted>
  <dcterms:created xsi:type="dcterms:W3CDTF">2000-04-20T14:33:00Z</dcterms:created>
  <dcterms:modified xsi:type="dcterms:W3CDTF">2018-01-30T10:30:51Z</dcterms:modified>
  <dc:language>ja-JP</dc:language>
</cp:coreProperties>
</file>