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0m0q36/Downloads/"/>
    </mc:Choice>
  </mc:AlternateContent>
  <xr:revisionPtr revIDLastSave="0" documentId="13_ncr:1_{B18A7E48-185C-6F47-8F87-B3AC59D30283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Net Worth Track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9" i="1" l="1"/>
  <c r="R69" i="1"/>
  <c r="K69" i="1"/>
  <c r="AC66" i="1"/>
  <c r="AC69" i="1" s="1"/>
  <c r="AB66" i="1"/>
  <c r="AB69" i="1" s="1"/>
  <c r="AA66" i="1"/>
  <c r="AA69" i="1" s="1"/>
  <c r="Z66" i="1"/>
  <c r="Z69" i="1" s="1"/>
  <c r="Y66" i="1"/>
  <c r="X66" i="1"/>
  <c r="X69" i="1" s="1"/>
  <c r="W66" i="1"/>
  <c r="W69" i="1" s="1"/>
  <c r="V66" i="1"/>
  <c r="V69" i="1" s="1"/>
  <c r="U66" i="1"/>
  <c r="U69" i="1" s="1"/>
  <c r="T66" i="1"/>
  <c r="T69" i="1" s="1"/>
  <c r="S66" i="1"/>
  <c r="S69" i="1" s="1"/>
  <c r="R66" i="1"/>
  <c r="Q66" i="1"/>
  <c r="Q69" i="1" s="1"/>
  <c r="P66" i="1"/>
  <c r="P69" i="1" s="1"/>
  <c r="O66" i="1"/>
  <c r="O69" i="1" s="1"/>
  <c r="N66" i="1"/>
  <c r="N69" i="1" s="1"/>
  <c r="M66" i="1"/>
  <c r="M69" i="1" s="1"/>
  <c r="L66" i="1"/>
  <c r="L69" i="1" s="1"/>
  <c r="K66" i="1"/>
  <c r="J66" i="1"/>
  <c r="J69" i="1" s="1"/>
  <c r="E66" i="1"/>
  <c r="E69" i="1" s="1"/>
  <c r="A57" i="1"/>
  <c r="A58" i="1" s="1"/>
  <c r="A59" i="1" s="1"/>
  <c r="A60" i="1" s="1"/>
  <c r="A61" i="1" s="1"/>
  <c r="A62" i="1" s="1"/>
  <c r="A63" i="1" s="1"/>
  <c r="A64" i="1" s="1"/>
  <c r="A56" i="1"/>
  <c r="G55" i="1"/>
  <c r="I55" i="1" s="1"/>
  <c r="I66" i="1" s="1"/>
  <c r="I69" i="1" s="1"/>
  <c r="D55" i="1"/>
  <c r="F55" i="1" s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E51" i="1"/>
  <c r="I42" i="1"/>
  <c r="H42" i="1"/>
  <c r="G42" i="1"/>
  <c r="F42" i="1"/>
  <c r="E42" i="1"/>
  <c r="D42" i="1"/>
  <c r="A42" i="1"/>
  <c r="A43" i="1" s="1"/>
  <c r="A44" i="1" s="1"/>
  <c r="A45" i="1" s="1"/>
  <c r="A46" i="1" s="1"/>
  <c r="A47" i="1" s="1"/>
  <c r="A48" i="1" s="1"/>
  <c r="A49" i="1" s="1"/>
  <c r="I41" i="1"/>
  <c r="H41" i="1"/>
  <c r="G41" i="1"/>
  <c r="F41" i="1"/>
  <c r="F51" i="1" s="1"/>
  <c r="E41" i="1"/>
  <c r="D41" i="1"/>
  <c r="A41" i="1"/>
  <c r="I40" i="1"/>
  <c r="I51" i="1" s="1"/>
  <c r="H40" i="1"/>
  <c r="H51" i="1" s="1"/>
  <c r="G40" i="1"/>
  <c r="G51" i="1" s="1"/>
  <c r="F40" i="1"/>
  <c r="E40" i="1"/>
  <c r="D40" i="1"/>
  <c r="D51" i="1" s="1"/>
  <c r="D68" i="1" s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23" i="1"/>
  <c r="A24" i="1" s="1"/>
  <c r="A25" i="1" s="1"/>
  <c r="A26" i="1" s="1"/>
  <c r="A30" i="1" s="1"/>
  <c r="A31" i="1" s="1"/>
  <c r="A32" i="1" s="1"/>
  <c r="A33" i="1" s="1"/>
  <c r="A34" i="1" s="1"/>
  <c r="AC18" i="1"/>
  <c r="AC68" i="1" s="1"/>
  <c r="AC70" i="1" s="1"/>
  <c r="AB18" i="1"/>
  <c r="AB68" i="1" s="1"/>
  <c r="AA18" i="1"/>
  <c r="AA68" i="1" s="1"/>
  <c r="Z18" i="1"/>
  <c r="Z68" i="1" s="1"/>
  <c r="Y18" i="1"/>
  <c r="Y68" i="1" s="1"/>
  <c r="Y70" i="1" s="1"/>
  <c r="X18" i="1"/>
  <c r="X68" i="1" s="1"/>
  <c r="W18" i="1"/>
  <c r="W68" i="1" s="1"/>
  <c r="V18" i="1"/>
  <c r="V68" i="1" s="1"/>
  <c r="U18" i="1"/>
  <c r="U68" i="1" s="1"/>
  <c r="T18" i="1"/>
  <c r="T68" i="1" s="1"/>
  <c r="S18" i="1"/>
  <c r="S68" i="1" s="1"/>
  <c r="R18" i="1"/>
  <c r="R68" i="1" s="1"/>
  <c r="R70" i="1" s="1"/>
  <c r="Q18" i="1"/>
  <c r="Q68" i="1" s="1"/>
  <c r="Q70" i="1" s="1"/>
  <c r="P18" i="1"/>
  <c r="P68" i="1" s="1"/>
  <c r="P70" i="1" s="1"/>
  <c r="O18" i="1"/>
  <c r="O68" i="1" s="1"/>
  <c r="O70" i="1" s="1"/>
  <c r="N18" i="1"/>
  <c r="N68" i="1" s="1"/>
  <c r="M18" i="1"/>
  <c r="M68" i="1" s="1"/>
  <c r="L18" i="1"/>
  <c r="L68" i="1" s="1"/>
  <c r="K18" i="1"/>
  <c r="K68" i="1" s="1"/>
  <c r="K70" i="1" s="1"/>
  <c r="J18" i="1"/>
  <c r="J68" i="1" s="1"/>
  <c r="I18" i="1"/>
  <c r="F18" i="1"/>
  <c r="F68" i="1" s="1"/>
  <c r="E18" i="1"/>
  <c r="E68" i="1" s="1"/>
  <c r="H8" i="1"/>
  <c r="G8" i="1"/>
  <c r="G18" i="1" s="1"/>
  <c r="F8" i="1"/>
  <c r="A8" i="1"/>
  <c r="A9" i="1" s="1"/>
  <c r="A10" i="1" s="1"/>
  <c r="A11" i="1" s="1"/>
  <c r="A12" i="1" s="1"/>
  <c r="A13" i="1" s="1"/>
  <c r="A14" i="1" s="1"/>
  <c r="A15" i="1" s="1"/>
  <c r="A16" i="1" s="1"/>
  <c r="H7" i="1"/>
  <c r="H18" i="1" s="1"/>
  <c r="H68" i="1" s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G66" i="1" l="1"/>
  <c r="G69" i="1" s="1"/>
  <c r="AC72" i="1"/>
  <c r="P71" i="1"/>
  <c r="Q71" i="1"/>
  <c r="R71" i="1"/>
  <c r="G68" i="1"/>
  <c r="G70" i="1" s="1"/>
  <c r="T70" i="1"/>
  <c r="U70" i="1"/>
  <c r="V70" i="1"/>
  <c r="I68" i="1"/>
  <c r="I70" i="1" s="1"/>
  <c r="X70" i="1"/>
  <c r="L70" i="1"/>
  <c r="L71" i="1" s="1"/>
  <c r="Z70" i="1"/>
  <c r="O71" i="1"/>
  <c r="S70" i="1"/>
  <c r="E70" i="1"/>
  <c r="W70" i="1"/>
  <c r="J70" i="1"/>
  <c r="M70" i="1"/>
  <c r="M71" i="1" s="1"/>
  <c r="AA70" i="1"/>
  <c r="N70" i="1"/>
  <c r="AB70" i="1"/>
  <c r="H55" i="1"/>
  <c r="H66" i="1" s="1"/>
  <c r="H69" i="1" s="1"/>
  <c r="H70" i="1" s="1"/>
  <c r="F66" i="1"/>
  <c r="F69" i="1" s="1"/>
  <c r="F70" i="1" s="1"/>
  <c r="F71" i="1" s="1"/>
  <c r="D66" i="1"/>
  <c r="D69" i="1" s="1"/>
  <c r="D70" i="1" s="1"/>
  <c r="Q72" i="1" s="1"/>
  <c r="I71" i="1" l="1"/>
  <c r="AA71" i="1"/>
  <c r="AA72" i="1"/>
  <c r="X71" i="1"/>
  <c r="X72" i="1"/>
  <c r="J71" i="1"/>
  <c r="T71" i="1"/>
  <c r="T72" i="1"/>
  <c r="E71" i="1"/>
  <c r="S71" i="1"/>
  <c r="S72" i="1"/>
  <c r="R72" i="1"/>
  <c r="V71" i="1"/>
  <c r="V72" i="1"/>
  <c r="W71" i="1"/>
  <c r="W72" i="1"/>
  <c r="U71" i="1"/>
  <c r="U72" i="1"/>
  <c r="G71" i="1"/>
  <c r="H71" i="1"/>
  <c r="Z71" i="1"/>
  <c r="Z72" i="1"/>
  <c r="Y72" i="1"/>
  <c r="AB71" i="1"/>
  <c r="AB72" i="1"/>
  <c r="Y71" i="1"/>
  <c r="AC71" i="1"/>
  <c r="N71" i="1"/>
  <c r="K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00000000-0006-0000-0000-000001000000}">
      <text>
        <r>
          <rPr>
            <sz val="11"/>
            <color theme="1"/>
            <rFont val="Arial"/>
            <scheme val="minor"/>
          </rPr>
          <t>Sold some shares in Zerodha, So that cash is here in IDFC bank</t>
        </r>
      </text>
    </comment>
    <comment ref="H8" authorId="0" shapeId="0" xr:uid="{00000000-0006-0000-0000-000002000000}">
      <text>
        <r>
          <rPr>
            <sz val="11"/>
            <color theme="1"/>
            <rFont val="Arial"/>
            <scheme val="minor"/>
          </rPr>
          <t>Has extra money that needs to be settled by Nihal and Kirumi
Also spent 43k during Srilanka trip</t>
        </r>
      </text>
    </comment>
    <comment ref="F22" authorId="0" shapeId="0" xr:uid="{00000000-0006-0000-0000-000003000000}">
      <text>
        <r>
          <rPr>
            <sz val="11"/>
            <color theme="1"/>
            <rFont val="Arial"/>
            <scheme val="minor"/>
          </rPr>
          <t>Started using Investmates input data, So this won't include the Gold ETF. It would come under the Gold section</t>
        </r>
      </text>
    </comment>
    <comment ref="G22" authorId="0" shapeId="0" xr:uid="{00000000-0006-0000-0000-000004000000}">
      <text>
        <r>
          <rPr>
            <sz val="11"/>
            <color theme="1"/>
            <rFont val="Arial"/>
            <scheme val="minor"/>
          </rPr>
          <t>Sold some Green energy stocks to gain Profit and sell the losing ones.</t>
        </r>
      </text>
    </comment>
    <comment ref="H22" authorId="0" shapeId="0" xr:uid="{00000000-0006-0000-0000-000005000000}">
      <text>
        <r>
          <rPr>
            <sz val="11"/>
            <color theme="1"/>
            <rFont val="Arial"/>
            <scheme val="minor"/>
          </rPr>
          <t>Because of Asshole Trump's tariff war on India, Equity in 50k loss</t>
        </r>
      </text>
    </comment>
    <comment ref="I22" authorId="0" shapeId="0" xr:uid="{00000000-0006-0000-0000-000006000000}">
      <text>
        <r>
          <rPr>
            <sz val="11"/>
            <color theme="1"/>
            <rFont val="Arial"/>
            <scheme val="minor"/>
          </rPr>
          <t>Stock market has recovered a little bit</t>
        </r>
      </text>
    </comment>
    <comment ref="I23" authorId="0" shapeId="0" xr:uid="{00000000-0006-0000-0000-000007000000}">
      <text>
        <r>
          <rPr>
            <sz val="11"/>
            <color theme="1"/>
            <rFont val="Arial"/>
            <scheme val="minor"/>
          </rPr>
          <t>Started SIPs for 1 lakh starting this month</t>
        </r>
      </text>
    </comment>
    <comment ref="I25" authorId="0" shapeId="0" xr:uid="{00000000-0006-0000-0000-000008000000}">
      <text>
        <r>
          <rPr>
            <sz val="11"/>
            <color theme="1"/>
            <rFont val="Arial"/>
            <scheme val="minor"/>
          </rPr>
          <t>EPF amount was updated after long time in Investmates app</t>
        </r>
      </text>
    </comment>
    <comment ref="I71" authorId="0" shapeId="0" xr:uid="{00000000-0006-0000-0000-000009000000}">
      <text>
        <r>
          <rPr>
            <sz val="11"/>
            <color theme="1"/>
            <rFont val="Arial"/>
            <scheme val="minor"/>
          </rPr>
          <t>Highlights
- Stock market recovered a bit after     Trump's tariff war
- Started SIPs for 1 lakh this month
- EPF amount updated in Investmates after long time
- Huge appreciation in Gold</t>
        </r>
      </text>
    </comment>
  </commentList>
</comments>
</file>

<file path=xl/sharedStrings.xml><?xml version="1.0" encoding="utf-8"?>
<sst xmlns="http://schemas.openxmlformats.org/spreadsheetml/2006/main" count="43" uniqueCount="42">
  <si>
    <t>Amount (₹)</t>
  </si>
  <si>
    <t>Institution</t>
  </si>
  <si>
    <t>Name / Type</t>
  </si>
  <si>
    <t>Bank Accounts</t>
  </si>
  <si>
    <t>Checking, savings, etc.</t>
  </si>
  <si>
    <t>HDFC account</t>
  </si>
  <si>
    <t>IDFC account</t>
  </si>
  <si>
    <t>Federal bank</t>
  </si>
  <si>
    <t>Zerodha funds</t>
  </si>
  <si>
    <t>Subtotal - bank accounts</t>
  </si>
  <si>
    <t>Investment Accounts</t>
  </si>
  <si>
    <t>Taxable / non-taxable accounts, employer savings accounts, etc.</t>
  </si>
  <si>
    <t>Equity</t>
  </si>
  <si>
    <t>Mutual funds</t>
  </si>
  <si>
    <t>Gold</t>
  </si>
  <si>
    <t>EPF</t>
  </si>
  <si>
    <t>NPS</t>
  </si>
  <si>
    <t>FD</t>
  </si>
  <si>
    <t>BetterInvest</t>
  </si>
  <si>
    <t>Walmart shares</t>
  </si>
  <si>
    <t>Subtotal - investment accounts</t>
  </si>
  <si>
    <t>Other Assets</t>
  </si>
  <si>
    <t>Home value, car, other valuable possessions</t>
  </si>
  <si>
    <t>Edyar land</t>
  </si>
  <si>
    <t>Bhive</t>
  </si>
  <si>
    <t>Aston grey</t>
  </si>
  <si>
    <t>Subtotal - other assets</t>
  </si>
  <si>
    <t>Debt</t>
  </si>
  <si>
    <r>
      <rPr>
        <i/>
        <sz val="9"/>
        <color theme="1"/>
        <rFont val="Arial"/>
      </rPr>
      <t>Credit cards, student loans, mortgages, lines of credit, car loans, etc. (</t>
    </r>
    <r>
      <rPr>
        <b/>
        <i/>
        <u/>
        <sz val="9"/>
        <color theme="1"/>
        <rFont val="Arial"/>
      </rPr>
      <t>enter $ amounts as negative values</t>
    </r>
    <r>
      <rPr>
        <i/>
        <sz val="9"/>
        <color theme="1"/>
        <rFont val="Arial"/>
      </rPr>
      <t>)</t>
    </r>
  </si>
  <si>
    <t>Home loan</t>
  </si>
  <si>
    <t>Personal loan</t>
  </si>
  <si>
    <t>Subtotal - debt</t>
  </si>
  <si>
    <t>Total Assets</t>
  </si>
  <si>
    <t>Total Debt</t>
  </si>
  <si>
    <t>Net Worth</t>
  </si>
  <si>
    <t>Month-over-month change - ₹</t>
  </si>
  <si>
    <t>Year-over-year change - ₹</t>
  </si>
  <si>
    <t>Notes:</t>
  </si>
  <si>
    <t>• Feel free to adjust the dates in row 3 as needed</t>
  </si>
  <si>
    <t>• When entering in debts, input them as negative values (i.e., with a minus sign in front of the number, for example "-100")</t>
  </si>
  <si>
    <t>• You can add more than 5 types of bank accounts / assets / debts easily by clicking the "+" buttons on the left side of the spreadsheet -- there are additional rows that can be expanded</t>
  </si>
  <si>
    <t>Home loan Outstanding principal on April 1,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</si>
</sst>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&quot;, &quot;yyyy"/>
    <numFmt numFmtId="165" formatCode="[&gt;9999999][$₹]##\,##\,##\,##0;[&gt;99999][$₹]##\,##\,##0;[$₹]##,##0"/>
    <numFmt numFmtId="166" formatCode="mmmm\ d\,yyyy"/>
  </numFmts>
  <fonts count="14" x14ac:knownFonts="1">
    <font>
      <sz val="11"/>
      <color theme="1"/>
      <name val="Arial"/>
      <scheme val="minor"/>
    </font>
    <font>
      <i/>
      <sz val="10"/>
      <color theme="1"/>
      <name val="Arial"/>
    </font>
    <font>
      <i/>
      <sz val="10"/>
      <color rgb="FF7030A0"/>
      <name val="Arial"/>
    </font>
    <font>
      <sz val="10"/>
      <color theme="1"/>
      <name val="Arial"/>
    </font>
    <font>
      <i/>
      <sz val="10"/>
      <color rgb="FFBFBFBF"/>
      <name val="Arial"/>
    </font>
    <font>
      <i/>
      <sz val="10"/>
      <color rgb="FF3F3F3F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1"/>
      <color theme="1"/>
      <name val="Arial"/>
    </font>
    <font>
      <i/>
      <sz val="9"/>
      <color theme="1"/>
      <name val="Arial"/>
    </font>
    <font>
      <sz val="10"/>
      <color rgb="FF0000FF"/>
      <name val="Arial"/>
    </font>
    <font>
      <i/>
      <sz val="11"/>
      <color rgb="FF3F3F3F"/>
      <name val="Arial"/>
    </font>
    <font>
      <sz val="11"/>
      <color theme="1"/>
      <name val="Arial"/>
    </font>
    <font>
      <b/>
      <i/>
      <u/>
      <sz val="9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C9C9C9"/>
        <bgColor rgb="FFC9C9C9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 style="thin">
        <color rgb="FF000000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3F3F3F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rgb="FF000000"/>
      </left>
      <right/>
      <top style="thin">
        <color rgb="FFC9C9C9"/>
      </top>
      <bottom style="thin">
        <color rgb="FFC9C9C9"/>
      </bottom>
      <diagonal/>
    </border>
    <border>
      <left style="thin">
        <color rgb="FF3F3F3F"/>
      </left>
      <right/>
      <top/>
      <bottom style="thin">
        <color rgb="FFC9C9C9"/>
      </bottom>
      <diagonal/>
    </border>
    <border>
      <left/>
      <right/>
      <top/>
      <bottom style="thin">
        <color rgb="FFC9C9C9"/>
      </bottom>
      <diagonal/>
    </border>
    <border>
      <left style="thin">
        <color rgb="FF000000"/>
      </left>
      <right/>
      <top/>
      <bottom style="thin">
        <color rgb="FFC9C9C9"/>
      </bottom>
      <diagonal/>
    </border>
    <border>
      <left style="thin">
        <color rgb="FF3F3F3F"/>
      </left>
      <right/>
      <top style="thin">
        <color rgb="FF000000"/>
      </top>
      <bottom style="thin">
        <color rgb="FF3F3F3F"/>
      </bottom>
      <diagonal/>
    </border>
    <border>
      <left/>
      <right/>
      <top style="thin">
        <color rgb="FF000000"/>
      </top>
      <bottom style="thin">
        <color rgb="FF3F3F3F"/>
      </bottom>
      <diagonal/>
    </border>
    <border>
      <left style="thin">
        <color rgb="FF000000"/>
      </left>
      <right/>
      <top/>
      <bottom style="thin">
        <color rgb="FF3F3F3F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3F3F3F"/>
      </bottom>
      <diagonal/>
    </border>
    <border>
      <left/>
      <right/>
      <top style="thin">
        <color rgb="FFC9C9C9"/>
      </top>
      <bottom style="thin">
        <color rgb="FF000000"/>
      </bottom>
      <diagonal/>
    </border>
    <border>
      <left style="thin">
        <color rgb="FF000000"/>
      </left>
      <right/>
      <top style="thin">
        <color rgb="FFC9C9C9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9" fillId="3" borderId="10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165" fontId="10" fillId="0" borderId="15" xfId="0" applyNumberFormat="1" applyFont="1" applyBorder="1" applyAlignment="1">
      <alignment vertical="center"/>
    </xf>
    <xf numFmtId="165" fontId="10" fillId="0" borderId="5" xfId="0" applyNumberFormat="1" applyFont="1" applyBorder="1" applyAlignment="1">
      <alignment vertical="center"/>
    </xf>
    <xf numFmtId="165" fontId="10" fillId="0" borderId="0" xfId="0" applyNumberFormat="1" applyFont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165" fontId="10" fillId="0" borderId="18" xfId="0" applyNumberFormat="1" applyFont="1" applyBorder="1" applyAlignment="1">
      <alignment vertical="center"/>
    </xf>
    <xf numFmtId="165" fontId="10" fillId="0" borderId="17" xfId="0" applyNumberFormat="1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165" fontId="10" fillId="0" borderId="21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8" fillId="0" borderId="22" xfId="0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165" fontId="8" fillId="0" borderId="23" xfId="0" applyNumberFormat="1" applyFont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165" fontId="3" fillId="0" borderId="0" xfId="0" applyNumberFormat="1" applyFont="1" applyAlignment="1">
      <alignment vertical="center"/>
    </xf>
    <xf numFmtId="0" fontId="8" fillId="4" borderId="6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165" fontId="3" fillId="4" borderId="8" xfId="0" applyNumberFormat="1" applyFont="1" applyFill="1" applyBorder="1" applyAlignment="1">
      <alignment vertical="center"/>
    </xf>
    <xf numFmtId="165" fontId="3" fillId="4" borderId="9" xfId="0" applyNumberFormat="1" applyFont="1" applyFill="1" applyBorder="1" applyAlignment="1">
      <alignment vertical="center"/>
    </xf>
    <xf numFmtId="165" fontId="3" fillId="4" borderId="7" xfId="0" applyNumberFormat="1" applyFont="1" applyFill="1" applyBorder="1" applyAlignment="1">
      <alignment vertical="center"/>
    </xf>
    <xf numFmtId="0" fontId="9" fillId="4" borderId="10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165" fontId="3" fillId="4" borderId="24" xfId="0" applyNumberFormat="1" applyFont="1" applyFill="1" applyBorder="1" applyAlignment="1">
      <alignment vertical="center"/>
    </xf>
    <xf numFmtId="165" fontId="3" fillId="4" borderId="25" xfId="0" applyNumberFormat="1" applyFont="1" applyFill="1" applyBorder="1" applyAlignment="1">
      <alignment vertical="center"/>
    </xf>
    <xf numFmtId="165" fontId="3" fillId="4" borderId="11" xfId="0" applyNumberFormat="1" applyFont="1" applyFill="1" applyBorder="1" applyAlignment="1">
      <alignment vertical="center"/>
    </xf>
    <xf numFmtId="165" fontId="8" fillId="0" borderId="26" xfId="0" applyNumberFormat="1" applyFont="1" applyBorder="1" applyAlignment="1">
      <alignment vertical="center"/>
    </xf>
    <xf numFmtId="0" fontId="8" fillId="5" borderId="6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165" fontId="3" fillId="5" borderId="8" xfId="0" applyNumberFormat="1" applyFont="1" applyFill="1" applyBorder="1" applyAlignment="1">
      <alignment vertical="center"/>
    </xf>
    <xf numFmtId="165" fontId="3" fillId="5" borderId="9" xfId="0" applyNumberFormat="1" applyFont="1" applyFill="1" applyBorder="1" applyAlignment="1">
      <alignment vertical="center"/>
    </xf>
    <xf numFmtId="165" fontId="3" fillId="5" borderId="7" xfId="0" applyNumberFormat="1" applyFont="1" applyFill="1" applyBorder="1" applyAlignment="1">
      <alignment vertical="center"/>
    </xf>
    <xf numFmtId="0" fontId="9" fillId="5" borderId="10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165" fontId="3" fillId="5" borderId="24" xfId="0" applyNumberFormat="1" applyFont="1" applyFill="1" applyBorder="1" applyAlignment="1">
      <alignment vertical="center"/>
    </xf>
    <xf numFmtId="165" fontId="3" fillId="5" borderId="13" xfId="0" applyNumberFormat="1" applyFont="1" applyFill="1" applyBorder="1" applyAlignment="1">
      <alignment vertical="center"/>
    </xf>
    <xf numFmtId="165" fontId="3" fillId="5" borderId="11" xfId="0" applyNumberFormat="1" applyFont="1" applyFill="1" applyBorder="1" applyAlignment="1">
      <alignment vertical="center"/>
    </xf>
    <xf numFmtId="0" fontId="6" fillId="6" borderId="6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165" fontId="3" fillId="6" borderId="8" xfId="0" applyNumberFormat="1" applyFont="1" applyFill="1" applyBorder="1" applyAlignment="1">
      <alignment vertical="center"/>
    </xf>
    <xf numFmtId="165" fontId="3" fillId="6" borderId="9" xfId="0" applyNumberFormat="1" applyFont="1" applyFill="1" applyBorder="1" applyAlignment="1">
      <alignment vertical="center"/>
    </xf>
    <xf numFmtId="165" fontId="3" fillId="6" borderId="7" xfId="0" applyNumberFormat="1" applyFont="1" applyFill="1" applyBorder="1" applyAlignment="1">
      <alignment vertical="center"/>
    </xf>
    <xf numFmtId="0" fontId="9" fillId="6" borderId="10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  <xf numFmtId="165" fontId="3" fillId="6" borderId="24" xfId="0" applyNumberFormat="1" applyFont="1" applyFill="1" applyBorder="1" applyAlignment="1">
      <alignment vertical="center"/>
    </xf>
    <xf numFmtId="165" fontId="3" fillId="6" borderId="13" xfId="0" applyNumberFormat="1" applyFont="1" applyFill="1" applyBorder="1" applyAlignment="1">
      <alignment vertical="center"/>
    </xf>
    <xf numFmtId="165" fontId="3" fillId="6" borderId="11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65" fontId="12" fillId="0" borderId="5" xfId="0" applyNumberFormat="1" applyFont="1" applyBorder="1" applyAlignment="1">
      <alignment vertical="center"/>
    </xf>
    <xf numFmtId="165" fontId="12" fillId="0" borderId="0" xfId="0" applyNumberFormat="1" applyFont="1" applyAlignment="1">
      <alignment vertical="center"/>
    </xf>
    <xf numFmtId="0" fontId="12" fillId="0" borderId="27" xfId="0" applyFont="1" applyBorder="1" applyAlignment="1">
      <alignment vertical="center"/>
    </xf>
    <xf numFmtId="165" fontId="12" fillId="0" borderId="28" xfId="0" applyNumberFormat="1" applyFont="1" applyBorder="1" applyAlignment="1">
      <alignment vertical="center"/>
    </xf>
    <xf numFmtId="165" fontId="12" fillId="0" borderId="27" xfId="0" applyNumberFormat="1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165" fontId="8" fillId="0" borderId="30" xfId="0" applyNumberFormat="1" applyFont="1" applyBorder="1" applyAlignment="1">
      <alignment vertical="center"/>
    </xf>
    <xf numFmtId="165" fontId="8" fillId="0" borderId="29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Arial"/>
              </a:defRPr>
            </a:pPr>
            <a:r>
              <a:rPr lang="en-US" sz="1800" b="1" i="0">
                <a:solidFill>
                  <a:srgbClr val="000000"/>
                </a:solidFill>
                <a:latin typeface="Arial"/>
              </a:rPr>
              <a:t>Net Worth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Assets</c:v>
          </c:tx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1">
                    <a:solidFill>
                      <a:srgbClr val="00B050"/>
                    </a:solidFill>
                    <a:latin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'Net Worth Tracker'!$D$3:$AB$3</c:f>
              <c:numCache>
                <c:formatCode>mmm", "yyyy</c:formatCode>
                <c:ptCount val="25"/>
                <c:pt idx="0">
                  <c:v>45762</c:v>
                </c:pt>
                <c:pt idx="1">
                  <c:v>45792</c:v>
                </c:pt>
                <c:pt idx="2">
                  <c:v>45823</c:v>
                </c:pt>
                <c:pt idx="3">
                  <c:v>45869</c:v>
                </c:pt>
                <c:pt idx="4">
                  <c:v>45900</c:v>
                </c:pt>
                <c:pt idx="5">
                  <c:v>45930</c:v>
                </c:pt>
                <c:pt idx="6">
                  <c:v>45961</c:v>
                </c:pt>
                <c:pt idx="7">
                  <c:v>45991</c:v>
                </c:pt>
                <c:pt idx="8">
                  <c:v>46022</c:v>
                </c:pt>
                <c:pt idx="9">
                  <c:v>46053</c:v>
                </c:pt>
                <c:pt idx="10">
                  <c:v>46081</c:v>
                </c:pt>
                <c:pt idx="11">
                  <c:v>46112</c:v>
                </c:pt>
                <c:pt idx="12">
                  <c:v>46142</c:v>
                </c:pt>
                <c:pt idx="13">
                  <c:v>46173</c:v>
                </c:pt>
                <c:pt idx="14">
                  <c:v>46203</c:v>
                </c:pt>
                <c:pt idx="15">
                  <c:v>46234</c:v>
                </c:pt>
                <c:pt idx="16">
                  <c:v>46265</c:v>
                </c:pt>
                <c:pt idx="17">
                  <c:v>46295</c:v>
                </c:pt>
                <c:pt idx="18">
                  <c:v>46326</c:v>
                </c:pt>
                <c:pt idx="19">
                  <c:v>46356</c:v>
                </c:pt>
                <c:pt idx="20">
                  <c:v>46387</c:v>
                </c:pt>
                <c:pt idx="21">
                  <c:v>46418</c:v>
                </c:pt>
                <c:pt idx="22">
                  <c:v>46446</c:v>
                </c:pt>
                <c:pt idx="23">
                  <c:v>46477</c:v>
                </c:pt>
                <c:pt idx="24">
                  <c:v>46507</c:v>
                </c:pt>
              </c:numCache>
            </c:numRef>
          </c:cat>
          <c:val>
            <c:numRef>
              <c:f>'Net Worth Tracker'!$D$68:$AB$68</c:f>
              <c:numCache>
                <c:formatCode>[&gt;9999999][$₹]##\,##\,##\,##0;[&gt;99999][$₹]##\,##\,##0;[$₹]##,##0</c:formatCode>
                <c:ptCount val="25"/>
                <c:pt idx="0">
                  <c:v>15729589</c:v>
                </c:pt>
                <c:pt idx="1">
                  <c:v>15619288</c:v>
                </c:pt>
                <c:pt idx="2">
                  <c:v>15806557</c:v>
                </c:pt>
                <c:pt idx="3">
                  <c:v>16080893.91</c:v>
                </c:pt>
                <c:pt idx="4">
                  <c:v>16194129</c:v>
                </c:pt>
                <c:pt idx="5">
                  <c:v>16834889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6-2C43-AC4A-B505907D2C53}"/>
            </c:ext>
          </c:extLst>
        </c:ser>
        <c:ser>
          <c:idx val="1"/>
          <c:order val="1"/>
          <c:tx>
            <c:v>Debt</c:v>
          </c:tx>
          <c:spPr>
            <a:ln w="28575" cmpd="sng">
              <a:solidFill>
                <a:srgbClr val="EE5858">
                  <a:alpha val="100000"/>
                </a:srgbClr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1">
                    <a:solidFill>
                      <a:srgbClr val="EE5858"/>
                    </a:solidFill>
                    <a:latin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'Net Worth Tracker'!$D$3:$AB$3</c:f>
              <c:numCache>
                <c:formatCode>mmm", "yyyy</c:formatCode>
                <c:ptCount val="25"/>
                <c:pt idx="0">
                  <c:v>45762</c:v>
                </c:pt>
                <c:pt idx="1">
                  <c:v>45792</c:v>
                </c:pt>
                <c:pt idx="2">
                  <c:v>45823</c:v>
                </c:pt>
                <c:pt idx="3">
                  <c:v>45869</c:v>
                </c:pt>
                <c:pt idx="4">
                  <c:v>45900</c:v>
                </c:pt>
                <c:pt idx="5">
                  <c:v>45930</c:v>
                </c:pt>
                <c:pt idx="6">
                  <c:v>45961</c:v>
                </c:pt>
                <c:pt idx="7">
                  <c:v>45991</c:v>
                </c:pt>
                <c:pt idx="8">
                  <c:v>46022</c:v>
                </c:pt>
                <c:pt idx="9">
                  <c:v>46053</c:v>
                </c:pt>
                <c:pt idx="10">
                  <c:v>46081</c:v>
                </c:pt>
                <c:pt idx="11">
                  <c:v>46112</c:v>
                </c:pt>
                <c:pt idx="12">
                  <c:v>46142</c:v>
                </c:pt>
                <c:pt idx="13">
                  <c:v>46173</c:v>
                </c:pt>
                <c:pt idx="14">
                  <c:v>46203</c:v>
                </c:pt>
                <c:pt idx="15">
                  <c:v>46234</c:v>
                </c:pt>
                <c:pt idx="16">
                  <c:v>46265</c:v>
                </c:pt>
                <c:pt idx="17">
                  <c:v>46295</c:v>
                </c:pt>
                <c:pt idx="18">
                  <c:v>46326</c:v>
                </c:pt>
                <c:pt idx="19">
                  <c:v>46356</c:v>
                </c:pt>
                <c:pt idx="20">
                  <c:v>46387</c:v>
                </c:pt>
                <c:pt idx="21">
                  <c:v>46418</c:v>
                </c:pt>
                <c:pt idx="22">
                  <c:v>46446</c:v>
                </c:pt>
                <c:pt idx="23">
                  <c:v>46477</c:v>
                </c:pt>
                <c:pt idx="24">
                  <c:v>46507</c:v>
                </c:pt>
              </c:numCache>
            </c:numRef>
          </c:cat>
          <c:val>
            <c:numRef>
              <c:f>'Net Worth Tracker'!$D$69:$AB$69</c:f>
              <c:numCache>
                <c:formatCode>[&gt;9999999][$₹]##\,##\,##\,##0;[&gt;99999][$₹]##\,##\,##0;[$₹]##,##0</c:formatCode>
                <c:ptCount val="25"/>
                <c:pt idx="0">
                  <c:v>-3264441</c:v>
                </c:pt>
                <c:pt idx="1">
                  <c:v>-2599348</c:v>
                </c:pt>
                <c:pt idx="2">
                  <c:v>-2566903.94</c:v>
                </c:pt>
                <c:pt idx="3">
                  <c:v>-2546676.9866666668</c:v>
                </c:pt>
                <c:pt idx="4">
                  <c:v>-2514016.6329333335</c:v>
                </c:pt>
                <c:pt idx="5">
                  <c:v>-2493654.8332444448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6-2C43-AC4A-B505907D2C53}"/>
            </c:ext>
          </c:extLst>
        </c:ser>
        <c:ser>
          <c:idx val="2"/>
          <c:order val="2"/>
          <c:tx>
            <c:v>Net Worth</c:v>
          </c:tx>
          <c:spPr>
            <a:ln w="28575" cmpd="sng">
              <a:solidFill>
                <a:srgbClr val="0070C0">
                  <a:alpha val="100000"/>
                </a:srgbClr>
              </a:solidFill>
            </a:ln>
          </c:spPr>
          <c:marker>
            <c:symbol val="circle"/>
            <c:size val="6"/>
            <c:spPr>
              <a:solidFill>
                <a:srgbClr val="0070C0">
                  <a:alpha val="100000"/>
                </a:srgbClr>
              </a:solidFill>
              <a:ln cmpd="sng">
                <a:solidFill>
                  <a:srgbClr val="0070C0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100" b="1" i="0">
                    <a:solidFill>
                      <a:srgbClr val="00B0F0"/>
                    </a:solidFill>
                    <a:latin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'Net Worth Tracker'!$D$3:$AB$3</c:f>
              <c:numCache>
                <c:formatCode>mmm", "yyyy</c:formatCode>
                <c:ptCount val="25"/>
                <c:pt idx="0">
                  <c:v>45762</c:v>
                </c:pt>
                <c:pt idx="1">
                  <c:v>45792</c:v>
                </c:pt>
                <c:pt idx="2">
                  <c:v>45823</c:v>
                </c:pt>
                <c:pt idx="3">
                  <c:v>45869</c:v>
                </c:pt>
                <c:pt idx="4">
                  <c:v>45900</c:v>
                </c:pt>
                <c:pt idx="5">
                  <c:v>45930</c:v>
                </c:pt>
                <c:pt idx="6">
                  <c:v>45961</c:v>
                </c:pt>
                <c:pt idx="7">
                  <c:v>45991</c:v>
                </c:pt>
                <c:pt idx="8">
                  <c:v>46022</c:v>
                </c:pt>
                <c:pt idx="9">
                  <c:v>46053</c:v>
                </c:pt>
                <c:pt idx="10">
                  <c:v>46081</c:v>
                </c:pt>
                <c:pt idx="11">
                  <c:v>46112</c:v>
                </c:pt>
                <c:pt idx="12">
                  <c:v>46142</c:v>
                </c:pt>
                <c:pt idx="13">
                  <c:v>46173</c:v>
                </c:pt>
                <c:pt idx="14">
                  <c:v>46203</c:v>
                </c:pt>
                <c:pt idx="15">
                  <c:v>46234</c:v>
                </c:pt>
                <c:pt idx="16">
                  <c:v>46265</c:v>
                </c:pt>
                <c:pt idx="17">
                  <c:v>46295</c:v>
                </c:pt>
                <c:pt idx="18">
                  <c:v>46326</c:v>
                </c:pt>
                <c:pt idx="19">
                  <c:v>46356</c:v>
                </c:pt>
                <c:pt idx="20">
                  <c:v>46387</c:v>
                </c:pt>
                <c:pt idx="21">
                  <c:v>46418</c:v>
                </c:pt>
                <c:pt idx="22">
                  <c:v>46446</c:v>
                </c:pt>
                <c:pt idx="23">
                  <c:v>46477</c:v>
                </c:pt>
                <c:pt idx="24">
                  <c:v>46507</c:v>
                </c:pt>
              </c:numCache>
            </c:numRef>
          </c:cat>
          <c:val>
            <c:numRef>
              <c:f>'Net Worth Tracker'!$D$70:$AB$70</c:f>
              <c:numCache>
                <c:formatCode>[&gt;9999999][$₹]##\,##\,##\,##0;[&gt;99999][$₹]##\,##\,##0;[$₹]##,##0</c:formatCode>
                <c:ptCount val="25"/>
                <c:pt idx="0">
                  <c:v>12465148</c:v>
                </c:pt>
                <c:pt idx="1">
                  <c:v>13019940</c:v>
                </c:pt>
                <c:pt idx="2">
                  <c:v>13239653.060000001</c:v>
                </c:pt>
                <c:pt idx="3">
                  <c:v>13534216.923333334</c:v>
                </c:pt>
                <c:pt idx="4">
                  <c:v>13680112.367066666</c:v>
                </c:pt>
                <c:pt idx="5">
                  <c:v>14341234.166755555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56-2C43-AC4A-B505907D2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158230"/>
        <c:axId val="1815864966"/>
      </c:lineChart>
      <c:dateAx>
        <c:axId val="1015158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mm\-yyyy" sourceLinked="0"/>
        <c:majorTickMark val="cross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815864966"/>
        <c:crosses val="autoZero"/>
        <c:auto val="1"/>
        <c:lblOffset val="100"/>
        <c:baseTimeUnit val="months"/>
      </c:dateAx>
      <c:valAx>
        <c:axId val="1815864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_);\(&quot;$&quot;#,##0\);&quot;$&quot;0_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015158230"/>
        <c:crosses val="autoZero"/>
        <c:crossBetween val="between"/>
      </c:valAx>
    </c:plotArea>
    <c:legend>
      <c:legendPos val="t"/>
      <c:legendEntry>
        <c:idx val="0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sz="1200" b="1" i="0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9E7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78</xdr:row>
      <xdr:rowOff>66675</xdr:rowOff>
    </xdr:from>
    <xdr:ext cx="12115800" cy="5334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3"/>
  <sheetViews>
    <sheetView showGridLines="0" tabSelected="1"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" customHeight="1" outlineLevelRow="1" x14ac:dyDescent="0.15"/>
  <cols>
    <col min="1" max="1" width="5" customWidth="1"/>
    <col min="2" max="3" width="18.1640625" customWidth="1"/>
    <col min="4" max="9" width="11.6640625" customWidth="1"/>
    <col min="10" max="29" width="10.1640625" customWidth="1"/>
  </cols>
  <sheetData>
    <row r="1" spans="1:29" ht="12" customHeight="1" x14ac:dyDescent="0.15">
      <c r="A1" s="1"/>
      <c r="B1" s="2"/>
      <c r="C1" s="3"/>
      <c r="D1" s="4">
        <v>1</v>
      </c>
      <c r="E1" s="4"/>
      <c r="F1" s="4">
        <f>D1+1</f>
        <v>2</v>
      </c>
      <c r="G1" s="4">
        <f t="shared" ref="G1:AC1" si="0">F1+1</f>
        <v>3</v>
      </c>
      <c r="H1" s="4">
        <f t="shared" si="0"/>
        <v>4</v>
      </c>
      <c r="I1" s="4">
        <f t="shared" si="0"/>
        <v>5</v>
      </c>
      <c r="J1" s="4">
        <f t="shared" si="0"/>
        <v>6</v>
      </c>
      <c r="K1" s="4">
        <f t="shared" si="0"/>
        <v>7</v>
      </c>
      <c r="L1" s="4">
        <f t="shared" si="0"/>
        <v>8</v>
      </c>
      <c r="M1" s="4">
        <f t="shared" si="0"/>
        <v>9</v>
      </c>
      <c r="N1" s="4">
        <f t="shared" si="0"/>
        <v>10</v>
      </c>
      <c r="O1" s="4">
        <f t="shared" si="0"/>
        <v>11</v>
      </c>
      <c r="P1" s="4">
        <f t="shared" si="0"/>
        <v>12</v>
      </c>
      <c r="Q1" s="4">
        <f t="shared" si="0"/>
        <v>13</v>
      </c>
      <c r="R1" s="4">
        <f t="shared" si="0"/>
        <v>14</v>
      </c>
      <c r="S1" s="4">
        <f t="shared" si="0"/>
        <v>15</v>
      </c>
      <c r="T1" s="4">
        <f t="shared" si="0"/>
        <v>16</v>
      </c>
      <c r="U1" s="4">
        <f t="shared" si="0"/>
        <v>17</v>
      </c>
      <c r="V1" s="4">
        <f t="shared" si="0"/>
        <v>18</v>
      </c>
      <c r="W1" s="4">
        <f t="shared" si="0"/>
        <v>19</v>
      </c>
      <c r="X1" s="4">
        <f t="shared" si="0"/>
        <v>20</v>
      </c>
      <c r="Y1" s="4">
        <f t="shared" si="0"/>
        <v>21</v>
      </c>
      <c r="Z1" s="4">
        <f t="shared" si="0"/>
        <v>22</v>
      </c>
      <c r="AA1" s="4">
        <f t="shared" si="0"/>
        <v>23</v>
      </c>
      <c r="AB1" s="4">
        <f t="shared" si="0"/>
        <v>24</v>
      </c>
      <c r="AC1" s="4">
        <f t="shared" si="0"/>
        <v>25</v>
      </c>
    </row>
    <row r="2" spans="1:29" ht="12" customHeight="1" x14ac:dyDescent="0.15">
      <c r="A2" s="5"/>
      <c r="B2" s="6"/>
      <c r="C2" s="6"/>
      <c r="D2" s="7" t="s">
        <v>0</v>
      </c>
      <c r="E2" s="8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12" customHeight="1" x14ac:dyDescent="0.15">
      <c r="A3" s="5"/>
      <c r="B3" s="6" t="s">
        <v>1</v>
      </c>
      <c r="C3" s="9" t="s">
        <v>2</v>
      </c>
      <c r="D3" s="10">
        <v>45762</v>
      </c>
      <c r="E3" s="10">
        <f t="shared" ref="E3:F3" si="1">EDATE(D3,1)</f>
        <v>45792</v>
      </c>
      <c r="F3" s="10">
        <f t="shared" si="1"/>
        <v>45823</v>
      </c>
      <c r="G3" s="11">
        <f>EOMONTH(F3,1)</f>
        <v>45869</v>
      </c>
      <c r="H3" s="11">
        <f t="shared" ref="H3:AC3" si="2">EOMONTH(G3,1)</f>
        <v>45900</v>
      </c>
      <c r="I3" s="11">
        <f t="shared" si="2"/>
        <v>45930</v>
      </c>
      <c r="J3" s="11">
        <f t="shared" si="2"/>
        <v>45961</v>
      </c>
      <c r="K3" s="11">
        <f t="shared" si="2"/>
        <v>45991</v>
      </c>
      <c r="L3" s="11">
        <f t="shared" si="2"/>
        <v>46022</v>
      </c>
      <c r="M3" s="11">
        <f t="shared" si="2"/>
        <v>46053</v>
      </c>
      <c r="N3" s="11">
        <f t="shared" si="2"/>
        <v>46081</v>
      </c>
      <c r="O3" s="11">
        <f t="shared" si="2"/>
        <v>46112</v>
      </c>
      <c r="P3" s="11">
        <f t="shared" si="2"/>
        <v>46142</v>
      </c>
      <c r="Q3" s="11">
        <f t="shared" si="2"/>
        <v>46173</v>
      </c>
      <c r="R3" s="11">
        <f t="shared" si="2"/>
        <v>46203</v>
      </c>
      <c r="S3" s="11">
        <f t="shared" si="2"/>
        <v>46234</v>
      </c>
      <c r="T3" s="11">
        <f t="shared" si="2"/>
        <v>46265</v>
      </c>
      <c r="U3" s="11">
        <f t="shared" si="2"/>
        <v>46295</v>
      </c>
      <c r="V3" s="11">
        <f t="shared" si="2"/>
        <v>46326</v>
      </c>
      <c r="W3" s="11">
        <f t="shared" si="2"/>
        <v>46356</v>
      </c>
      <c r="X3" s="11">
        <f t="shared" si="2"/>
        <v>46387</v>
      </c>
      <c r="Y3" s="11">
        <f t="shared" si="2"/>
        <v>46418</v>
      </c>
      <c r="Z3" s="11">
        <f t="shared" si="2"/>
        <v>46446</v>
      </c>
      <c r="AA3" s="11">
        <f t="shared" si="2"/>
        <v>46477</v>
      </c>
      <c r="AB3" s="11">
        <f t="shared" si="2"/>
        <v>46507</v>
      </c>
      <c r="AC3" s="11">
        <f t="shared" si="2"/>
        <v>46538</v>
      </c>
    </row>
    <row r="4" spans="1:29" ht="7.5" customHeight="1" x14ac:dyDescent="0.15">
      <c r="A4" s="5"/>
      <c r="B4" s="3"/>
      <c r="C4" s="3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2" customHeight="1" x14ac:dyDescent="0.15">
      <c r="A5" s="5"/>
      <c r="B5" s="13" t="s">
        <v>3</v>
      </c>
      <c r="C5" s="14"/>
      <c r="D5" s="15"/>
      <c r="E5" s="16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2" customHeight="1" x14ac:dyDescent="0.15">
      <c r="A6" s="5"/>
      <c r="B6" s="17" t="s">
        <v>4</v>
      </c>
      <c r="C6" s="18"/>
      <c r="D6" s="19"/>
      <c r="E6" s="20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spans="1:29" ht="12" customHeight="1" x14ac:dyDescent="0.15">
      <c r="A7" s="5">
        <v>1</v>
      </c>
      <c r="B7" s="21"/>
      <c r="C7" s="3" t="s">
        <v>5</v>
      </c>
      <c r="D7" s="22">
        <v>33940</v>
      </c>
      <c r="E7" s="23">
        <v>11854</v>
      </c>
      <c r="F7" s="24">
        <v>28072</v>
      </c>
      <c r="G7" s="24">
        <v>40135</v>
      </c>
      <c r="H7" s="24">
        <f>69059-32345</f>
        <v>36714</v>
      </c>
      <c r="I7" s="24">
        <v>21995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</row>
    <row r="8" spans="1:29" ht="12" customHeight="1" x14ac:dyDescent="0.15">
      <c r="A8" s="5">
        <f t="shared" ref="A8:A16" si="3">A7+1</f>
        <v>2</v>
      </c>
      <c r="B8" s="25"/>
      <c r="C8" s="26" t="s">
        <v>6</v>
      </c>
      <c r="D8" s="27">
        <v>220000</v>
      </c>
      <c r="E8" s="27">
        <v>442845</v>
      </c>
      <c r="F8" s="28">
        <f>555860+72000</f>
        <v>627860</v>
      </c>
      <c r="G8" s="28">
        <f>771165+196697</f>
        <v>967862</v>
      </c>
      <c r="H8" s="28">
        <f>790010+32345+39839+9000</f>
        <v>871194</v>
      </c>
      <c r="I8" s="28">
        <v>587144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 spans="1:29" ht="12" customHeight="1" x14ac:dyDescent="0.15">
      <c r="A9" s="5">
        <f t="shared" si="3"/>
        <v>3</v>
      </c>
      <c r="B9" s="29"/>
      <c r="C9" s="30" t="s">
        <v>7</v>
      </c>
      <c r="D9" s="31">
        <v>25000</v>
      </c>
      <c r="E9" s="32">
        <v>34000</v>
      </c>
      <c r="F9" s="32">
        <v>45490</v>
      </c>
      <c r="G9" s="32">
        <v>51374.91</v>
      </c>
      <c r="H9" s="32">
        <v>34504</v>
      </c>
      <c r="I9" s="32">
        <v>3970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 ht="12" customHeight="1" x14ac:dyDescent="0.15">
      <c r="A10" s="5">
        <f t="shared" si="3"/>
        <v>4</v>
      </c>
      <c r="B10" s="29"/>
      <c r="C10" s="30" t="s">
        <v>8</v>
      </c>
      <c r="D10" s="31"/>
      <c r="E10" s="32"/>
      <c r="F10" s="32"/>
      <c r="G10" s="32"/>
      <c r="H10" s="32">
        <v>89104</v>
      </c>
      <c r="I10" s="32">
        <v>0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 ht="12" customHeight="1" x14ac:dyDescent="0.15">
      <c r="A11" s="5">
        <f t="shared" si="3"/>
        <v>5</v>
      </c>
      <c r="B11" s="29"/>
      <c r="C11" s="30"/>
      <c r="D11" s="31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 ht="12" hidden="1" customHeight="1" outlineLevel="1" x14ac:dyDescent="0.15">
      <c r="A12" s="5">
        <f t="shared" si="3"/>
        <v>6</v>
      </c>
      <c r="B12" s="29"/>
      <c r="C12" s="30"/>
      <c r="D12" s="31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 ht="12" hidden="1" customHeight="1" outlineLevel="1" x14ac:dyDescent="0.15">
      <c r="A13" s="5">
        <f t="shared" si="3"/>
        <v>7</v>
      </c>
      <c r="B13" s="29"/>
      <c r="C13" s="30"/>
      <c r="D13" s="31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 ht="12" hidden="1" customHeight="1" outlineLevel="1" x14ac:dyDescent="0.15">
      <c r="A14" s="5">
        <f t="shared" si="3"/>
        <v>8</v>
      </c>
      <c r="B14" s="29"/>
      <c r="C14" s="30"/>
      <c r="D14" s="31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 ht="12" hidden="1" customHeight="1" outlineLevel="1" x14ac:dyDescent="0.15">
      <c r="A15" s="5">
        <f t="shared" si="3"/>
        <v>9</v>
      </c>
      <c r="B15" s="29"/>
      <c r="C15" s="30"/>
      <c r="D15" s="31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 ht="12" hidden="1" customHeight="1" outlineLevel="1" x14ac:dyDescent="0.15">
      <c r="A16" s="5">
        <f t="shared" si="3"/>
        <v>10</v>
      </c>
      <c r="B16" s="29"/>
      <c r="C16" s="30"/>
      <c r="D16" s="31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 ht="4.5" hidden="1" customHeight="1" outlineLevel="1" x14ac:dyDescent="0.15">
      <c r="A17" s="5"/>
      <c r="B17" s="21"/>
      <c r="C17" s="3"/>
      <c r="D17" s="23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</row>
    <row r="18" spans="1:29" ht="12" customHeight="1" collapsed="1" x14ac:dyDescent="0.15">
      <c r="A18" s="33"/>
      <c r="B18" s="34" t="s">
        <v>9</v>
      </c>
      <c r="C18" s="35"/>
      <c r="D18" s="36"/>
      <c r="E18" s="36">
        <f t="shared" ref="E18:AC18" si="4">SUM(E7:E17)</f>
        <v>488699</v>
      </c>
      <c r="F18" s="36">
        <f t="shared" si="4"/>
        <v>701422</v>
      </c>
      <c r="G18" s="36">
        <f t="shared" si="4"/>
        <v>1059371.9099999999</v>
      </c>
      <c r="H18" s="36">
        <f t="shared" si="4"/>
        <v>1031516</v>
      </c>
      <c r="I18" s="36">
        <f t="shared" si="4"/>
        <v>613109</v>
      </c>
      <c r="J18" s="36">
        <f t="shared" si="4"/>
        <v>0</v>
      </c>
      <c r="K18" s="36">
        <f t="shared" si="4"/>
        <v>0</v>
      </c>
      <c r="L18" s="36">
        <f t="shared" si="4"/>
        <v>0</v>
      </c>
      <c r="M18" s="36">
        <f t="shared" si="4"/>
        <v>0</v>
      </c>
      <c r="N18" s="36">
        <f t="shared" si="4"/>
        <v>0</v>
      </c>
      <c r="O18" s="36">
        <f t="shared" si="4"/>
        <v>0</v>
      </c>
      <c r="P18" s="36">
        <f t="shared" si="4"/>
        <v>0</v>
      </c>
      <c r="Q18" s="36">
        <f t="shared" si="4"/>
        <v>0</v>
      </c>
      <c r="R18" s="36">
        <f t="shared" si="4"/>
        <v>0</v>
      </c>
      <c r="S18" s="36">
        <f t="shared" si="4"/>
        <v>0</v>
      </c>
      <c r="T18" s="36">
        <f t="shared" si="4"/>
        <v>0</v>
      </c>
      <c r="U18" s="36">
        <f t="shared" si="4"/>
        <v>0</v>
      </c>
      <c r="V18" s="36">
        <f t="shared" si="4"/>
        <v>0</v>
      </c>
      <c r="W18" s="36">
        <f t="shared" si="4"/>
        <v>0</v>
      </c>
      <c r="X18" s="36">
        <f t="shared" si="4"/>
        <v>0</v>
      </c>
      <c r="Y18" s="36">
        <f t="shared" si="4"/>
        <v>0</v>
      </c>
      <c r="Z18" s="36">
        <f t="shared" si="4"/>
        <v>0</v>
      </c>
      <c r="AA18" s="36">
        <f t="shared" si="4"/>
        <v>0</v>
      </c>
      <c r="AB18" s="36">
        <f t="shared" si="4"/>
        <v>0</v>
      </c>
      <c r="AC18" s="36">
        <f t="shared" si="4"/>
        <v>0</v>
      </c>
    </row>
    <row r="19" spans="1:29" ht="7.5" customHeight="1" x14ac:dyDescent="0.15">
      <c r="A19" s="5"/>
      <c r="B19" s="3"/>
      <c r="C19" s="3"/>
      <c r="D19" s="37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</row>
    <row r="20" spans="1:29" ht="12" customHeight="1" x14ac:dyDescent="0.15">
      <c r="A20" s="5"/>
      <c r="B20" s="39" t="s">
        <v>10</v>
      </c>
      <c r="C20" s="40"/>
      <c r="D20" s="41"/>
      <c r="E20" s="42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</row>
    <row r="21" spans="1:29" ht="12" customHeight="1" x14ac:dyDescent="0.15">
      <c r="A21" s="5"/>
      <c r="B21" s="44" t="s">
        <v>11</v>
      </c>
      <c r="C21" s="45"/>
      <c r="D21" s="46"/>
      <c r="E21" s="47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</row>
    <row r="22" spans="1:29" ht="12" customHeight="1" x14ac:dyDescent="0.15">
      <c r="A22" s="5">
        <v>1</v>
      </c>
      <c r="B22" s="21"/>
      <c r="C22" s="3" t="s">
        <v>12</v>
      </c>
      <c r="D22" s="23">
        <v>2141621</v>
      </c>
      <c r="E22" s="22">
        <v>2141621</v>
      </c>
      <c r="F22" s="24">
        <v>2041432</v>
      </c>
      <c r="G22" s="24">
        <v>1893890</v>
      </c>
      <c r="H22" s="24">
        <v>1830357</v>
      </c>
      <c r="I22" s="24">
        <v>2109875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</row>
    <row r="23" spans="1:29" ht="12" customHeight="1" x14ac:dyDescent="0.15">
      <c r="A23" s="5">
        <f t="shared" ref="A23:A26" si="5">A22+1</f>
        <v>2</v>
      </c>
      <c r="B23" s="25"/>
      <c r="C23" s="26" t="s">
        <v>13</v>
      </c>
      <c r="D23" s="27">
        <v>586143</v>
      </c>
      <c r="E23" s="27">
        <v>586143</v>
      </c>
      <c r="F23" s="28">
        <v>657999</v>
      </c>
      <c r="G23" s="28">
        <v>664291</v>
      </c>
      <c r="H23" s="28">
        <v>633754</v>
      </c>
      <c r="I23" s="28">
        <v>841308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 spans="1:29" ht="12" customHeight="1" x14ac:dyDescent="0.15">
      <c r="A24" s="5">
        <f t="shared" si="5"/>
        <v>3</v>
      </c>
      <c r="B24" s="29"/>
      <c r="C24" s="30" t="s">
        <v>14</v>
      </c>
      <c r="D24" s="31">
        <v>1069000</v>
      </c>
      <c r="E24" s="32">
        <v>1070000</v>
      </c>
      <c r="F24" s="32">
        <v>1072879</v>
      </c>
      <c r="G24" s="32">
        <v>1073670</v>
      </c>
      <c r="H24" s="32">
        <v>1110227</v>
      </c>
      <c r="I24" s="32">
        <v>1207431</v>
      </c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 ht="12" customHeight="1" x14ac:dyDescent="0.15">
      <c r="A25" s="5">
        <f t="shared" si="5"/>
        <v>4</v>
      </c>
      <c r="B25" s="29"/>
      <c r="C25" s="30" t="s">
        <v>15</v>
      </c>
      <c r="D25" s="31">
        <v>475893</v>
      </c>
      <c r="E25" s="31">
        <v>475893</v>
      </c>
      <c r="F25" s="31">
        <v>475893</v>
      </c>
      <c r="G25" s="31">
        <v>475893</v>
      </c>
      <c r="H25" s="31">
        <v>475893</v>
      </c>
      <c r="I25" s="32">
        <v>780130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 ht="12" customHeight="1" x14ac:dyDescent="0.15">
      <c r="A26" s="5">
        <f t="shared" si="5"/>
        <v>5</v>
      </c>
      <c r="B26" s="29"/>
      <c r="C26" s="30" t="s">
        <v>16</v>
      </c>
      <c r="D26" s="31">
        <v>112932</v>
      </c>
      <c r="E26" s="31">
        <v>112932</v>
      </c>
      <c r="F26" s="31">
        <v>112932</v>
      </c>
      <c r="G26" s="32">
        <v>113965</v>
      </c>
      <c r="H26" s="32">
        <v>112569</v>
      </c>
      <c r="I26" s="32">
        <v>114689</v>
      </c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 ht="12" customHeight="1" x14ac:dyDescent="0.15">
      <c r="A27" s="5">
        <v>6</v>
      </c>
      <c r="B27" s="29"/>
      <c r="C27" s="30" t="s">
        <v>17</v>
      </c>
      <c r="D27" s="31">
        <v>94000</v>
      </c>
      <c r="E27" s="31">
        <v>94000</v>
      </c>
      <c r="F27" s="31">
        <v>94000</v>
      </c>
      <c r="G27" s="32">
        <v>94000</v>
      </c>
      <c r="H27" s="32">
        <v>94000</v>
      </c>
      <c r="I27" s="32">
        <v>94000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 ht="12" customHeight="1" x14ac:dyDescent="0.15">
      <c r="A28" s="5">
        <v>7</v>
      </c>
      <c r="B28" s="29"/>
      <c r="C28" s="30" t="s">
        <v>18</v>
      </c>
      <c r="D28" s="31">
        <v>600000</v>
      </c>
      <c r="E28" s="31"/>
      <c r="F28" s="31"/>
      <c r="G28" s="32"/>
      <c r="H28" s="32">
        <v>200000</v>
      </c>
      <c r="I28" s="32">
        <v>300000</v>
      </c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 ht="12" customHeight="1" x14ac:dyDescent="0.15">
      <c r="A29" s="5"/>
      <c r="B29" s="29"/>
      <c r="C29" s="30" t="s">
        <v>19</v>
      </c>
      <c r="D29" s="31"/>
      <c r="E29" s="32"/>
      <c r="F29" s="32"/>
      <c r="G29" s="32">
        <v>55813</v>
      </c>
      <c r="H29" s="32">
        <v>55813</v>
      </c>
      <c r="I29" s="32">
        <v>124347</v>
      </c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 ht="12" hidden="1" customHeight="1" outlineLevel="1" x14ac:dyDescent="0.15">
      <c r="A30" s="5">
        <f>A26+1</f>
        <v>6</v>
      </c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 ht="12" hidden="1" customHeight="1" outlineLevel="1" x14ac:dyDescent="0.15">
      <c r="A31" s="5">
        <f t="shared" ref="A31:A34" si="6">A30+1</f>
        <v>7</v>
      </c>
      <c r="B31" s="29"/>
      <c r="C31" s="30"/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 ht="12" hidden="1" customHeight="1" outlineLevel="1" x14ac:dyDescent="0.15">
      <c r="A32" s="5">
        <f t="shared" si="6"/>
        <v>8</v>
      </c>
      <c r="B32" s="29"/>
      <c r="C32" s="30"/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 ht="12" hidden="1" customHeight="1" outlineLevel="1" x14ac:dyDescent="0.15">
      <c r="A33" s="5">
        <f t="shared" si="6"/>
        <v>9</v>
      </c>
      <c r="B33" s="29"/>
      <c r="C33" s="30"/>
      <c r="D33" s="3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 ht="12" hidden="1" customHeight="1" outlineLevel="1" x14ac:dyDescent="0.15">
      <c r="A34" s="5">
        <f t="shared" si="6"/>
        <v>10</v>
      </c>
      <c r="B34" s="29"/>
      <c r="C34" s="30"/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 ht="4.5" hidden="1" customHeight="1" outlineLevel="1" x14ac:dyDescent="0.15">
      <c r="A35" s="5"/>
      <c r="B35" s="21"/>
      <c r="C35" s="3"/>
      <c r="D35" s="23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</row>
    <row r="36" spans="1:29" ht="12" customHeight="1" collapsed="1" x14ac:dyDescent="0.15">
      <c r="A36" s="33"/>
      <c r="B36" s="34" t="s">
        <v>20</v>
      </c>
      <c r="C36" s="35"/>
      <c r="D36" s="49">
        <f t="shared" ref="D36:AC36" si="7">SUM(D22:D35)</f>
        <v>5079589</v>
      </c>
      <c r="E36" s="49">
        <f t="shared" si="7"/>
        <v>4480589</v>
      </c>
      <c r="F36" s="36">
        <f t="shared" si="7"/>
        <v>4455135</v>
      </c>
      <c r="G36" s="36">
        <f t="shared" si="7"/>
        <v>4371522</v>
      </c>
      <c r="H36" s="36">
        <f t="shared" si="7"/>
        <v>4512613</v>
      </c>
      <c r="I36" s="36">
        <f t="shared" si="7"/>
        <v>5571780</v>
      </c>
      <c r="J36" s="36">
        <f t="shared" si="7"/>
        <v>0</v>
      </c>
      <c r="K36" s="36">
        <f t="shared" si="7"/>
        <v>0</v>
      </c>
      <c r="L36" s="36">
        <f t="shared" si="7"/>
        <v>0</v>
      </c>
      <c r="M36" s="36">
        <f t="shared" si="7"/>
        <v>0</v>
      </c>
      <c r="N36" s="36">
        <f t="shared" si="7"/>
        <v>0</v>
      </c>
      <c r="O36" s="36">
        <f t="shared" si="7"/>
        <v>0</v>
      </c>
      <c r="P36" s="36">
        <f t="shared" si="7"/>
        <v>0</v>
      </c>
      <c r="Q36" s="36">
        <f t="shared" si="7"/>
        <v>0</v>
      </c>
      <c r="R36" s="36">
        <f t="shared" si="7"/>
        <v>0</v>
      </c>
      <c r="S36" s="36">
        <f t="shared" si="7"/>
        <v>0</v>
      </c>
      <c r="T36" s="36">
        <f t="shared" si="7"/>
        <v>0</v>
      </c>
      <c r="U36" s="36">
        <f t="shared" si="7"/>
        <v>0</v>
      </c>
      <c r="V36" s="36">
        <f t="shared" si="7"/>
        <v>0</v>
      </c>
      <c r="W36" s="36">
        <f t="shared" si="7"/>
        <v>0</v>
      </c>
      <c r="X36" s="36">
        <f t="shared" si="7"/>
        <v>0</v>
      </c>
      <c r="Y36" s="36">
        <f t="shared" si="7"/>
        <v>0</v>
      </c>
      <c r="Z36" s="36">
        <f t="shared" si="7"/>
        <v>0</v>
      </c>
      <c r="AA36" s="36">
        <f t="shared" si="7"/>
        <v>0</v>
      </c>
      <c r="AB36" s="36">
        <f t="shared" si="7"/>
        <v>0</v>
      </c>
      <c r="AC36" s="36">
        <f t="shared" si="7"/>
        <v>0</v>
      </c>
    </row>
    <row r="37" spans="1:29" ht="7.5" customHeight="1" x14ac:dyDescent="0.15">
      <c r="A37" s="5"/>
      <c r="B37" s="3"/>
      <c r="C37" s="3"/>
      <c r="D37" s="37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</row>
    <row r="38" spans="1:29" ht="12" customHeight="1" x14ac:dyDescent="0.15">
      <c r="A38" s="5"/>
      <c r="B38" s="50" t="s">
        <v>21</v>
      </c>
      <c r="C38" s="51"/>
      <c r="D38" s="52"/>
      <c r="E38" s="53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</row>
    <row r="39" spans="1:29" ht="12" customHeight="1" x14ac:dyDescent="0.15">
      <c r="A39" s="5"/>
      <c r="B39" s="55" t="s">
        <v>22</v>
      </c>
      <c r="C39" s="56"/>
      <c r="D39" s="57"/>
      <c r="E39" s="58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</row>
    <row r="40" spans="1:29" ht="12" customHeight="1" x14ac:dyDescent="0.15">
      <c r="A40" s="5">
        <v>1</v>
      </c>
      <c r="B40" s="21"/>
      <c r="C40" s="3" t="s">
        <v>23</v>
      </c>
      <c r="D40" s="23">
        <f t="shared" ref="D40:I40" si="8">10*600000</f>
        <v>6000000</v>
      </c>
      <c r="E40" s="23">
        <f t="shared" si="8"/>
        <v>6000000</v>
      </c>
      <c r="F40" s="23">
        <f t="shared" si="8"/>
        <v>6000000</v>
      </c>
      <c r="G40" s="23">
        <f t="shared" si="8"/>
        <v>6000000</v>
      </c>
      <c r="H40" s="23">
        <f t="shared" si="8"/>
        <v>6000000</v>
      </c>
      <c r="I40" s="23">
        <f t="shared" si="8"/>
        <v>6000000</v>
      </c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</row>
    <row r="41" spans="1:29" ht="12" customHeight="1" x14ac:dyDescent="0.15">
      <c r="A41" s="5">
        <f t="shared" ref="A41:A49" si="9">A40+1</f>
        <v>2</v>
      </c>
      <c r="B41" s="25"/>
      <c r="C41" s="30" t="s">
        <v>24</v>
      </c>
      <c r="D41" s="31">
        <f t="shared" ref="D41:I41" si="10">2500000+(2500000/2)</f>
        <v>3750000</v>
      </c>
      <c r="E41" s="31">
        <f t="shared" si="10"/>
        <v>3750000</v>
      </c>
      <c r="F41" s="31">
        <f t="shared" si="10"/>
        <v>3750000</v>
      </c>
      <c r="G41" s="31">
        <f t="shared" si="10"/>
        <v>3750000</v>
      </c>
      <c r="H41" s="31">
        <f t="shared" si="10"/>
        <v>3750000</v>
      </c>
      <c r="I41" s="31">
        <f t="shared" si="10"/>
        <v>3750000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spans="1:29" ht="12" customHeight="1" x14ac:dyDescent="0.15">
      <c r="A42" s="5">
        <f t="shared" si="9"/>
        <v>3</v>
      </c>
      <c r="B42" s="29"/>
      <c r="C42" s="30" t="s">
        <v>25</v>
      </c>
      <c r="D42" s="31">
        <f t="shared" ref="D42:I42" si="11">1800000/2</f>
        <v>900000</v>
      </c>
      <c r="E42" s="31">
        <f t="shared" si="11"/>
        <v>900000</v>
      </c>
      <c r="F42" s="31">
        <f t="shared" si="11"/>
        <v>900000</v>
      </c>
      <c r="G42" s="31">
        <f t="shared" si="11"/>
        <v>900000</v>
      </c>
      <c r="H42" s="31">
        <f t="shared" si="11"/>
        <v>900000</v>
      </c>
      <c r="I42" s="31">
        <f t="shared" si="11"/>
        <v>900000</v>
      </c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 ht="12" customHeight="1" x14ac:dyDescent="0.15">
      <c r="A43" s="5">
        <f t="shared" si="9"/>
        <v>4</v>
      </c>
      <c r="B43" s="29"/>
      <c r="C43" s="30"/>
      <c r="D43" s="31"/>
      <c r="E43" s="31"/>
      <c r="F43" s="31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 ht="12" customHeight="1" x14ac:dyDescent="0.15">
      <c r="A44" s="5">
        <f t="shared" si="9"/>
        <v>5</v>
      </c>
      <c r="B44" s="29"/>
      <c r="C44" s="30"/>
      <c r="D44" s="31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 ht="12" hidden="1" customHeight="1" outlineLevel="1" x14ac:dyDescent="0.15">
      <c r="A45" s="5">
        <f t="shared" si="9"/>
        <v>6</v>
      </c>
      <c r="B45" s="29"/>
      <c r="C45" s="30"/>
      <c r="D45" s="31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 ht="12" hidden="1" customHeight="1" outlineLevel="1" x14ac:dyDescent="0.15">
      <c r="A46" s="5">
        <f t="shared" si="9"/>
        <v>7</v>
      </c>
      <c r="B46" s="29"/>
      <c r="C46" s="30"/>
      <c r="D46" s="31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 ht="12" hidden="1" customHeight="1" outlineLevel="1" x14ac:dyDescent="0.15">
      <c r="A47" s="5">
        <f t="shared" si="9"/>
        <v>8</v>
      </c>
      <c r="B47" s="29"/>
      <c r="C47" s="30"/>
      <c r="D47" s="31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 ht="12" hidden="1" customHeight="1" outlineLevel="1" x14ac:dyDescent="0.15">
      <c r="A48" s="5">
        <f t="shared" si="9"/>
        <v>9</v>
      </c>
      <c r="B48" s="29"/>
      <c r="C48" s="30"/>
      <c r="D48" s="31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 ht="12" hidden="1" customHeight="1" outlineLevel="1" x14ac:dyDescent="0.15">
      <c r="A49" s="5">
        <f t="shared" si="9"/>
        <v>10</v>
      </c>
      <c r="B49" s="29"/>
      <c r="C49" s="30"/>
      <c r="D49" s="31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spans="1:29" ht="4.5" hidden="1" customHeight="1" outlineLevel="1" x14ac:dyDescent="0.15">
      <c r="A50" s="5"/>
      <c r="B50" s="21"/>
      <c r="C50" s="3"/>
      <c r="D50" s="23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</row>
    <row r="51" spans="1:29" ht="12" customHeight="1" collapsed="1" x14ac:dyDescent="0.15">
      <c r="A51" s="33"/>
      <c r="B51" s="34" t="s">
        <v>26</v>
      </c>
      <c r="C51" s="35"/>
      <c r="D51" s="49">
        <f t="shared" ref="D51:AC51" si="12">SUM(D40:D50)</f>
        <v>10650000</v>
      </c>
      <c r="E51" s="49">
        <f t="shared" si="12"/>
        <v>10650000</v>
      </c>
      <c r="F51" s="36">
        <f t="shared" si="12"/>
        <v>10650000</v>
      </c>
      <c r="G51" s="36">
        <f t="shared" si="12"/>
        <v>10650000</v>
      </c>
      <c r="H51" s="36">
        <f t="shared" si="12"/>
        <v>10650000</v>
      </c>
      <c r="I51" s="36">
        <f t="shared" si="12"/>
        <v>10650000</v>
      </c>
      <c r="J51" s="36">
        <f t="shared" si="12"/>
        <v>0</v>
      </c>
      <c r="K51" s="36">
        <f t="shared" si="12"/>
        <v>0</v>
      </c>
      <c r="L51" s="36">
        <f t="shared" si="12"/>
        <v>0</v>
      </c>
      <c r="M51" s="36">
        <f t="shared" si="12"/>
        <v>0</v>
      </c>
      <c r="N51" s="36">
        <f t="shared" si="12"/>
        <v>0</v>
      </c>
      <c r="O51" s="36">
        <f t="shared" si="12"/>
        <v>0</v>
      </c>
      <c r="P51" s="36">
        <f t="shared" si="12"/>
        <v>0</v>
      </c>
      <c r="Q51" s="36">
        <f t="shared" si="12"/>
        <v>0</v>
      </c>
      <c r="R51" s="36">
        <f t="shared" si="12"/>
        <v>0</v>
      </c>
      <c r="S51" s="36">
        <f t="shared" si="12"/>
        <v>0</v>
      </c>
      <c r="T51" s="36">
        <f t="shared" si="12"/>
        <v>0</v>
      </c>
      <c r="U51" s="36">
        <f t="shared" si="12"/>
        <v>0</v>
      </c>
      <c r="V51" s="36">
        <f t="shared" si="12"/>
        <v>0</v>
      </c>
      <c r="W51" s="36">
        <f t="shared" si="12"/>
        <v>0</v>
      </c>
      <c r="X51" s="36">
        <f t="shared" si="12"/>
        <v>0</v>
      </c>
      <c r="Y51" s="36">
        <f t="shared" si="12"/>
        <v>0</v>
      </c>
      <c r="Z51" s="36">
        <f t="shared" si="12"/>
        <v>0</v>
      </c>
      <c r="AA51" s="36">
        <f t="shared" si="12"/>
        <v>0</v>
      </c>
      <c r="AB51" s="36">
        <f t="shared" si="12"/>
        <v>0</v>
      </c>
      <c r="AC51" s="36">
        <f t="shared" si="12"/>
        <v>0</v>
      </c>
    </row>
    <row r="52" spans="1:29" ht="7.5" customHeight="1" x14ac:dyDescent="0.15">
      <c r="A52" s="5"/>
      <c r="B52" s="3"/>
      <c r="C52" s="3"/>
      <c r="D52" s="37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</row>
    <row r="53" spans="1:29" ht="12" customHeight="1" x14ac:dyDescent="0.15">
      <c r="A53" s="5"/>
      <c r="B53" s="60" t="s">
        <v>27</v>
      </c>
      <c r="C53" s="61"/>
      <c r="D53" s="62"/>
      <c r="E53" s="63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</row>
    <row r="54" spans="1:29" ht="12" customHeight="1" x14ac:dyDescent="0.15">
      <c r="A54" s="5"/>
      <c r="B54" s="65" t="s">
        <v>28</v>
      </c>
      <c r="C54" s="66"/>
      <c r="D54" s="67"/>
      <c r="E54" s="68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</row>
    <row r="55" spans="1:29" ht="12" customHeight="1" x14ac:dyDescent="0.15">
      <c r="A55" s="5">
        <v>1</v>
      </c>
      <c r="B55" s="21"/>
      <c r="C55" s="3" t="s">
        <v>29</v>
      </c>
      <c r="D55" s="23">
        <f>(E124-38000)</f>
        <v>2619441</v>
      </c>
      <c r="E55" s="24">
        <v>2599348</v>
      </c>
      <c r="F55" s="24">
        <f t="shared" ref="F55:I55" ca="1" si="13">OFFSET(E55,0,-1) - (70000 - OFFSET(E55,0,-1) * 8% / 12)</f>
        <v>2566903.94</v>
      </c>
      <c r="G55" s="24">
        <f t="shared" ca="1" si="13"/>
        <v>2546676.9866666668</v>
      </c>
      <c r="H55" s="24">
        <f t="shared" ca="1" si="13"/>
        <v>2514016.6329333335</v>
      </c>
      <c r="I55" s="24">
        <f t="shared" ca="1" si="13"/>
        <v>2493654.8332444448</v>
      </c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</row>
    <row r="56" spans="1:29" ht="12" customHeight="1" x14ac:dyDescent="0.15">
      <c r="A56" s="5">
        <f t="shared" ref="A56:A64" si="14">A55+1</f>
        <v>2</v>
      </c>
      <c r="B56" s="25"/>
      <c r="C56" s="26" t="s">
        <v>30</v>
      </c>
      <c r="D56" s="27">
        <v>645000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</row>
    <row r="57" spans="1:29" ht="12" customHeight="1" x14ac:dyDescent="0.15">
      <c r="A57" s="5">
        <f t="shared" si="14"/>
        <v>3</v>
      </c>
      <c r="B57" s="29"/>
      <c r="C57" s="30"/>
      <c r="D57" s="31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29" ht="12" customHeight="1" x14ac:dyDescent="0.15">
      <c r="A58" s="5">
        <f t="shared" si="14"/>
        <v>4</v>
      </c>
      <c r="B58" s="29"/>
      <c r="C58" s="30"/>
      <c r="D58" s="31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spans="1:29" ht="12" customHeight="1" x14ac:dyDescent="0.15">
      <c r="A59" s="5">
        <f t="shared" si="14"/>
        <v>5</v>
      </c>
      <c r="B59" s="29"/>
      <c r="C59" s="30"/>
      <c r="D59" s="31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 ht="12" hidden="1" customHeight="1" outlineLevel="1" x14ac:dyDescent="0.15">
      <c r="A60" s="5">
        <f t="shared" si="14"/>
        <v>6</v>
      </c>
      <c r="B60" s="29"/>
      <c r="C60" s="30"/>
      <c r="D60" s="31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29" ht="12" hidden="1" customHeight="1" outlineLevel="1" x14ac:dyDescent="0.15">
      <c r="A61" s="5">
        <f t="shared" si="14"/>
        <v>7</v>
      </c>
      <c r="B61" s="29"/>
      <c r="C61" s="30"/>
      <c r="D61" s="31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 ht="12" hidden="1" customHeight="1" outlineLevel="1" x14ac:dyDescent="0.15">
      <c r="A62" s="5">
        <f t="shared" si="14"/>
        <v>8</v>
      </c>
      <c r="B62" s="29"/>
      <c r="C62" s="30"/>
      <c r="D62" s="31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  <row r="63" spans="1:29" ht="12" hidden="1" customHeight="1" outlineLevel="1" x14ac:dyDescent="0.15">
      <c r="A63" s="5">
        <f t="shared" si="14"/>
        <v>9</v>
      </c>
      <c r="B63" s="29"/>
      <c r="C63" s="30"/>
      <c r="D63" s="31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</row>
    <row r="64" spans="1:29" ht="12" hidden="1" customHeight="1" outlineLevel="1" x14ac:dyDescent="0.15">
      <c r="A64" s="5">
        <f t="shared" si="14"/>
        <v>10</v>
      </c>
      <c r="B64" s="29"/>
      <c r="C64" s="30"/>
      <c r="D64" s="31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</row>
    <row r="65" spans="1:29" ht="4.5" hidden="1" customHeight="1" outlineLevel="1" x14ac:dyDescent="0.15">
      <c r="A65" s="5"/>
      <c r="B65" s="21"/>
      <c r="C65" s="3"/>
      <c r="D65" s="23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</row>
    <row r="66" spans="1:29" ht="12" customHeight="1" collapsed="1" x14ac:dyDescent="0.15">
      <c r="A66" s="33"/>
      <c r="B66" s="34" t="s">
        <v>31</v>
      </c>
      <c r="C66" s="35"/>
      <c r="D66" s="49">
        <f t="shared" ref="D66:AC66" si="15">SUM(D55:D65)</f>
        <v>3264441</v>
      </c>
      <c r="E66" s="36">
        <f t="shared" si="15"/>
        <v>2599348</v>
      </c>
      <c r="F66" s="36">
        <f t="shared" ca="1" si="15"/>
        <v>2566903.94</v>
      </c>
      <c r="G66" s="36">
        <f t="shared" ca="1" si="15"/>
        <v>2546676.9866666668</v>
      </c>
      <c r="H66" s="36">
        <f t="shared" ca="1" si="15"/>
        <v>2514016.6329333335</v>
      </c>
      <c r="I66" s="36">
        <f t="shared" ca="1" si="15"/>
        <v>2493654.8332444448</v>
      </c>
      <c r="J66" s="36">
        <f t="shared" si="15"/>
        <v>0</v>
      </c>
      <c r="K66" s="36">
        <f t="shared" si="15"/>
        <v>0</v>
      </c>
      <c r="L66" s="36">
        <f t="shared" si="15"/>
        <v>0</v>
      </c>
      <c r="M66" s="36">
        <f t="shared" si="15"/>
        <v>0</v>
      </c>
      <c r="N66" s="36">
        <f t="shared" si="15"/>
        <v>0</v>
      </c>
      <c r="O66" s="36">
        <f t="shared" si="15"/>
        <v>0</v>
      </c>
      <c r="P66" s="36">
        <f t="shared" si="15"/>
        <v>0</v>
      </c>
      <c r="Q66" s="36">
        <f t="shared" si="15"/>
        <v>0</v>
      </c>
      <c r="R66" s="36">
        <f t="shared" si="15"/>
        <v>0</v>
      </c>
      <c r="S66" s="36">
        <f t="shared" si="15"/>
        <v>0</v>
      </c>
      <c r="T66" s="36">
        <f t="shared" si="15"/>
        <v>0</v>
      </c>
      <c r="U66" s="36">
        <f t="shared" si="15"/>
        <v>0</v>
      </c>
      <c r="V66" s="36">
        <f t="shared" si="15"/>
        <v>0</v>
      </c>
      <c r="W66" s="36">
        <f t="shared" si="15"/>
        <v>0</v>
      </c>
      <c r="X66" s="36">
        <f t="shared" si="15"/>
        <v>0</v>
      </c>
      <c r="Y66" s="36">
        <f t="shared" si="15"/>
        <v>0</v>
      </c>
      <c r="Z66" s="36">
        <f t="shared" si="15"/>
        <v>0</v>
      </c>
      <c r="AA66" s="36">
        <f t="shared" si="15"/>
        <v>0</v>
      </c>
      <c r="AB66" s="36">
        <f t="shared" si="15"/>
        <v>0</v>
      </c>
      <c r="AC66" s="36">
        <f t="shared" si="15"/>
        <v>0</v>
      </c>
    </row>
    <row r="67" spans="1:29" ht="7.5" customHeight="1" x14ac:dyDescent="0.15">
      <c r="A67" s="5"/>
      <c r="B67" s="3"/>
      <c r="C67" s="3"/>
      <c r="D67" s="37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</row>
    <row r="68" spans="1:29" ht="13.5" customHeight="1" x14ac:dyDescent="0.15">
      <c r="A68" s="33"/>
      <c r="B68" s="70" t="s">
        <v>32</v>
      </c>
      <c r="C68" s="70"/>
      <c r="D68" s="71">
        <f t="shared" ref="D68:AC68" si="16">SUM(D18,D36,D51)</f>
        <v>15729589</v>
      </c>
      <c r="E68" s="72">
        <f t="shared" si="16"/>
        <v>15619288</v>
      </c>
      <c r="F68" s="72">
        <f t="shared" si="16"/>
        <v>15806557</v>
      </c>
      <c r="G68" s="72">
        <f t="shared" si="16"/>
        <v>16080893.91</v>
      </c>
      <c r="H68" s="72">
        <f t="shared" si="16"/>
        <v>16194129</v>
      </c>
      <c r="I68" s="72">
        <f t="shared" si="16"/>
        <v>16834889</v>
      </c>
      <c r="J68" s="72">
        <f t="shared" si="16"/>
        <v>0</v>
      </c>
      <c r="K68" s="72">
        <f t="shared" si="16"/>
        <v>0</v>
      </c>
      <c r="L68" s="72">
        <f t="shared" si="16"/>
        <v>0</v>
      </c>
      <c r="M68" s="72">
        <f t="shared" si="16"/>
        <v>0</v>
      </c>
      <c r="N68" s="72">
        <f t="shared" si="16"/>
        <v>0</v>
      </c>
      <c r="O68" s="72">
        <f t="shared" si="16"/>
        <v>0</v>
      </c>
      <c r="P68" s="72">
        <f t="shared" si="16"/>
        <v>0</v>
      </c>
      <c r="Q68" s="72">
        <f t="shared" si="16"/>
        <v>0</v>
      </c>
      <c r="R68" s="72">
        <f t="shared" si="16"/>
        <v>0</v>
      </c>
      <c r="S68" s="72">
        <f t="shared" si="16"/>
        <v>0</v>
      </c>
      <c r="T68" s="72">
        <f t="shared" si="16"/>
        <v>0</v>
      </c>
      <c r="U68" s="72">
        <f t="shared" si="16"/>
        <v>0</v>
      </c>
      <c r="V68" s="72">
        <f t="shared" si="16"/>
        <v>0</v>
      </c>
      <c r="W68" s="72">
        <f t="shared" si="16"/>
        <v>0</v>
      </c>
      <c r="X68" s="72">
        <f t="shared" si="16"/>
        <v>0</v>
      </c>
      <c r="Y68" s="72">
        <f t="shared" si="16"/>
        <v>0</v>
      </c>
      <c r="Z68" s="72">
        <f t="shared" si="16"/>
        <v>0</v>
      </c>
      <c r="AA68" s="72">
        <f t="shared" si="16"/>
        <v>0</v>
      </c>
      <c r="AB68" s="72">
        <f t="shared" si="16"/>
        <v>0</v>
      </c>
      <c r="AC68" s="72">
        <f t="shared" si="16"/>
        <v>0</v>
      </c>
    </row>
    <row r="69" spans="1:29" ht="13.5" customHeight="1" x14ac:dyDescent="0.15">
      <c r="A69" s="33"/>
      <c r="B69" s="73" t="s">
        <v>33</v>
      </c>
      <c r="C69" s="73"/>
      <c r="D69" s="74">
        <f t="shared" ref="D69:I69" si="17">-D66</f>
        <v>-3264441</v>
      </c>
      <c r="E69" s="75">
        <f t="shared" si="17"/>
        <v>-2599348</v>
      </c>
      <c r="F69" s="75">
        <f t="shared" ca="1" si="17"/>
        <v>-2566903.94</v>
      </c>
      <c r="G69" s="75">
        <f t="shared" ca="1" si="17"/>
        <v>-2546676.9866666668</v>
      </c>
      <c r="H69" s="75">
        <f t="shared" ca="1" si="17"/>
        <v>-2514016.6329333335</v>
      </c>
      <c r="I69" s="75">
        <f t="shared" ca="1" si="17"/>
        <v>-2493654.8332444448</v>
      </c>
      <c r="J69" s="75">
        <f t="shared" ref="J69:AC69" si="18">J66</f>
        <v>0</v>
      </c>
      <c r="K69" s="75">
        <f t="shared" si="18"/>
        <v>0</v>
      </c>
      <c r="L69" s="75">
        <f t="shared" si="18"/>
        <v>0</v>
      </c>
      <c r="M69" s="75">
        <f t="shared" si="18"/>
        <v>0</v>
      </c>
      <c r="N69" s="75">
        <f t="shared" si="18"/>
        <v>0</v>
      </c>
      <c r="O69" s="75">
        <f t="shared" si="18"/>
        <v>0</v>
      </c>
      <c r="P69" s="75">
        <f t="shared" si="18"/>
        <v>0</v>
      </c>
      <c r="Q69" s="75">
        <f t="shared" si="18"/>
        <v>0</v>
      </c>
      <c r="R69" s="75">
        <f t="shared" si="18"/>
        <v>0</v>
      </c>
      <c r="S69" s="75">
        <f t="shared" si="18"/>
        <v>0</v>
      </c>
      <c r="T69" s="75">
        <f t="shared" si="18"/>
        <v>0</v>
      </c>
      <c r="U69" s="75">
        <f t="shared" si="18"/>
        <v>0</v>
      </c>
      <c r="V69" s="75">
        <f t="shared" si="18"/>
        <v>0</v>
      </c>
      <c r="W69" s="75">
        <f t="shared" si="18"/>
        <v>0</v>
      </c>
      <c r="X69" s="75">
        <f t="shared" si="18"/>
        <v>0</v>
      </c>
      <c r="Y69" s="75">
        <f t="shared" si="18"/>
        <v>0</v>
      </c>
      <c r="Z69" s="75">
        <f t="shared" si="18"/>
        <v>0</v>
      </c>
      <c r="AA69" s="75">
        <f t="shared" si="18"/>
        <v>0</v>
      </c>
      <c r="AB69" s="75">
        <f t="shared" si="18"/>
        <v>0</v>
      </c>
      <c r="AC69" s="75">
        <f t="shared" si="18"/>
        <v>0</v>
      </c>
    </row>
    <row r="70" spans="1:29" ht="12" customHeight="1" x14ac:dyDescent="0.15">
      <c r="A70" s="33"/>
      <c r="B70" s="76" t="s">
        <v>34</v>
      </c>
      <c r="C70" s="76"/>
      <c r="D70" s="77">
        <f t="shared" ref="D70:AC70" si="19">SUM(D68:D69)</f>
        <v>12465148</v>
      </c>
      <c r="E70" s="78">
        <f t="shared" si="19"/>
        <v>13019940</v>
      </c>
      <c r="F70" s="78">
        <f t="shared" ca="1" si="19"/>
        <v>13239653.060000001</v>
      </c>
      <c r="G70" s="78">
        <f t="shared" ca="1" si="19"/>
        <v>13534216.923333334</v>
      </c>
      <c r="H70" s="78">
        <f t="shared" ca="1" si="19"/>
        <v>13680112.367066666</v>
      </c>
      <c r="I70" s="78">
        <f t="shared" ca="1" si="19"/>
        <v>14341234.166755555</v>
      </c>
      <c r="J70" s="78">
        <f t="shared" si="19"/>
        <v>0</v>
      </c>
      <c r="K70" s="78">
        <f t="shared" si="19"/>
        <v>0</v>
      </c>
      <c r="L70" s="78">
        <f t="shared" si="19"/>
        <v>0</v>
      </c>
      <c r="M70" s="78">
        <f t="shared" si="19"/>
        <v>0</v>
      </c>
      <c r="N70" s="78">
        <f t="shared" si="19"/>
        <v>0</v>
      </c>
      <c r="O70" s="78">
        <f t="shared" si="19"/>
        <v>0</v>
      </c>
      <c r="P70" s="78">
        <f t="shared" si="19"/>
        <v>0</v>
      </c>
      <c r="Q70" s="78">
        <f t="shared" si="19"/>
        <v>0</v>
      </c>
      <c r="R70" s="78">
        <f t="shared" si="19"/>
        <v>0</v>
      </c>
      <c r="S70" s="78">
        <f t="shared" si="19"/>
        <v>0</v>
      </c>
      <c r="T70" s="78">
        <f t="shared" si="19"/>
        <v>0</v>
      </c>
      <c r="U70" s="78">
        <f t="shared" si="19"/>
        <v>0</v>
      </c>
      <c r="V70" s="78">
        <f t="shared" si="19"/>
        <v>0</v>
      </c>
      <c r="W70" s="78">
        <f t="shared" si="19"/>
        <v>0</v>
      </c>
      <c r="X70" s="78">
        <f t="shared" si="19"/>
        <v>0</v>
      </c>
      <c r="Y70" s="78">
        <f t="shared" si="19"/>
        <v>0</v>
      </c>
      <c r="Z70" s="78">
        <f t="shared" si="19"/>
        <v>0</v>
      </c>
      <c r="AA70" s="78">
        <f t="shared" si="19"/>
        <v>0</v>
      </c>
      <c r="AB70" s="78">
        <f t="shared" si="19"/>
        <v>0</v>
      </c>
      <c r="AC70" s="78">
        <f t="shared" si="19"/>
        <v>0</v>
      </c>
    </row>
    <row r="71" spans="1:29" ht="12" customHeight="1" x14ac:dyDescent="0.15">
      <c r="A71" s="1"/>
      <c r="B71" s="79" t="s">
        <v>35</v>
      </c>
      <c r="C71" s="79"/>
      <c r="D71" s="80"/>
      <c r="E71" s="80">
        <f t="shared" ref="E71:AC71" si="20">E70-D70</f>
        <v>554792</v>
      </c>
      <c r="F71" s="80">
        <f t="shared" ca="1" si="20"/>
        <v>219713.06000000052</v>
      </c>
      <c r="G71" s="80">
        <f t="shared" ca="1" si="20"/>
        <v>294563.86333333328</v>
      </c>
      <c r="H71" s="80">
        <f t="shared" ca="1" si="20"/>
        <v>145895.44373333268</v>
      </c>
      <c r="I71" s="80">
        <f t="shared" ca="1" si="20"/>
        <v>661121.79968888871</v>
      </c>
      <c r="J71" s="80">
        <f t="shared" ca="1" si="20"/>
        <v>-14341234.166755555</v>
      </c>
      <c r="K71" s="80">
        <f t="shared" si="20"/>
        <v>0</v>
      </c>
      <c r="L71" s="80">
        <f t="shared" si="20"/>
        <v>0</v>
      </c>
      <c r="M71" s="80">
        <f t="shared" si="20"/>
        <v>0</v>
      </c>
      <c r="N71" s="80">
        <f t="shared" si="20"/>
        <v>0</v>
      </c>
      <c r="O71" s="80">
        <f t="shared" si="20"/>
        <v>0</v>
      </c>
      <c r="P71" s="80">
        <f t="shared" si="20"/>
        <v>0</v>
      </c>
      <c r="Q71" s="80">
        <f t="shared" si="20"/>
        <v>0</v>
      </c>
      <c r="R71" s="80">
        <f t="shared" si="20"/>
        <v>0</v>
      </c>
      <c r="S71" s="80">
        <f t="shared" si="20"/>
        <v>0</v>
      </c>
      <c r="T71" s="80">
        <f t="shared" si="20"/>
        <v>0</v>
      </c>
      <c r="U71" s="80">
        <f t="shared" si="20"/>
        <v>0</v>
      </c>
      <c r="V71" s="80">
        <f t="shared" si="20"/>
        <v>0</v>
      </c>
      <c r="W71" s="80">
        <f t="shared" si="20"/>
        <v>0</v>
      </c>
      <c r="X71" s="80">
        <f t="shared" si="20"/>
        <v>0</v>
      </c>
      <c r="Y71" s="80">
        <f t="shared" si="20"/>
        <v>0</v>
      </c>
      <c r="Z71" s="80">
        <f t="shared" si="20"/>
        <v>0</v>
      </c>
      <c r="AA71" s="80">
        <f t="shared" si="20"/>
        <v>0</v>
      </c>
      <c r="AB71" s="80">
        <f t="shared" si="20"/>
        <v>0</v>
      </c>
      <c r="AC71" s="80">
        <f t="shared" si="20"/>
        <v>0</v>
      </c>
    </row>
    <row r="72" spans="1:29" ht="12" customHeight="1" x14ac:dyDescent="0.15">
      <c r="A72" s="1"/>
      <c r="B72" s="79" t="s">
        <v>36</v>
      </c>
      <c r="C72" s="79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>
        <f>Q70-D70</f>
        <v>-12465148</v>
      </c>
      <c r="R72" s="80">
        <f t="shared" ref="R72:AC72" ca="1" si="21">R70-F70</f>
        <v>-13239653.060000001</v>
      </c>
      <c r="S72" s="80">
        <f t="shared" ca="1" si="21"/>
        <v>-13534216.923333334</v>
      </c>
      <c r="T72" s="80">
        <f t="shared" ca="1" si="21"/>
        <v>-13680112.367066666</v>
      </c>
      <c r="U72" s="80">
        <f t="shared" ca="1" si="21"/>
        <v>-14341234.166755555</v>
      </c>
      <c r="V72" s="80">
        <f t="shared" si="21"/>
        <v>0</v>
      </c>
      <c r="W72" s="80">
        <f t="shared" si="21"/>
        <v>0</v>
      </c>
      <c r="X72" s="80">
        <f t="shared" si="21"/>
        <v>0</v>
      </c>
      <c r="Y72" s="80">
        <f t="shared" si="21"/>
        <v>0</v>
      </c>
      <c r="Z72" s="80">
        <f t="shared" si="21"/>
        <v>0</v>
      </c>
      <c r="AA72" s="80">
        <f t="shared" si="21"/>
        <v>0</v>
      </c>
      <c r="AB72" s="80">
        <f t="shared" si="21"/>
        <v>0</v>
      </c>
      <c r="AC72" s="80">
        <f t="shared" si="21"/>
        <v>0</v>
      </c>
    </row>
    <row r="73" spans="1:29" ht="12" customHeight="1" x14ac:dyDescent="0.1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" customHeight="1" x14ac:dyDescent="0.15">
      <c r="A74" s="1"/>
      <c r="B74" s="3" t="s">
        <v>37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" customHeight="1" x14ac:dyDescent="0.15">
      <c r="A75" s="1"/>
      <c r="B75" s="3" t="s">
        <v>38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" customHeight="1" x14ac:dyDescent="0.15">
      <c r="A76" s="1"/>
      <c r="B76" s="3" t="s">
        <v>39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" customHeight="1" x14ac:dyDescent="0.15">
      <c r="A77" s="1"/>
      <c r="B77" s="3" t="s">
        <v>40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" customHeight="1" x14ac:dyDescent="0.1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" customHeight="1" x14ac:dyDescent="0.1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" customHeight="1" x14ac:dyDescent="0.1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" customHeight="1" x14ac:dyDescent="0.1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" customHeight="1" x14ac:dyDescent="0.1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" customHeight="1" x14ac:dyDescent="0.1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" customHeight="1" x14ac:dyDescent="0.1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" customHeight="1" x14ac:dyDescent="0.1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" customHeight="1" x14ac:dyDescent="0.1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" customHeight="1" x14ac:dyDescent="0.1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" customHeight="1" x14ac:dyDescent="0.1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" customHeight="1" x14ac:dyDescent="0.1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" customHeight="1" x14ac:dyDescent="0.1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" customHeight="1" x14ac:dyDescent="0.1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" customHeight="1" x14ac:dyDescent="0.1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" customHeight="1" x14ac:dyDescent="0.1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" customHeight="1" x14ac:dyDescent="0.1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" customHeight="1" x14ac:dyDescent="0.1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" customHeight="1" x14ac:dyDescent="0.1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" customHeight="1" x14ac:dyDescent="0.1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" customHeight="1" x14ac:dyDescent="0.1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" customHeight="1" x14ac:dyDescent="0.1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" customHeight="1" x14ac:dyDescent="0.1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" customHeight="1" x14ac:dyDescent="0.1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" customHeight="1" x14ac:dyDescent="0.15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" customHeight="1" x14ac:dyDescent="0.15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" customHeight="1" x14ac:dyDescent="0.15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" customHeight="1" x14ac:dyDescent="0.15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" customHeight="1" x14ac:dyDescent="0.15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" customHeight="1" x14ac:dyDescent="0.15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" customHeight="1" x14ac:dyDescent="0.15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" customHeight="1" x14ac:dyDescent="0.1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" customHeight="1" x14ac:dyDescent="0.1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" customHeight="1" x14ac:dyDescent="0.1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" customHeight="1" x14ac:dyDescent="0.1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" customHeight="1" x14ac:dyDescent="0.1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" customHeight="1" x14ac:dyDescent="0.1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" customHeight="1" x14ac:dyDescent="0.1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" customHeight="1" x14ac:dyDescent="0.1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" customHeight="1" x14ac:dyDescent="0.1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" customHeight="1" x14ac:dyDescent="0.1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" customHeight="1" x14ac:dyDescent="0.1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" customHeight="1" x14ac:dyDescent="0.1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" customHeight="1" x14ac:dyDescent="0.1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" customHeight="1" x14ac:dyDescent="0.1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" customHeight="1" x14ac:dyDescent="0.1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" customHeight="1" x14ac:dyDescent="0.15">
      <c r="A124" s="1"/>
      <c r="B124" s="3" t="s">
        <v>41</v>
      </c>
      <c r="C124" s="3"/>
      <c r="D124" s="3"/>
      <c r="E124" s="38">
        <v>2657441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" customHeight="1" x14ac:dyDescent="0.15">
      <c r="A125" s="1"/>
      <c r="B125" s="3" t="s">
        <v>41</v>
      </c>
      <c r="C125" s="81">
        <v>45808</v>
      </c>
      <c r="D125" s="3"/>
      <c r="E125" s="38">
        <v>2599348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" customHeight="1" x14ac:dyDescent="0.1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" customHeight="1" x14ac:dyDescent="0.1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" customHeight="1" x14ac:dyDescent="0.1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" customHeight="1" x14ac:dyDescent="0.1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" customHeight="1" x14ac:dyDescent="0.1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" customHeight="1" x14ac:dyDescent="0.1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" customHeight="1" x14ac:dyDescent="0.1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" customHeight="1" x14ac:dyDescent="0.1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" customHeight="1" x14ac:dyDescent="0.1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" customHeight="1" x14ac:dyDescent="0.1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" customHeight="1" x14ac:dyDescent="0.1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" customHeight="1" x14ac:dyDescent="0.1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" customHeight="1" x14ac:dyDescent="0.1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" customHeight="1" x14ac:dyDescent="0.1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" customHeight="1" x14ac:dyDescent="0.1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" customHeight="1" x14ac:dyDescent="0.1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" customHeight="1" x14ac:dyDescent="0.1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" customHeight="1" x14ac:dyDescent="0.1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" customHeight="1" x14ac:dyDescent="0.1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" customHeight="1" x14ac:dyDescent="0.1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" customHeight="1" x14ac:dyDescent="0.1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" customHeight="1" x14ac:dyDescent="0.1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" customHeight="1" x14ac:dyDescent="0.1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" customHeight="1" x14ac:dyDescent="0.1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" customHeight="1" x14ac:dyDescent="0.1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" customHeight="1" x14ac:dyDescent="0.15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" customHeight="1" x14ac:dyDescent="0.15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" customHeight="1" x14ac:dyDescent="0.15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" customHeight="1" x14ac:dyDescent="0.15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" customHeight="1" x14ac:dyDescent="0.1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" customHeight="1" x14ac:dyDescent="0.15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" customHeight="1" x14ac:dyDescent="0.15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" customHeight="1" x14ac:dyDescent="0.15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" customHeight="1" x14ac:dyDescent="0.15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" customHeight="1" x14ac:dyDescent="0.15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" customHeight="1" x14ac:dyDescent="0.15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" customHeight="1" x14ac:dyDescent="0.15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" customHeight="1" x14ac:dyDescent="0.15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" customHeight="1" x14ac:dyDescent="0.15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" customHeight="1" x14ac:dyDescent="0.1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" customHeight="1" x14ac:dyDescent="0.15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" customHeight="1" x14ac:dyDescent="0.15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" customHeight="1" x14ac:dyDescent="0.15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" customHeight="1" x14ac:dyDescent="0.15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" customHeight="1" x14ac:dyDescent="0.15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" customHeight="1" x14ac:dyDescent="0.15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" customHeight="1" x14ac:dyDescent="0.15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" customHeight="1" x14ac:dyDescent="0.15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" customHeight="1" x14ac:dyDescent="0.15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" customHeight="1" x14ac:dyDescent="0.1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" customHeight="1" x14ac:dyDescent="0.15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" customHeight="1" x14ac:dyDescent="0.15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" customHeight="1" x14ac:dyDescent="0.15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" customHeight="1" x14ac:dyDescent="0.15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" customHeight="1" x14ac:dyDescent="0.15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" customHeight="1" x14ac:dyDescent="0.15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" customHeight="1" x14ac:dyDescent="0.15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" customHeight="1" x14ac:dyDescent="0.15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" customHeight="1" x14ac:dyDescent="0.15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" customHeight="1" x14ac:dyDescent="0.1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" customHeight="1" x14ac:dyDescent="0.15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" customHeight="1" x14ac:dyDescent="0.15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" customHeight="1" x14ac:dyDescent="0.15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" customHeight="1" x14ac:dyDescent="0.15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" customHeight="1" x14ac:dyDescent="0.15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" customHeight="1" x14ac:dyDescent="0.15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" customHeight="1" x14ac:dyDescent="0.15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" customHeight="1" x14ac:dyDescent="0.15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" customHeight="1" x14ac:dyDescent="0.15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" customHeight="1" x14ac:dyDescent="0.1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" customHeight="1" x14ac:dyDescent="0.15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" customHeight="1" x14ac:dyDescent="0.15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" customHeight="1" x14ac:dyDescent="0.15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" customHeight="1" x14ac:dyDescent="0.15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" customHeight="1" x14ac:dyDescent="0.15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" customHeight="1" x14ac:dyDescent="0.15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" customHeight="1" x14ac:dyDescent="0.15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" customHeight="1" x14ac:dyDescent="0.15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" customHeight="1" x14ac:dyDescent="0.15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" customHeight="1" x14ac:dyDescent="0.1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" customHeight="1" x14ac:dyDescent="0.15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" customHeight="1" x14ac:dyDescent="0.15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" customHeight="1" x14ac:dyDescent="0.15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" customHeight="1" x14ac:dyDescent="0.15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" customHeight="1" x14ac:dyDescent="0.15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" customHeight="1" x14ac:dyDescent="0.15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" customHeight="1" x14ac:dyDescent="0.15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" customHeight="1" x14ac:dyDescent="0.15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" customHeight="1" x14ac:dyDescent="0.15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" customHeight="1" x14ac:dyDescent="0.1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" customHeight="1" x14ac:dyDescent="0.15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" customHeight="1" x14ac:dyDescent="0.15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" customHeight="1" x14ac:dyDescent="0.15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" customHeight="1" x14ac:dyDescent="0.15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" customHeight="1" x14ac:dyDescent="0.15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" customHeight="1" x14ac:dyDescent="0.15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" customHeight="1" x14ac:dyDescent="0.15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" customHeight="1" x14ac:dyDescent="0.15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" customHeight="1" x14ac:dyDescent="0.15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" customHeight="1" x14ac:dyDescent="0.15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" customHeight="1" x14ac:dyDescent="0.15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" customHeight="1" x14ac:dyDescent="0.15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" customHeight="1" x14ac:dyDescent="0.15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" customHeight="1" x14ac:dyDescent="0.15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" customHeight="1" x14ac:dyDescent="0.15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" customHeight="1" x14ac:dyDescent="0.15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" customHeight="1" x14ac:dyDescent="0.15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" customHeight="1" x14ac:dyDescent="0.15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" customHeight="1" x14ac:dyDescent="0.15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" customHeight="1" x14ac:dyDescent="0.15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" customHeight="1" x14ac:dyDescent="0.15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" customHeight="1" x14ac:dyDescent="0.15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" customHeight="1" x14ac:dyDescent="0.15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" customHeight="1" x14ac:dyDescent="0.15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" customHeight="1" x14ac:dyDescent="0.15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" customHeight="1" x14ac:dyDescent="0.15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" customHeight="1" x14ac:dyDescent="0.15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" customHeight="1" x14ac:dyDescent="0.15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" customHeight="1" x14ac:dyDescent="0.15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" customHeight="1" x14ac:dyDescent="0.15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" customHeight="1" x14ac:dyDescent="0.15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" customHeight="1" x14ac:dyDescent="0.15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" customHeight="1" x14ac:dyDescent="0.15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" customHeight="1" x14ac:dyDescent="0.15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" customHeight="1" x14ac:dyDescent="0.15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" customHeight="1" x14ac:dyDescent="0.15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" customHeight="1" x14ac:dyDescent="0.15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" customHeight="1" x14ac:dyDescent="0.15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" customHeight="1" x14ac:dyDescent="0.15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" customHeight="1" x14ac:dyDescent="0.15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" customHeight="1" x14ac:dyDescent="0.15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" customHeight="1" x14ac:dyDescent="0.15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" customHeight="1" x14ac:dyDescent="0.15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" customHeight="1" x14ac:dyDescent="0.15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" customHeight="1" x14ac:dyDescent="0.15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" customHeight="1" x14ac:dyDescent="0.15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" customHeight="1" x14ac:dyDescent="0.15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" customHeight="1" x14ac:dyDescent="0.15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" customHeight="1" x14ac:dyDescent="0.15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" customHeight="1" x14ac:dyDescent="0.15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" customHeight="1" x14ac:dyDescent="0.15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" customHeight="1" x14ac:dyDescent="0.15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" customHeight="1" x14ac:dyDescent="0.15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" customHeight="1" x14ac:dyDescent="0.15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" customHeight="1" x14ac:dyDescent="0.15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" customHeight="1" x14ac:dyDescent="0.15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" customHeight="1" x14ac:dyDescent="0.15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" customHeight="1" x14ac:dyDescent="0.15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" customHeight="1" x14ac:dyDescent="0.15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" customHeight="1" x14ac:dyDescent="0.15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" customHeight="1" x14ac:dyDescent="0.15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" customHeight="1" x14ac:dyDescent="0.15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" customHeight="1" x14ac:dyDescent="0.15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" customHeight="1" x14ac:dyDescent="0.15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" customHeight="1" x14ac:dyDescent="0.15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" customHeight="1" x14ac:dyDescent="0.15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" customHeight="1" x14ac:dyDescent="0.15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" customHeight="1" x14ac:dyDescent="0.15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" customHeight="1" x14ac:dyDescent="0.15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" customHeight="1" x14ac:dyDescent="0.15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" customHeight="1" x14ac:dyDescent="0.15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" customHeight="1" x14ac:dyDescent="0.15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" customHeight="1" x14ac:dyDescent="0.15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" customHeight="1" x14ac:dyDescent="0.15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" customHeight="1" x14ac:dyDescent="0.15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" customHeight="1" x14ac:dyDescent="0.15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" customHeight="1" x14ac:dyDescent="0.15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" customHeight="1" x14ac:dyDescent="0.15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" customHeight="1" x14ac:dyDescent="0.15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" customHeight="1" x14ac:dyDescent="0.15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" customHeight="1" x14ac:dyDescent="0.15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" customHeight="1" x14ac:dyDescent="0.15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" customHeight="1" x14ac:dyDescent="0.15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" customHeight="1" x14ac:dyDescent="0.15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" customHeight="1" x14ac:dyDescent="0.15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" customHeight="1" x14ac:dyDescent="0.15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" customHeight="1" x14ac:dyDescent="0.15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" customHeight="1" x14ac:dyDescent="0.15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" customHeight="1" x14ac:dyDescent="0.15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" customHeight="1" x14ac:dyDescent="0.15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" customHeight="1" x14ac:dyDescent="0.15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" customHeight="1" x14ac:dyDescent="0.15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" customHeight="1" x14ac:dyDescent="0.15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" customHeight="1" x14ac:dyDescent="0.15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" customHeight="1" x14ac:dyDescent="0.15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" customHeight="1" x14ac:dyDescent="0.15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" customHeight="1" x14ac:dyDescent="0.15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" customHeight="1" x14ac:dyDescent="0.15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" customHeight="1" x14ac:dyDescent="0.15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" customHeight="1" x14ac:dyDescent="0.15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" customHeight="1" x14ac:dyDescent="0.15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" customHeight="1" x14ac:dyDescent="0.15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" customHeight="1" x14ac:dyDescent="0.15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" customHeight="1" x14ac:dyDescent="0.15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" customHeight="1" x14ac:dyDescent="0.15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" customHeight="1" x14ac:dyDescent="0.15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" customHeight="1" x14ac:dyDescent="0.15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" customHeight="1" x14ac:dyDescent="0.15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" customHeight="1" x14ac:dyDescent="0.15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" customHeight="1" x14ac:dyDescent="0.15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" customHeight="1" x14ac:dyDescent="0.15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" customHeight="1" x14ac:dyDescent="0.15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" customHeight="1" x14ac:dyDescent="0.15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" customHeight="1" x14ac:dyDescent="0.15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" customHeight="1" x14ac:dyDescent="0.15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" customHeight="1" x14ac:dyDescent="0.15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" customHeight="1" x14ac:dyDescent="0.15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" customHeight="1" x14ac:dyDescent="0.15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" customHeight="1" x14ac:dyDescent="0.15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" customHeight="1" x14ac:dyDescent="0.15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" customHeight="1" x14ac:dyDescent="0.15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" customHeight="1" x14ac:dyDescent="0.15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" customHeight="1" x14ac:dyDescent="0.15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" customHeight="1" x14ac:dyDescent="0.15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" customHeight="1" x14ac:dyDescent="0.15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" customHeight="1" x14ac:dyDescent="0.15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" customHeight="1" x14ac:dyDescent="0.15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" customHeight="1" x14ac:dyDescent="0.15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" customHeight="1" x14ac:dyDescent="0.15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" customHeight="1" x14ac:dyDescent="0.15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" customHeight="1" x14ac:dyDescent="0.15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" customHeight="1" x14ac:dyDescent="0.15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" customHeight="1" x14ac:dyDescent="0.15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" customHeight="1" x14ac:dyDescent="0.15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" customHeight="1" x14ac:dyDescent="0.15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" customHeight="1" x14ac:dyDescent="0.15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" customHeight="1" x14ac:dyDescent="0.15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" customHeight="1" x14ac:dyDescent="0.15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" customHeight="1" x14ac:dyDescent="0.15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" customHeight="1" x14ac:dyDescent="0.15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" customHeight="1" x14ac:dyDescent="0.15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" customHeight="1" x14ac:dyDescent="0.15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" customHeight="1" x14ac:dyDescent="0.15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" customHeight="1" x14ac:dyDescent="0.15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" customHeight="1" x14ac:dyDescent="0.15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" customHeight="1" x14ac:dyDescent="0.15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" customHeight="1" x14ac:dyDescent="0.15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" customHeight="1" x14ac:dyDescent="0.15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" customHeight="1" x14ac:dyDescent="0.15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" customHeight="1" x14ac:dyDescent="0.15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" customHeight="1" x14ac:dyDescent="0.15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" customHeight="1" x14ac:dyDescent="0.15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" customHeight="1" x14ac:dyDescent="0.15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" customHeight="1" x14ac:dyDescent="0.15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" customHeight="1" x14ac:dyDescent="0.15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" customHeight="1" x14ac:dyDescent="0.15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" customHeight="1" x14ac:dyDescent="0.15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" customHeight="1" x14ac:dyDescent="0.15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" customHeight="1" x14ac:dyDescent="0.15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" customHeight="1" x14ac:dyDescent="0.15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" customHeight="1" x14ac:dyDescent="0.15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" customHeight="1" x14ac:dyDescent="0.15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" customHeight="1" x14ac:dyDescent="0.15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" customHeight="1" x14ac:dyDescent="0.15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" customHeight="1" x14ac:dyDescent="0.15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" customHeight="1" x14ac:dyDescent="0.15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" customHeight="1" x14ac:dyDescent="0.15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" customHeight="1" x14ac:dyDescent="0.15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" customHeight="1" x14ac:dyDescent="0.15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" customHeight="1" x14ac:dyDescent="0.15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" customHeight="1" x14ac:dyDescent="0.15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" customHeight="1" x14ac:dyDescent="0.15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" customHeight="1" x14ac:dyDescent="0.15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" customHeight="1" x14ac:dyDescent="0.15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" customHeight="1" x14ac:dyDescent="0.15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" customHeight="1" x14ac:dyDescent="0.15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" customHeight="1" x14ac:dyDescent="0.15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" customHeight="1" x14ac:dyDescent="0.15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" customHeight="1" x14ac:dyDescent="0.15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" customHeight="1" x14ac:dyDescent="0.15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" customHeight="1" x14ac:dyDescent="0.15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" customHeight="1" x14ac:dyDescent="0.15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" customHeight="1" x14ac:dyDescent="0.15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" customHeight="1" x14ac:dyDescent="0.15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" customHeight="1" x14ac:dyDescent="0.15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" customHeight="1" x14ac:dyDescent="0.15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" customHeight="1" x14ac:dyDescent="0.15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" customHeight="1" x14ac:dyDescent="0.15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" customHeight="1" x14ac:dyDescent="0.15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" customHeight="1" x14ac:dyDescent="0.15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" customHeight="1" x14ac:dyDescent="0.15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" customHeight="1" x14ac:dyDescent="0.15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" customHeight="1" x14ac:dyDescent="0.15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" customHeight="1" x14ac:dyDescent="0.15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" customHeight="1" x14ac:dyDescent="0.15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" customHeight="1" x14ac:dyDescent="0.15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" customHeight="1" x14ac:dyDescent="0.15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" customHeight="1" x14ac:dyDescent="0.15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" customHeight="1" x14ac:dyDescent="0.15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" customHeight="1" x14ac:dyDescent="0.15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" customHeight="1" x14ac:dyDescent="0.15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" customHeight="1" x14ac:dyDescent="0.15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" customHeight="1" x14ac:dyDescent="0.15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" customHeight="1" x14ac:dyDescent="0.15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" customHeight="1" x14ac:dyDescent="0.15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" customHeight="1" x14ac:dyDescent="0.15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" customHeight="1" x14ac:dyDescent="0.15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" customHeight="1" x14ac:dyDescent="0.15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" customHeight="1" x14ac:dyDescent="0.15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" customHeight="1" x14ac:dyDescent="0.15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" customHeight="1" x14ac:dyDescent="0.15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" customHeight="1" x14ac:dyDescent="0.15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" customHeight="1" x14ac:dyDescent="0.15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" customHeight="1" x14ac:dyDescent="0.15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" customHeight="1" x14ac:dyDescent="0.15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" customHeight="1" x14ac:dyDescent="0.15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" customHeight="1" x14ac:dyDescent="0.15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" customHeight="1" x14ac:dyDescent="0.15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" customHeight="1" x14ac:dyDescent="0.15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" customHeight="1" x14ac:dyDescent="0.15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" customHeight="1" x14ac:dyDescent="0.15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" customHeight="1" x14ac:dyDescent="0.15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" customHeight="1" x14ac:dyDescent="0.15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" customHeight="1" x14ac:dyDescent="0.15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" customHeight="1" x14ac:dyDescent="0.15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" customHeight="1" x14ac:dyDescent="0.15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" customHeight="1" x14ac:dyDescent="0.15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" customHeight="1" x14ac:dyDescent="0.15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" customHeight="1" x14ac:dyDescent="0.15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" customHeight="1" x14ac:dyDescent="0.15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" customHeight="1" x14ac:dyDescent="0.15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" customHeight="1" x14ac:dyDescent="0.15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" customHeight="1" x14ac:dyDescent="0.15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" customHeight="1" x14ac:dyDescent="0.15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" customHeight="1" x14ac:dyDescent="0.15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" customHeight="1" x14ac:dyDescent="0.15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" customHeight="1" x14ac:dyDescent="0.15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" customHeight="1" x14ac:dyDescent="0.15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" customHeight="1" x14ac:dyDescent="0.15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" customHeight="1" x14ac:dyDescent="0.15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" customHeight="1" x14ac:dyDescent="0.15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" customHeight="1" x14ac:dyDescent="0.15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" customHeight="1" x14ac:dyDescent="0.15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" customHeight="1" x14ac:dyDescent="0.15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" customHeight="1" x14ac:dyDescent="0.15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" customHeight="1" x14ac:dyDescent="0.15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" customHeight="1" x14ac:dyDescent="0.15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" customHeight="1" x14ac:dyDescent="0.15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" customHeight="1" x14ac:dyDescent="0.15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" customHeight="1" x14ac:dyDescent="0.15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" customHeight="1" x14ac:dyDescent="0.15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" customHeight="1" x14ac:dyDescent="0.15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" customHeight="1" x14ac:dyDescent="0.15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" customHeight="1" x14ac:dyDescent="0.15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" customHeight="1" x14ac:dyDescent="0.15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" customHeight="1" x14ac:dyDescent="0.15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" customHeight="1" x14ac:dyDescent="0.15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" customHeight="1" x14ac:dyDescent="0.15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" customHeight="1" x14ac:dyDescent="0.15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" customHeight="1" x14ac:dyDescent="0.15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" customHeight="1" x14ac:dyDescent="0.15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" customHeight="1" x14ac:dyDescent="0.15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" customHeight="1" x14ac:dyDescent="0.15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" customHeight="1" x14ac:dyDescent="0.15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" customHeight="1" x14ac:dyDescent="0.15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" customHeight="1" x14ac:dyDescent="0.15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" customHeight="1" x14ac:dyDescent="0.15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" customHeight="1" x14ac:dyDescent="0.15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" customHeight="1" x14ac:dyDescent="0.15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" customHeight="1" x14ac:dyDescent="0.15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" customHeight="1" x14ac:dyDescent="0.15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" customHeight="1" x14ac:dyDescent="0.15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" customHeight="1" x14ac:dyDescent="0.15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" customHeight="1" x14ac:dyDescent="0.15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" customHeight="1" x14ac:dyDescent="0.15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" customHeight="1" x14ac:dyDescent="0.15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" customHeight="1" x14ac:dyDescent="0.15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" customHeight="1" x14ac:dyDescent="0.15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" customHeight="1" x14ac:dyDescent="0.15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" customHeight="1" x14ac:dyDescent="0.15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" customHeight="1" x14ac:dyDescent="0.15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" customHeight="1" x14ac:dyDescent="0.15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" customHeight="1" x14ac:dyDescent="0.15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" customHeight="1" x14ac:dyDescent="0.15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" customHeight="1" x14ac:dyDescent="0.15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" customHeight="1" x14ac:dyDescent="0.15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" customHeight="1" x14ac:dyDescent="0.15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" customHeight="1" x14ac:dyDescent="0.15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" customHeight="1" x14ac:dyDescent="0.15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" customHeight="1" x14ac:dyDescent="0.15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" customHeight="1" x14ac:dyDescent="0.15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" customHeight="1" x14ac:dyDescent="0.15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" customHeight="1" x14ac:dyDescent="0.15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" customHeight="1" x14ac:dyDescent="0.15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" customHeight="1" x14ac:dyDescent="0.15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" customHeight="1" x14ac:dyDescent="0.15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" customHeight="1" x14ac:dyDescent="0.15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" customHeight="1" x14ac:dyDescent="0.15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" customHeight="1" x14ac:dyDescent="0.15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" customHeight="1" x14ac:dyDescent="0.15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" customHeight="1" x14ac:dyDescent="0.15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" customHeight="1" x14ac:dyDescent="0.15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" customHeight="1" x14ac:dyDescent="0.15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" customHeight="1" x14ac:dyDescent="0.15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" customHeight="1" x14ac:dyDescent="0.15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" customHeight="1" x14ac:dyDescent="0.15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" customHeight="1" x14ac:dyDescent="0.15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" customHeight="1" x14ac:dyDescent="0.15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" customHeight="1" x14ac:dyDescent="0.15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" customHeight="1" x14ac:dyDescent="0.15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" customHeight="1" x14ac:dyDescent="0.15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" customHeight="1" x14ac:dyDescent="0.15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" customHeight="1" x14ac:dyDescent="0.15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" customHeight="1" x14ac:dyDescent="0.15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" customHeight="1" x14ac:dyDescent="0.15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" customHeight="1" x14ac:dyDescent="0.15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" customHeight="1" x14ac:dyDescent="0.15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" customHeight="1" x14ac:dyDescent="0.15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" customHeight="1" x14ac:dyDescent="0.15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" customHeight="1" x14ac:dyDescent="0.15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" customHeight="1" x14ac:dyDescent="0.15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" customHeight="1" x14ac:dyDescent="0.15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" customHeight="1" x14ac:dyDescent="0.15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" customHeight="1" x14ac:dyDescent="0.15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" customHeight="1" x14ac:dyDescent="0.15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" customHeight="1" x14ac:dyDescent="0.15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" customHeight="1" x14ac:dyDescent="0.15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" customHeight="1" x14ac:dyDescent="0.15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" customHeight="1" x14ac:dyDescent="0.15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" customHeight="1" x14ac:dyDescent="0.15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" customHeight="1" x14ac:dyDescent="0.15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" customHeight="1" x14ac:dyDescent="0.15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" customHeight="1" x14ac:dyDescent="0.15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" customHeight="1" x14ac:dyDescent="0.15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" customHeight="1" x14ac:dyDescent="0.15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" customHeight="1" x14ac:dyDescent="0.15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" customHeight="1" x14ac:dyDescent="0.15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" customHeight="1" x14ac:dyDescent="0.15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" customHeight="1" x14ac:dyDescent="0.15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" customHeight="1" x14ac:dyDescent="0.15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" customHeight="1" x14ac:dyDescent="0.15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" customHeight="1" x14ac:dyDescent="0.15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" customHeight="1" x14ac:dyDescent="0.15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" customHeight="1" x14ac:dyDescent="0.15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" customHeight="1" x14ac:dyDescent="0.15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" customHeight="1" x14ac:dyDescent="0.15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" customHeight="1" x14ac:dyDescent="0.15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" customHeight="1" x14ac:dyDescent="0.15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" customHeight="1" x14ac:dyDescent="0.15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" customHeight="1" x14ac:dyDescent="0.15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" customHeight="1" x14ac:dyDescent="0.15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" customHeight="1" x14ac:dyDescent="0.15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" customHeight="1" x14ac:dyDescent="0.15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" customHeight="1" x14ac:dyDescent="0.15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" customHeight="1" x14ac:dyDescent="0.15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" customHeight="1" x14ac:dyDescent="0.15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" customHeight="1" x14ac:dyDescent="0.15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" customHeight="1" x14ac:dyDescent="0.15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" customHeight="1" x14ac:dyDescent="0.15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" customHeight="1" x14ac:dyDescent="0.15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" customHeight="1" x14ac:dyDescent="0.15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" customHeight="1" x14ac:dyDescent="0.15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" customHeight="1" x14ac:dyDescent="0.15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" customHeight="1" x14ac:dyDescent="0.15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" customHeight="1" x14ac:dyDescent="0.15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" customHeight="1" x14ac:dyDescent="0.15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" customHeight="1" x14ac:dyDescent="0.15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" customHeight="1" x14ac:dyDescent="0.15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" customHeight="1" x14ac:dyDescent="0.15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" customHeight="1" x14ac:dyDescent="0.15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" customHeight="1" x14ac:dyDescent="0.15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" customHeight="1" x14ac:dyDescent="0.15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" customHeight="1" x14ac:dyDescent="0.15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" customHeight="1" x14ac:dyDescent="0.15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" customHeight="1" x14ac:dyDescent="0.15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" customHeight="1" x14ac:dyDescent="0.15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" customHeight="1" x14ac:dyDescent="0.15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" customHeight="1" x14ac:dyDescent="0.15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" customHeight="1" x14ac:dyDescent="0.15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" customHeight="1" x14ac:dyDescent="0.15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" customHeight="1" x14ac:dyDescent="0.15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" customHeight="1" x14ac:dyDescent="0.15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" customHeight="1" x14ac:dyDescent="0.15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" customHeight="1" x14ac:dyDescent="0.15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" customHeight="1" x14ac:dyDescent="0.15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" customHeight="1" x14ac:dyDescent="0.15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" customHeight="1" x14ac:dyDescent="0.15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" customHeight="1" x14ac:dyDescent="0.15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" customHeight="1" x14ac:dyDescent="0.15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" customHeight="1" x14ac:dyDescent="0.15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" customHeight="1" x14ac:dyDescent="0.15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" customHeight="1" x14ac:dyDescent="0.15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" customHeight="1" x14ac:dyDescent="0.15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" customHeight="1" x14ac:dyDescent="0.15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" customHeight="1" x14ac:dyDescent="0.15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" customHeight="1" x14ac:dyDescent="0.15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" customHeight="1" x14ac:dyDescent="0.15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" customHeight="1" x14ac:dyDescent="0.15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" customHeight="1" x14ac:dyDescent="0.15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" customHeight="1" x14ac:dyDescent="0.15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" customHeight="1" x14ac:dyDescent="0.15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" customHeight="1" x14ac:dyDescent="0.15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" customHeight="1" x14ac:dyDescent="0.15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" customHeight="1" x14ac:dyDescent="0.15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" customHeight="1" x14ac:dyDescent="0.15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" customHeight="1" x14ac:dyDescent="0.15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" customHeight="1" x14ac:dyDescent="0.15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" customHeight="1" x14ac:dyDescent="0.15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" customHeight="1" x14ac:dyDescent="0.15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" customHeight="1" x14ac:dyDescent="0.15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" customHeight="1" x14ac:dyDescent="0.15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" customHeight="1" x14ac:dyDescent="0.15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" customHeight="1" x14ac:dyDescent="0.15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" customHeight="1" x14ac:dyDescent="0.15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" customHeight="1" x14ac:dyDescent="0.15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" customHeight="1" x14ac:dyDescent="0.15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" customHeight="1" x14ac:dyDescent="0.15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" customHeight="1" x14ac:dyDescent="0.15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" customHeight="1" x14ac:dyDescent="0.15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" customHeight="1" x14ac:dyDescent="0.15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" customHeight="1" x14ac:dyDescent="0.15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" customHeight="1" x14ac:dyDescent="0.15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" customHeight="1" x14ac:dyDescent="0.15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" customHeight="1" x14ac:dyDescent="0.15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" customHeight="1" x14ac:dyDescent="0.15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" customHeight="1" x14ac:dyDescent="0.15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" customHeight="1" x14ac:dyDescent="0.15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" customHeight="1" x14ac:dyDescent="0.15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" customHeight="1" x14ac:dyDescent="0.15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" customHeight="1" x14ac:dyDescent="0.15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" customHeight="1" x14ac:dyDescent="0.15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" customHeight="1" x14ac:dyDescent="0.15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" customHeight="1" x14ac:dyDescent="0.15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" customHeight="1" x14ac:dyDescent="0.15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" customHeight="1" x14ac:dyDescent="0.15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" customHeight="1" x14ac:dyDescent="0.15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" customHeight="1" x14ac:dyDescent="0.15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" customHeight="1" x14ac:dyDescent="0.15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" customHeight="1" x14ac:dyDescent="0.15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" customHeight="1" x14ac:dyDescent="0.15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" customHeight="1" x14ac:dyDescent="0.15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" customHeight="1" x14ac:dyDescent="0.15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" customHeight="1" x14ac:dyDescent="0.15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" customHeight="1" x14ac:dyDescent="0.15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" customHeight="1" x14ac:dyDescent="0.15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" customHeight="1" x14ac:dyDescent="0.15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" customHeight="1" x14ac:dyDescent="0.15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" customHeight="1" x14ac:dyDescent="0.15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" customHeight="1" x14ac:dyDescent="0.15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" customHeight="1" x14ac:dyDescent="0.15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" customHeight="1" x14ac:dyDescent="0.15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" customHeight="1" x14ac:dyDescent="0.15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" customHeight="1" x14ac:dyDescent="0.15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" customHeight="1" x14ac:dyDescent="0.15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" customHeight="1" x14ac:dyDescent="0.15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" customHeight="1" x14ac:dyDescent="0.15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" customHeight="1" x14ac:dyDescent="0.15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" customHeight="1" x14ac:dyDescent="0.15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" customHeight="1" x14ac:dyDescent="0.15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" customHeight="1" x14ac:dyDescent="0.15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" customHeight="1" x14ac:dyDescent="0.15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" customHeight="1" x14ac:dyDescent="0.15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" customHeight="1" x14ac:dyDescent="0.15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" customHeight="1" x14ac:dyDescent="0.15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" customHeight="1" x14ac:dyDescent="0.15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" customHeight="1" x14ac:dyDescent="0.15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" customHeight="1" x14ac:dyDescent="0.15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" customHeight="1" x14ac:dyDescent="0.15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" customHeight="1" x14ac:dyDescent="0.15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" customHeight="1" x14ac:dyDescent="0.15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" customHeight="1" x14ac:dyDescent="0.15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" customHeight="1" x14ac:dyDescent="0.15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" customHeight="1" x14ac:dyDescent="0.15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" customHeight="1" x14ac:dyDescent="0.15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" customHeight="1" x14ac:dyDescent="0.15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" customHeight="1" x14ac:dyDescent="0.15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" customHeight="1" x14ac:dyDescent="0.15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" customHeight="1" x14ac:dyDescent="0.15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" customHeight="1" x14ac:dyDescent="0.15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" customHeight="1" x14ac:dyDescent="0.15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" customHeight="1" x14ac:dyDescent="0.15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" customHeight="1" x14ac:dyDescent="0.15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" customHeight="1" x14ac:dyDescent="0.15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" customHeight="1" x14ac:dyDescent="0.15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" customHeight="1" x14ac:dyDescent="0.15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" customHeight="1" x14ac:dyDescent="0.15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" customHeight="1" x14ac:dyDescent="0.15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" customHeight="1" x14ac:dyDescent="0.15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" customHeight="1" x14ac:dyDescent="0.15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" customHeight="1" x14ac:dyDescent="0.15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" customHeight="1" x14ac:dyDescent="0.15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" customHeight="1" x14ac:dyDescent="0.15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" customHeight="1" x14ac:dyDescent="0.15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" customHeight="1" x14ac:dyDescent="0.15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" customHeight="1" x14ac:dyDescent="0.15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" customHeight="1" x14ac:dyDescent="0.15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" customHeight="1" x14ac:dyDescent="0.15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" customHeight="1" x14ac:dyDescent="0.15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" customHeight="1" x14ac:dyDescent="0.15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" customHeight="1" x14ac:dyDescent="0.15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" customHeight="1" x14ac:dyDescent="0.15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" customHeight="1" x14ac:dyDescent="0.15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" customHeight="1" x14ac:dyDescent="0.15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" customHeight="1" x14ac:dyDescent="0.15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" customHeight="1" x14ac:dyDescent="0.15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" customHeight="1" x14ac:dyDescent="0.15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" customHeight="1" x14ac:dyDescent="0.15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" customHeight="1" x14ac:dyDescent="0.15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" customHeight="1" x14ac:dyDescent="0.15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" customHeight="1" x14ac:dyDescent="0.15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" customHeight="1" x14ac:dyDescent="0.15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" customHeight="1" x14ac:dyDescent="0.15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" customHeight="1" x14ac:dyDescent="0.15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" customHeight="1" x14ac:dyDescent="0.15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" customHeight="1" x14ac:dyDescent="0.15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" customHeight="1" x14ac:dyDescent="0.15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" customHeight="1" x14ac:dyDescent="0.15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" customHeight="1" x14ac:dyDescent="0.15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" customHeight="1" x14ac:dyDescent="0.15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" customHeight="1" x14ac:dyDescent="0.15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" customHeight="1" x14ac:dyDescent="0.15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" customHeight="1" x14ac:dyDescent="0.15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" customHeight="1" x14ac:dyDescent="0.15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" customHeight="1" x14ac:dyDescent="0.15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" customHeight="1" x14ac:dyDescent="0.15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" customHeight="1" x14ac:dyDescent="0.15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" customHeight="1" x14ac:dyDescent="0.15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" customHeight="1" x14ac:dyDescent="0.15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" customHeight="1" x14ac:dyDescent="0.15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" customHeight="1" x14ac:dyDescent="0.15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" customHeight="1" x14ac:dyDescent="0.15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" customHeight="1" x14ac:dyDescent="0.15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" customHeight="1" x14ac:dyDescent="0.15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" customHeight="1" x14ac:dyDescent="0.15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" customHeight="1" x14ac:dyDescent="0.15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" customHeight="1" x14ac:dyDescent="0.15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" customHeight="1" x14ac:dyDescent="0.15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" customHeight="1" x14ac:dyDescent="0.15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" customHeight="1" x14ac:dyDescent="0.15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" customHeight="1" x14ac:dyDescent="0.15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" customHeight="1" x14ac:dyDescent="0.15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" customHeight="1" x14ac:dyDescent="0.15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" customHeight="1" x14ac:dyDescent="0.15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" customHeight="1" x14ac:dyDescent="0.15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" customHeight="1" x14ac:dyDescent="0.15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" customHeight="1" x14ac:dyDescent="0.15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" customHeight="1" x14ac:dyDescent="0.15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" customHeight="1" x14ac:dyDescent="0.15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" customHeight="1" x14ac:dyDescent="0.15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" customHeight="1" x14ac:dyDescent="0.15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" customHeight="1" x14ac:dyDescent="0.15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" customHeight="1" x14ac:dyDescent="0.15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" customHeight="1" x14ac:dyDescent="0.15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" customHeight="1" x14ac:dyDescent="0.15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" customHeight="1" x14ac:dyDescent="0.15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" customHeight="1" x14ac:dyDescent="0.15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" customHeight="1" x14ac:dyDescent="0.15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" customHeight="1" x14ac:dyDescent="0.15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" customHeight="1" x14ac:dyDescent="0.15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" customHeight="1" x14ac:dyDescent="0.15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" customHeight="1" x14ac:dyDescent="0.15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" customHeight="1" x14ac:dyDescent="0.15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" customHeight="1" x14ac:dyDescent="0.15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" customHeight="1" x14ac:dyDescent="0.15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" customHeight="1" x14ac:dyDescent="0.15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" customHeight="1" x14ac:dyDescent="0.15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" customHeight="1" x14ac:dyDescent="0.15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" customHeight="1" x14ac:dyDescent="0.15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" customHeight="1" x14ac:dyDescent="0.15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" customHeight="1" x14ac:dyDescent="0.15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" customHeight="1" x14ac:dyDescent="0.15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" customHeight="1" x14ac:dyDescent="0.15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" customHeight="1" x14ac:dyDescent="0.15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" customHeight="1" x14ac:dyDescent="0.15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" customHeight="1" x14ac:dyDescent="0.15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" customHeight="1" x14ac:dyDescent="0.15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" customHeight="1" x14ac:dyDescent="0.15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" customHeight="1" x14ac:dyDescent="0.15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" customHeight="1" x14ac:dyDescent="0.15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" customHeight="1" x14ac:dyDescent="0.15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" customHeight="1" x14ac:dyDescent="0.15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" customHeight="1" x14ac:dyDescent="0.15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" customHeight="1" x14ac:dyDescent="0.15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" customHeight="1" x14ac:dyDescent="0.15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" customHeight="1" x14ac:dyDescent="0.15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" customHeight="1" x14ac:dyDescent="0.15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" customHeight="1" x14ac:dyDescent="0.15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" customHeight="1" x14ac:dyDescent="0.15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" customHeight="1" x14ac:dyDescent="0.15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" customHeight="1" x14ac:dyDescent="0.15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" customHeight="1" x14ac:dyDescent="0.15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" customHeight="1" x14ac:dyDescent="0.15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" customHeight="1" x14ac:dyDescent="0.15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" customHeight="1" x14ac:dyDescent="0.15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" customHeight="1" x14ac:dyDescent="0.15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" customHeight="1" x14ac:dyDescent="0.15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" customHeight="1" x14ac:dyDescent="0.15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" customHeight="1" x14ac:dyDescent="0.15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" customHeight="1" x14ac:dyDescent="0.15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" customHeight="1" x14ac:dyDescent="0.15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" customHeight="1" x14ac:dyDescent="0.15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" customHeight="1" x14ac:dyDescent="0.15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" customHeight="1" x14ac:dyDescent="0.15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" customHeight="1" x14ac:dyDescent="0.15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" customHeight="1" x14ac:dyDescent="0.15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" customHeight="1" x14ac:dyDescent="0.15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" customHeight="1" x14ac:dyDescent="0.15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" customHeight="1" x14ac:dyDescent="0.15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" customHeight="1" x14ac:dyDescent="0.15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" customHeight="1" x14ac:dyDescent="0.15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" customHeight="1" x14ac:dyDescent="0.15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" customHeight="1" x14ac:dyDescent="0.15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" customHeight="1" x14ac:dyDescent="0.15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" customHeight="1" x14ac:dyDescent="0.15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" customHeight="1" x14ac:dyDescent="0.15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" customHeight="1" x14ac:dyDescent="0.15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" customHeight="1" x14ac:dyDescent="0.15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" customHeight="1" x14ac:dyDescent="0.15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" customHeight="1" x14ac:dyDescent="0.15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" customHeight="1" x14ac:dyDescent="0.15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" customHeight="1" x14ac:dyDescent="0.15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" customHeight="1" x14ac:dyDescent="0.15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" customHeight="1" x14ac:dyDescent="0.15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" customHeight="1" x14ac:dyDescent="0.15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" customHeight="1" x14ac:dyDescent="0.15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" customHeight="1" x14ac:dyDescent="0.15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" customHeight="1" x14ac:dyDescent="0.15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" customHeight="1" x14ac:dyDescent="0.15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" customHeight="1" x14ac:dyDescent="0.15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" customHeight="1" x14ac:dyDescent="0.15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" customHeight="1" x14ac:dyDescent="0.15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" customHeight="1" x14ac:dyDescent="0.15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" customHeight="1" x14ac:dyDescent="0.15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" customHeight="1" x14ac:dyDescent="0.15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" customHeight="1" x14ac:dyDescent="0.15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" customHeight="1" x14ac:dyDescent="0.15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" customHeight="1" x14ac:dyDescent="0.15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" customHeight="1" x14ac:dyDescent="0.15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" customHeight="1" x14ac:dyDescent="0.15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" customHeight="1" x14ac:dyDescent="0.15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" customHeight="1" x14ac:dyDescent="0.15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" customHeight="1" x14ac:dyDescent="0.15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" customHeight="1" x14ac:dyDescent="0.15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" customHeight="1" x14ac:dyDescent="0.15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" customHeight="1" x14ac:dyDescent="0.15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" customHeight="1" x14ac:dyDescent="0.15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" customHeight="1" x14ac:dyDescent="0.15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" customHeight="1" x14ac:dyDescent="0.15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" customHeight="1" x14ac:dyDescent="0.15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" customHeight="1" x14ac:dyDescent="0.15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" customHeight="1" x14ac:dyDescent="0.15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" customHeight="1" x14ac:dyDescent="0.15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" customHeight="1" x14ac:dyDescent="0.15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" customHeight="1" x14ac:dyDescent="0.15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" customHeight="1" x14ac:dyDescent="0.15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" customHeight="1" x14ac:dyDescent="0.15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" customHeight="1" x14ac:dyDescent="0.15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" customHeight="1" x14ac:dyDescent="0.15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" customHeight="1" x14ac:dyDescent="0.15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" customHeight="1" x14ac:dyDescent="0.15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" customHeight="1" x14ac:dyDescent="0.15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" customHeight="1" x14ac:dyDescent="0.15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" customHeight="1" x14ac:dyDescent="0.15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" customHeight="1" x14ac:dyDescent="0.15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" customHeight="1" x14ac:dyDescent="0.15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" customHeight="1" x14ac:dyDescent="0.15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" customHeight="1" x14ac:dyDescent="0.15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" customHeight="1" x14ac:dyDescent="0.15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" customHeight="1" x14ac:dyDescent="0.15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" customHeight="1" x14ac:dyDescent="0.15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" customHeight="1" x14ac:dyDescent="0.15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" customHeight="1" x14ac:dyDescent="0.15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" customHeight="1" x14ac:dyDescent="0.15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" customHeight="1" x14ac:dyDescent="0.15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" customHeight="1" x14ac:dyDescent="0.15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" customHeight="1" x14ac:dyDescent="0.15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" customHeight="1" x14ac:dyDescent="0.15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" customHeight="1" x14ac:dyDescent="0.15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" customHeight="1" x14ac:dyDescent="0.15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" customHeight="1" x14ac:dyDescent="0.15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" customHeight="1" x14ac:dyDescent="0.15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" customHeight="1" x14ac:dyDescent="0.15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" customHeight="1" x14ac:dyDescent="0.15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2" customHeight="1" x14ac:dyDescent="0.15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2" customHeight="1" x14ac:dyDescent="0.15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2" customHeight="1" x14ac:dyDescent="0.15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2" customHeight="1" x14ac:dyDescent="0.15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2" customHeight="1" x14ac:dyDescent="0.15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2" customHeight="1" x14ac:dyDescent="0.15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2" customHeight="1" x14ac:dyDescent="0.15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2" customHeight="1" x14ac:dyDescent="0.15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2" customHeight="1" x14ac:dyDescent="0.15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2" customHeight="1" x14ac:dyDescent="0.15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2" customHeight="1" x14ac:dyDescent="0.15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2" customHeight="1" x14ac:dyDescent="0.15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2" customHeight="1" x14ac:dyDescent="0.15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2" customHeight="1" x14ac:dyDescent="0.15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2" customHeight="1" x14ac:dyDescent="0.15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2" customHeight="1" x14ac:dyDescent="0.15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2" customHeight="1" x14ac:dyDescent="0.15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2" customHeight="1" x14ac:dyDescent="0.15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2" customHeight="1" x14ac:dyDescent="0.15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2" customHeight="1" x14ac:dyDescent="0.15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2" customHeight="1" x14ac:dyDescent="0.15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2" customHeight="1" x14ac:dyDescent="0.15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2" customHeight="1" x14ac:dyDescent="0.15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2" customHeight="1" x14ac:dyDescent="0.15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2" customHeight="1" x14ac:dyDescent="0.15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2" customHeight="1" x14ac:dyDescent="0.15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2" customHeight="1" x14ac:dyDescent="0.15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2" customHeight="1" x14ac:dyDescent="0.15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2" customHeight="1" x14ac:dyDescent="0.15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2" customHeight="1" x14ac:dyDescent="0.15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2" customHeight="1" x14ac:dyDescent="0.15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2" customHeight="1" x14ac:dyDescent="0.15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2" customHeight="1" x14ac:dyDescent="0.15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2" customHeight="1" x14ac:dyDescent="0.15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2" customHeight="1" x14ac:dyDescent="0.15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2" customHeight="1" x14ac:dyDescent="0.15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2" customHeight="1" x14ac:dyDescent="0.15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2" customHeight="1" x14ac:dyDescent="0.15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2" customHeight="1" x14ac:dyDescent="0.15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2" customHeight="1" x14ac:dyDescent="0.15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2" customHeight="1" x14ac:dyDescent="0.15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2" customHeight="1" x14ac:dyDescent="0.15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2" customHeight="1" x14ac:dyDescent="0.15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2" customHeight="1" x14ac:dyDescent="0.15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2" customHeight="1" x14ac:dyDescent="0.15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2" customHeight="1" x14ac:dyDescent="0.15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2" customHeight="1" x14ac:dyDescent="0.15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2" customHeight="1" x14ac:dyDescent="0.15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2" customHeight="1" x14ac:dyDescent="0.15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2" customHeight="1" x14ac:dyDescent="0.15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2" customHeight="1" x14ac:dyDescent="0.15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2" customHeight="1" x14ac:dyDescent="0.15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2" customHeight="1" x14ac:dyDescent="0.15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2" customHeight="1" x14ac:dyDescent="0.15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2" customHeight="1" x14ac:dyDescent="0.15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2" customHeight="1" x14ac:dyDescent="0.15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2" customHeight="1" x14ac:dyDescent="0.15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2" customHeight="1" x14ac:dyDescent="0.15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2" customHeight="1" x14ac:dyDescent="0.15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2" customHeight="1" x14ac:dyDescent="0.15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2" customHeight="1" x14ac:dyDescent="0.15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2" customHeight="1" x14ac:dyDescent="0.15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2" customHeight="1" x14ac:dyDescent="0.15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2" customHeight="1" x14ac:dyDescent="0.15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2" customHeight="1" x14ac:dyDescent="0.15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2" customHeight="1" x14ac:dyDescent="0.15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2" customHeight="1" x14ac:dyDescent="0.15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2" customHeight="1" x14ac:dyDescent="0.15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2" customHeight="1" x14ac:dyDescent="0.15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2" customHeight="1" x14ac:dyDescent="0.15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2" customHeight="1" x14ac:dyDescent="0.15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2" customHeight="1" x14ac:dyDescent="0.15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2" customHeight="1" x14ac:dyDescent="0.15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2" customHeight="1" x14ac:dyDescent="0.15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2" customHeight="1" x14ac:dyDescent="0.15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2" customHeight="1" x14ac:dyDescent="0.15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2" customHeight="1" x14ac:dyDescent="0.15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2" customHeight="1" x14ac:dyDescent="0.15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2" customHeight="1" x14ac:dyDescent="0.15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2" customHeight="1" x14ac:dyDescent="0.15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2" customHeight="1" x14ac:dyDescent="0.15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2" customHeight="1" x14ac:dyDescent="0.15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2" customHeight="1" x14ac:dyDescent="0.15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2" customHeight="1" x14ac:dyDescent="0.15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2" customHeight="1" x14ac:dyDescent="0.15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2" customHeight="1" x14ac:dyDescent="0.15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2" customHeight="1" x14ac:dyDescent="0.15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2" customHeight="1" x14ac:dyDescent="0.15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2" customHeight="1" x14ac:dyDescent="0.15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2" customHeight="1" x14ac:dyDescent="0.15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2" customHeight="1" x14ac:dyDescent="0.15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2" customHeight="1" x14ac:dyDescent="0.15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2" customHeight="1" x14ac:dyDescent="0.15">
      <c r="A991" s="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2" customHeight="1" x14ac:dyDescent="0.15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2" customHeight="1" x14ac:dyDescent="0.15">
      <c r="A993" s="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2" customHeight="1" x14ac:dyDescent="0.15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2" customHeight="1" x14ac:dyDescent="0.15">
      <c r="A995" s="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2" customHeight="1" x14ac:dyDescent="0.15">
      <c r="A996" s="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2" customHeight="1" x14ac:dyDescent="0.15">
      <c r="A997" s="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2" customHeight="1" x14ac:dyDescent="0.15">
      <c r="A998" s="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2" customHeight="1" x14ac:dyDescent="0.15">
      <c r="A999" s="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2" customHeight="1" x14ac:dyDescent="0.15">
      <c r="A1000" s="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2" customHeight="1" x14ac:dyDescent="0.15">
      <c r="A1001" s="1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2" customHeight="1" x14ac:dyDescent="0.15">
      <c r="A1002" s="1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2" customHeight="1" x14ac:dyDescent="0.15">
      <c r="A1003" s="1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pageMargins left="0.7" right="0.7" top="0.75" bottom="0.75" header="0" footer="0"/>
  <pageSetup scale="43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 Worth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Thanikaivelan</cp:lastModifiedBy>
  <dcterms:modified xsi:type="dcterms:W3CDTF">2025-09-21T11:04:10Z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2025-09-21T11:04:10Z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b8da8563-b55a-4272-a64c-d6af758dcc67</vt:lpwstr>
  </property>
  <property fmtid="{D5CDD505-2E9C-101B-9397-08002B2CF9AE}" pid="8" name="MSIP_Label_b24820e8-223f-4ed2-bd95-81c83f641284_ContentBits">
    <vt:lpwstr>0</vt:lpwstr>
  </property>
  <property fmtid="{D5CDD505-2E9C-101B-9397-08002B2CF9AE}" pid="9" name="MSIP_Label_b24820e8-223f-4ed2-bd95-81c83f641284_Tag">
    <vt:lpwstr>50, 3, 0, 1</vt:lpwstr>
  </property>
</Properties>
</file>