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Automation\Python\RedBot654_Apple\"/>
    </mc:Choice>
  </mc:AlternateContent>
  <xr:revisionPtr revIDLastSave="0" documentId="13_ncr:1_{88A60D6B-46AE-45F8-85FF-90ABA0DA69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" l="1"/>
  <c r="AC21" i="1" s="1"/>
  <c r="Z21" i="1"/>
  <c r="AA20" i="1"/>
  <c r="AC20" i="1" s="1"/>
  <c r="Z20" i="1"/>
  <c r="AA19" i="1"/>
  <c r="AC19" i="1" s="1"/>
  <c r="Z19" i="1"/>
  <c r="AA18" i="1"/>
  <c r="AC18" i="1" s="1"/>
  <c r="Z18" i="1"/>
  <c r="AA17" i="1"/>
  <c r="AC17" i="1" s="1"/>
  <c r="Z17" i="1"/>
  <c r="AA16" i="1"/>
  <c r="AC16" i="1" s="1"/>
  <c r="Z16" i="1"/>
  <c r="AA15" i="1"/>
  <c r="AC15" i="1" s="1"/>
  <c r="Z15" i="1"/>
  <c r="AE14" i="1"/>
  <c r="AC14" i="1"/>
  <c r="AD14" i="1" s="1"/>
  <c r="AA14" i="1"/>
  <c r="Z14" i="1"/>
  <c r="AA13" i="1"/>
  <c r="AC13" i="1" s="1"/>
  <c r="Z13" i="1"/>
  <c r="AC12" i="1"/>
  <c r="AE12" i="1" s="1"/>
  <c r="AA12" i="1"/>
  <c r="Z12" i="1"/>
  <c r="AA11" i="1"/>
  <c r="AC11" i="1" s="1"/>
  <c r="Z11" i="1"/>
  <c r="AA10" i="1"/>
  <c r="AC10" i="1" s="1"/>
  <c r="Z10" i="1"/>
  <c r="AA9" i="1"/>
  <c r="AC9" i="1" s="1"/>
  <c r="Z9" i="1"/>
  <c r="AA8" i="1"/>
  <c r="AC8" i="1" s="1"/>
  <c r="Z8" i="1"/>
  <c r="AA7" i="1"/>
  <c r="AC7" i="1" s="1"/>
  <c r="Z7" i="1"/>
  <c r="AA6" i="1"/>
  <c r="AC6" i="1" s="1"/>
  <c r="Z6" i="1"/>
  <c r="AA5" i="1"/>
  <c r="AC5" i="1" s="1"/>
  <c r="Z5" i="1"/>
  <c r="AA4" i="1"/>
  <c r="AC4" i="1" s="1"/>
  <c r="Z4" i="1"/>
  <c r="AA3" i="1"/>
  <c r="AC3" i="1" s="1"/>
  <c r="Z3" i="1"/>
  <c r="AE2" i="1"/>
  <c r="AC2" i="1"/>
  <c r="AD2" i="1" s="1"/>
  <c r="AA2" i="1"/>
  <c r="Z2" i="1"/>
  <c r="AE21" i="2"/>
  <c r="AD21" i="2"/>
  <c r="AC21" i="2"/>
  <c r="AA21" i="2"/>
  <c r="Z21" i="2"/>
  <c r="AA20" i="2"/>
  <c r="AC20" i="2" s="1"/>
  <c r="Z20" i="2"/>
  <c r="AA19" i="2"/>
  <c r="AC19" i="2" s="1"/>
  <c r="Z19" i="2"/>
  <c r="AA18" i="2"/>
  <c r="AC18" i="2" s="1"/>
  <c r="Z18" i="2"/>
  <c r="AA17" i="2"/>
  <c r="AC17" i="2" s="1"/>
  <c r="Z17" i="2"/>
  <c r="AA16" i="2"/>
  <c r="AC16" i="2" s="1"/>
  <c r="Z16" i="2"/>
  <c r="AA15" i="2"/>
  <c r="AC15" i="2" s="1"/>
  <c r="Z15" i="2"/>
  <c r="AC14" i="2"/>
  <c r="AE14" i="2" s="1"/>
  <c r="AA14" i="2"/>
  <c r="Z14" i="2"/>
  <c r="AA13" i="2"/>
  <c r="AC13" i="2" s="1"/>
  <c r="Z13" i="2"/>
  <c r="AA12" i="2"/>
  <c r="AC12" i="2" s="1"/>
  <c r="Z12" i="2"/>
  <c r="AA11" i="2"/>
  <c r="AC11" i="2" s="1"/>
  <c r="Z11" i="2"/>
  <c r="AA10" i="2"/>
  <c r="AC10" i="2" s="1"/>
  <c r="Z10" i="2"/>
  <c r="AE9" i="2"/>
  <c r="AD9" i="2"/>
  <c r="AC9" i="2"/>
  <c r="AA9" i="2"/>
  <c r="Z9" i="2"/>
  <c r="AA8" i="2"/>
  <c r="AC8" i="2" s="1"/>
  <c r="Z8" i="2"/>
  <c r="AA7" i="2"/>
  <c r="AC7" i="2" s="1"/>
  <c r="Z7" i="2"/>
  <c r="AA6" i="2"/>
  <c r="AC6" i="2" s="1"/>
  <c r="Z6" i="2"/>
  <c r="AA5" i="2"/>
  <c r="AC5" i="2" s="1"/>
  <c r="Z5" i="2"/>
  <c r="AA4" i="2"/>
  <c r="AC4" i="2" s="1"/>
  <c r="Z4" i="2"/>
  <c r="AA3" i="2"/>
  <c r="AC3" i="2" s="1"/>
  <c r="Z3" i="2"/>
  <c r="AC2" i="2"/>
  <c r="AE2" i="2" s="1"/>
  <c r="AA2" i="2"/>
  <c r="Z2" i="2"/>
  <c r="AE11" i="1" l="1"/>
  <c r="AD11" i="1"/>
  <c r="AE17" i="1"/>
  <c r="AD17" i="1"/>
  <c r="AE13" i="1"/>
  <c r="AD13" i="1"/>
  <c r="AE8" i="1"/>
  <c r="AD8" i="1"/>
  <c r="AE19" i="1"/>
  <c r="AD19" i="1"/>
  <c r="AD5" i="1"/>
  <c r="AE5" i="1"/>
  <c r="AE16" i="1"/>
  <c r="AD16" i="1"/>
  <c r="AD7" i="1"/>
  <c r="AE7" i="1"/>
  <c r="AE20" i="1"/>
  <c r="AD20" i="1"/>
  <c r="AE4" i="1"/>
  <c r="AD4" i="1"/>
  <c r="AE10" i="1"/>
  <c r="AD10" i="1"/>
  <c r="AE6" i="1"/>
  <c r="AD6" i="1"/>
  <c r="AE18" i="1"/>
  <c r="AD18" i="1"/>
  <c r="AE3" i="1"/>
  <c r="AD3" i="1"/>
  <c r="AE9" i="1"/>
  <c r="AD9" i="1"/>
  <c r="AD15" i="1"/>
  <c r="AE15" i="1"/>
  <c r="AE21" i="1"/>
  <c r="AD21" i="1"/>
  <c r="AD12" i="1"/>
  <c r="AE17" i="2"/>
  <c r="AD17" i="2"/>
  <c r="AE13" i="2"/>
  <c r="AD13" i="2"/>
  <c r="AE20" i="2"/>
  <c r="AD20" i="2"/>
  <c r="AE5" i="2"/>
  <c r="AD5" i="2"/>
  <c r="AE15" i="2"/>
  <c r="AD15" i="2"/>
  <c r="AE18" i="2"/>
  <c r="AD18" i="2"/>
  <c r="AE19" i="2"/>
  <c r="AD19" i="2"/>
  <c r="AE10" i="2"/>
  <c r="AD10" i="2"/>
  <c r="AD7" i="2"/>
  <c r="AE7" i="2"/>
  <c r="AE12" i="2"/>
  <c r="AD12" i="2"/>
  <c r="AE8" i="2"/>
  <c r="AD8" i="2"/>
  <c r="AE3" i="2"/>
  <c r="AD3" i="2"/>
  <c r="AD4" i="2"/>
  <c r="AE4" i="2"/>
  <c r="AE6" i="2"/>
  <c r="AD6" i="2"/>
  <c r="AD16" i="2"/>
  <c r="AE16" i="2"/>
  <c r="AE11" i="2"/>
  <c r="AD11" i="2"/>
  <c r="AD14" i="2"/>
  <c r="AD2" i="2"/>
</calcChain>
</file>

<file path=xl/sharedStrings.xml><?xml version="1.0" encoding="utf-8"?>
<sst xmlns="http://schemas.openxmlformats.org/spreadsheetml/2006/main" count="1028" uniqueCount="216">
  <si>
    <t>Web-order</t>
  </si>
  <si>
    <t>Dealer Code</t>
  </si>
  <si>
    <t>RTM</t>
  </si>
  <si>
    <t>Billing Sequence</t>
  </si>
  <si>
    <t>Delivery Sequence</t>
  </si>
  <si>
    <t>Location</t>
  </si>
  <si>
    <t>P.O Number</t>
  </si>
  <si>
    <t>Created on</t>
  </si>
  <si>
    <t>Item Code</t>
  </si>
  <si>
    <t>Quantity</t>
  </si>
  <si>
    <t>Unit Price</t>
  </si>
  <si>
    <t>Item Total</t>
  </si>
  <si>
    <t>CTO Option Codes</t>
  </si>
  <si>
    <t>Item Description</t>
  </si>
  <si>
    <t>Vendor code</t>
  </si>
  <si>
    <t>Unique Code</t>
  </si>
  <si>
    <t>Customer name</t>
  </si>
  <si>
    <t>TSM</t>
  </si>
  <si>
    <t>CSM</t>
  </si>
  <si>
    <t>APPLE PART CODE</t>
  </si>
  <si>
    <t>SUB LOB</t>
  </si>
  <si>
    <t>Loading location</t>
  </si>
  <si>
    <t>Config Order Description</t>
  </si>
  <si>
    <t>PO PRICE</t>
  </si>
  <si>
    <t>Total PO price</t>
  </si>
  <si>
    <t>DTP</t>
  </si>
  <si>
    <t>FD</t>
  </si>
  <si>
    <t>DTP - Partner FD</t>
  </si>
  <si>
    <t>Partner PO price</t>
  </si>
  <si>
    <t>Diiference</t>
  </si>
  <si>
    <t>Partner FD</t>
  </si>
  <si>
    <t>SO Number</t>
  </si>
  <si>
    <t>PR Number</t>
  </si>
  <si>
    <t>Po number</t>
  </si>
  <si>
    <t>SO details</t>
  </si>
  <si>
    <t>Remarks</t>
  </si>
  <si>
    <t>IGSTBilling</t>
  </si>
  <si>
    <t>PaymentOption</t>
  </si>
  <si>
    <t>Plant</t>
  </si>
  <si>
    <t>S10507-G71NULYTO6CFA56_1</t>
  </si>
  <si>
    <t>S10507</t>
  </si>
  <si>
    <t>B2B</t>
  </si>
  <si>
    <t>CHENNAI</t>
  </si>
  <si>
    <t>Tamil Nadu</t>
  </si>
  <si>
    <t>CIN-909782</t>
  </si>
  <si>
    <t>APMCZ15S03</t>
  </si>
  <si>
    <t>065-CCJX; 065-CCJY; 065-CD7F; 065-CCJT; 065-CCLY; 065-CCM0; 065-CCM1; 065-CCM2; 065-CD09; HN065-CD0H; 065-CD5Y; 065-CD61</t>
  </si>
  <si>
    <t>16GB unified memory, 512GB SSD storage, 30W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 Final Cut Pro, Logic Pro</t>
  </si>
  <si>
    <t>Z15S</t>
  </si>
  <si>
    <t>CINTHAMANI COMPUTER</t>
  </si>
  <si>
    <t>NARESH KUMAR</t>
  </si>
  <si>
    <t>RAM PRASAD</t>
  </si>
  <si>
    <t>Macbook Air 13 M2</t>
  </si>
  <si>
    <t>Bangalore</t>
  </si>
  <si>
    <t>ponumber1</t>
  </si>
  <si>
    <t>AAA0446985</t>
  </si>
  <si>
    <t>Yes</t>
  </si>
  <si>
    <t>Normal Billing</t>
  </si>
  <si>
    <t>S34027-VOY8UYP985YPEXG_1</t>
  </si>
  <si>
    <t>S34027</t>
  </si>
  <si>
    <t>S34027-006</t>
  </si>
  <si>
    <t>BANGALORE</t>
  </si>
  <si>
    <t>Karnataka</t>
  </si>
  <si>
    <t>BLR-POIN111NETRADYNE-Roja</t>
  </si>
  <si>
    <t>24GB unified memory, 256GB SSD storage, 30W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Final Cut Pro, Logic Pro</t>
  </si>
  <si>
    <t>Z15S_Opt_97</t>
  </si>
  <si>
    <t>CONQUER TECHNOLOGIES</t>
  </si>
  <si>
    <t>CHANDRAKANTH</t>
  </si>
  <si>
    <t>PRAVEEN PIDAPARTHI</t>
  </si>
  <si>
    <t>ponumber2</t>
  </si>
  <si>
    <t>AAA0436951</t>
  </si>
  <si>
    <t>No</t>
  </si>
  <si>
    <t>S34027-GSNP4HHTMLPQB8E_1</t>
  </si>
  <si>
    <t>BLR-ACCELDATAP.O.NO. PO28-MUKESH</t>
  </si>
  <si>
    <t>16GB unified memory, 512GB SSD storage, 30W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</si>
  <si>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ponumber3</t>
  </si>
  <si>
    <t>AAA0446986</t>
  </si>
  <si>
    <t>N10A90-35NQK7FXNHYWBXI_1</t>
  </si>
  <si>
    <t>N10A90</t>
  </si>
  <si>
    <t>N10A90-015</t>
  </si>
  <si>
    <t>NEW DELHI</t>
  </si>
  <si>
    <t>Delhi</t>
  </si>
  <si>
    <t>16GB unified memory, 256GB SSD storage, 30W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</si>
  <si>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RADIUS SYSTEMS PRIVATE LIMITED</t>
  </si>
  <si>
    <t>PRATHAM AGARWAL</t>
  </si>
  <si>
    <t>DEEPAK SHARMA</t>
  </si>
  <si>
    <t>Faridabad</t>
  </si>
  <si>
    <t>ponumber4</t>
  </si>
  <si>
    <t>AAA0447453</t>
  </si>
  <si>
    <t>N10A90-NUBLAB6TW8TFXHF_1</t>
  </si>
  <si>
    <t>N10A90-008</t>
  </si>
  <si>
    <t>MUMBAI</t>
  </si>
  <si>
    <t>Maharashtra</t>
  </si>
  <si>
    <t>Mumbai</t>
  </si>
  <si>
    <t>ponumber5</t>
  </si>
  <si>
    <t>AAA0460825</t>
  </si>
  <si>
    <t>S34027-CFSQ7UF6HOIN9EN_1</t>
  </si>
  <si>
    <t>S34027-005</t>
  </si>
  <si>
    <t>CHN-SAMCO-VASUKI</t>
  </si>
  <si>
    <t>ponumber6</t>
  </si>
  <si>
    <t>AAA0460162</t>
  </si>
  <si>
    <t>N13126-M4EIXU86U5BS1VG_1</t>
  </si>
  <si>
    <t>N13126</t>
  </si>
  <si>
    <t>N13126-006</t>
  </si>
  <si>
    <t>GUWAHATI</t>
  </si>
  <si>
    <t>Assam</t>
  </si>
  <si>
    <t>GW-PO-23-24-0042</t>
  </si>
  <si>
    <t>APMCZ15S04</t>
  </si>
  <si>
    <t>065-CCJX; 065-CCL1; 065-CD7F; 065-CCJT; 065-CCLY; 065-CCM0; 065-CCM1; 065-CCM2; 065-CD09; HN065-CD0H; 065-CD5Y; 065-CD61</t>
  </si>
  <si>
    <t>Z15S_Opt_121</t>
  </si>
  <si>
    <t>SRSG BROADCAST (INDIA) PVT LTD</t>
  </si>
  <si>
    <t>SANJEEV KUMAR</t>
  </si>
  <si>
    <t>Kolkata</t>
  </si>
  <si>
    <t>ponumber7</t>
  </si>
  <si>
    <t>AAA0572607</t>
  </si>
  <si>
    <t>N13126-M4EIXU86U5BS1VG_2</t>
  </si>
  <si>
    <t>ponumber8</t>
  </si>
  <si>
    <t>AAA0460854</t>
  </si>
  <si>
    <t>N13165-GQ6GWT4KV9GKM8X_1</t>
  </si>
  <si>
    <t>N13165</t>
  </si>
  <si>
    <t>APR</t>
  </si>
  <si>
    <t>N13165-008</t>
  </si>
  <si>
    <t>KANPUR</t>
  </si>
  <si>
    <t>Uttar Pradesh</t>
  </si>
  <si>
    <t>PO/CTO/KNP/3107/513</t>
  </si>
  <si>
    <t>APMCZ15S08</t>
  </si>
  <si>
    <t>065-CCJX; 065-CCJY; 065-CDND; 065-CCJT; 065-CCLY; 065-CCM0; 065-CCM1; 065-CCM2; 065-CD09; HN065-CD0H; 065-CD5Y; 065-CD61</t>
  </si>
  <si>
    <t>16GB unified memory, 256GB SSD storage, 35W Dual USB-C Port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</si>
  <si>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Z15S_Opt_113</t>
  </si>
  <si>
    <t>FUTURE WORLD RETAIL PVT LTD</t>
  </si>
  <si>
    <t>DEEKSHANT SINGH</t>
  </si>
  <si>
    <t>PAWAN SINGH</t>
  </si>
  <si>
    <t>ponumber9</t>
  </si>
  <si>
    <t>AAA0460199</t>
  </si>
  <si>
    <t>N13391-X6PEZN3JG4CLMKI_1</t>
  </si>
  <si>
    <t>N13391</t>
  </si>
  <si>
    <t>GT</t>
  </si>
  <si>
    <t>DELHI</t>
  </si>
  <si>
    <t>ANKURPOSTOCK</t>
  </si>
  <si>
    <t>APMCZ15S02</t>
  </si>
  <si>
    <t>065-CCJW; 065-CCL1; 065-CD7F; 065-CCJT; 065-CCLY; 065-CCM0; 065-CCM1; 065-CCM2; 065-CD09; HN065-CD0H; 065-CD5Y; 065-CD61</t>
  </si>
  <si>
    <t>8GB unified memory, 512GB SSD storage, 30W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</si>
  <si>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Z15S_Opt_25</t>
  </si>
  <si>
    <t>ANKUR ELECTRONICS</t>
  </si>
  <si>
    <t>RAJ KUMAR</t>
  </si>
  <si>
    <t>ponumber10</t>
  </si>
  <si>
    <t>AAA0468988</t>
  </si>
  <si>
    <t>W33344-G0H4GNY2CPCAB4Y_2</t>
  </si>
  <si>
    <t>W33344</t>
  </si>
  <si>
    <t>W33344-002</t>
  </si>
  <si>
    <t>CTO PO 80</t>
  </si>
  <si>
    <t>Ridham Enterprise Pvt Ltd</t>
  </si>
  <si>
    <t>ponumber11</t>
  </si>
  <si>
    <t>AAA0468979</t>
  </si>
  <si>
    <t>CDC Billing</t>
  </si>
  <si>
    <t>S21301-JJ4EM0H9BPMHGZG_1</t>
  </si>
  <si>
    <t>S21301</t>
  </si>
  <si>
    <t>S21301-001</t>
  </si>
  <si>
    <t>ARJAY/1/CTO/05/08/2023</t>
  </si>
  <si>
    <t>ARJAY RETAIL</t>
  </si>
  <si>
    <t>SUNIL MATHAD</t>
  </si>
  <si>
    <t>AAJAZ</t>
  </si>
  <si>
    <t>ponumber12</t>
  </si>
  <si>
    <t>AAA0472779</t>
  </si>
  <si>
    <t>S23228-2IVC8GMZRVPAN3G_1</t>
  </si>
  <si>
    <t>S23228</t>
  </si>
  <si>
    <t>EX-Warehouse</t>
  </si>
  <si>
    <t>SDPL2324PO0805C</t>
  </si>
  <si>
    <t>SUPERIOR DIGITAL PVT LTD</t>
  </si>
  <si>
    <t>SRINIVAS D</t>
  </si>
  <si>
    <t>ponumber13</t>
  </si>
  <si>
    <t>AAA0472780</t>
  </si>
  <si>
    <t>N13391-I9NGOAX121W8SEN_1</t>
  </si>
  <si>
    <t>ANKURPOREFAXION</t>
  </si>
  <si>
    <t>ponumber14</t>
  </si>
  <si>
    <t>AAA0488403</t>
  </si>
  <si>
    <t>S21552-92RWVLVCUVOI54R_1</t>
  </si>
  <si>
    <t>S21552</t>
  </si>
  <si>
    <t>PO/23/66587</t>
  </si>
  <si>
    <t>BRILYANT IT SOLUTIONS PVT LTD</t>
  </si>
  <si>
    <t>ponumber15</t>
  </si>
  <si>
    <t>AAA0481836</t>
  </si>
  <si>
    <t>S21552-YIF2O8COMWZBWQW_1</t>
  </si>
  <si>
    <t>PO/23/66586</t>
  </si>
  <si>
    <t>APMCZ15S12</t>
  </si>
  <si>
    <t>065-CCJX; 065-CCJY; 065-CD7L; 065-CCJT; 065-CCLY; 065-CCM0; 065-CCM1; 065-CCM2; 065-CD09; HN065-CD0H; 065-CD5Y; 065-CD61</t>
  </si>
  <si>
    <t>16GB unified memory, 256GB SSD storage, 67W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</si>
  <si>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Z15S_Opt_105</t>
  </si>
  <si>
    <t>ponumber16</t>
  </si>
  <si>
    <t>AAA0481839</t>
  </si>
  <si>
    <t>N13391-FIFU0IJQ1649N8F_1</t>
  </si>
  <si>
    <t>ponumber17</t>
  </si>
  <si>
    <t>AAA0488404</t>
  </si>
  <si>
    <t>S21552-BZU9P44K1AVVT98_1</t>
  </si>
  <si>
    <t>PO/23/66589</t>
  </si>
  <si>
    <t>APMCZ15S14</t>
  </si>
  <si>
    <t>065-CCJX; 065-CCL1; 065-CD7L; 065-CCJT; 065-CCLY; 065-CCM0; 065-CCM1; 065-CCM2; 065-CD09; HN065-CD0H; 065-CD5Y; 065-CD61</t>
  </si>
  <si>
    <t>16GB unified memory, 512GB SSD storage, 67W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</si>
  <si>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Z15S_Opt_129</t>
  </si>
  <si>
    <t>ponumber18</t>
  </si>
  <si>
    <t>AAA0481841</t>
  </si>
  <si>
    <t>S21552-IFXRIDHBAIP61RX_1</t>
  </si>
  <si>
    <t>PO2366588</t>
  </si>
  <si>
    <t>APMCZ15S21</t>
  </si>
  <si>
    <t>065-CCJX; 065-CCL1; 065-CDND; 065-CCJT; 065-CCLY; 065-CCM0; 065-CCM1; 065-CCM2; 065-CD09; HN065-CD0H; 065-CD5Y; 065-CD61</t>
  </si>
  <si>
    <t>16GB unified memory, 512GB SSD storage, 35W Dual USB-C Port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</si>
  <si>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Z15S_Opt_137</t>
  </si>
  <si>
    <t>ponumber19</t>
  </si>
  <si>
    <t>AAA0481842</t>
  </si>
  <si>
    <t>N10A90-M4VJIE7C0LQ87EQ_1</t>
  </si>
  <si>
    <t>APMCZ15S11</t>
  </si>
  <si>
    <t>065-CCJX; 065-CCL2; 065-CD7F; 065-CCJT; 065-CCLY; 065-CCM0; 065-CCM1; 065-CCM2; 065-CD09; HN065-CD0H; 065-CD5Y; 065-CD61</t>
  </si>
  <si>
    <t>16GB unified memory, 1TB SSD storage, 30W USB-C Power Adapter, Apple M2 chip with 8-core CPU, 8-core GPU, 16-core Neural Engine, 1080p FaceTime HD camera, Two Thunderbolt / USB 4 ports, MagSafe 3 charging port, 13.6-inch Liquid Retina display with True Tone, Backlit Magic Keyboard - US English, Accessory Kit used for India, None, None</t>
  </si>
  <si>
    <t>Z15S_Opt_145</t>
  </si>
  <si>
    <t>ponumber20</t>
  </si>
  <si>
    <t>AAA0488405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</si>
</sst>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_);_(* \(#,##0\);_(* &quot;-&quot;??_);_(@_)"/>
    <numFmt numFmtId="165" formatCode="[$-409]d/mmm/yy;@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1D1D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9" fontId="2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workbookViewId="0"/>
  </sheetViews>
  <sheetFormatPr defaultRowHeight="14.5" x14ac:dyDescent="0.35"/>
  <cols>
    <col min="1" max="1" width="29.54296875" bestFit="1" customWidth="1"/>
    <col min="2" max="2" width="11" bestFit="1" customWidth="1"/>
    <col min="3" max="3" width="4.6328125" bestFit="1" customWidth="1"/>
    <col min="4" max="4" width="14.26953125" bestFit="1" customWidth="1"/>
    <col min="5" max="5" width="16.08984375" bestFit="1" customWidth="1"/>
    <col min="6" max="6" width="22" bestFit="1" customWidth="1"/>
    <col min="7" max="7" width="14.90625" bestFit="1" customWidth="1"/>
    <col min="8" max="8" width="34.81640625" bestFit="1" customWidth="1"/>
    <col min="9" max="9" width="11.81640625" bestFit="1" customWidth="1"/>
    <col min="10" max="10" width="11.6328125" bestFit="1" customWidth="1"/>
    <col min="11" max="11" width="8" bestFit="1" customWidth="1"/>
    <col min="13" max="13" width="9.26953125" bestFit="1" customWidth="1"/>
    <col min="14" max="14" width="19.54296875" bestFit="1" customWidth="1"/>
    <col min="15" max="15" width="18.08984375" bestFit="1" customWidth="1"/>
    <col min="16" max="16" width="11.36328125" bestFit="1" customWidth="1"/>
    <col min="17" max="17" width="12.7265625" bestFit="1" customWidth="1"/>
    <col min="18" max="18" width="36.26953125" bestFit="1" customWidth="1"/>
    <col min="19" max="19" width="20.453125" bestFit="1" customWidth="1"/>
    <col min="20" max="20" width="19.1796875" bestFit="1" customWidth="1"/>
    <col min="21" max="21" width="15.81640625" bestFit="1" customWidth="1"/>
    <col min="22" max="22" width="17.1796875" bestFit="1" customWidth="1"/>
    <col min="23" max="23" width="14.453125" bestFit="1" customWidth="1"/>
    <col min="24" max="24" width="19.90625" bestFit="1" customWidth="1"/>
    <col min="25" max="25" width="9.81640625" bestFit="1" customWidth="1"/>
    <col min="26" max="26" width="12.36328125" bestFit="1" customWidth="1"/>
    <col min="27" max="27" width="11.81640625" bestFit="1" customWidth="1"/>
    <col min="28" max="28" width="7.81640625" bestFit="1" customWidth="1"/>
    <col min="29" max="29" width="14.54296875" bestFit="1" customWidth="1"/>
    <col min="30" max="30" width="14.453125" bestFit="1" customWidth="1"/>
    <col min="31" max="31" width="12.453125" bestFit="1" customWidth="1"/>
    <col min="32" max="32" width="9.6328125" bestFit="1" customWidth="1"/>
    <col min="33" max="33" width="14.08984375" bestFit="1" customWidth="1"/>
    <col min="34" max="34" width="14" bestFit="1" customWidth="1"/>
    <col min="35" max="35" width="13.81640625" bestFit="1" customWidth="1"/>
    <col min="36" max="36" width="13" bestFit="1" customWidth="1"/>
    <col min="37" max="37" width="9" bestFit="1" customWidth="1"/>
    <col min="38" max="38" width="9.453125" bestFit="1" customWidth="1"/>
    <col min="39" max="39" width="13.90625" bestFit="1" customWidth="1"/>
    <col min="40" max="40" width="12.26953125" bestFit="1" customWidth="1"/>
  </cols>
  <sheetData>
    <row r="1" spans="1:40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1" t="s">
        <v>6</v>
      </c>
      <c r="I1" s="3" t="s">
        <v>7</v>
      </c>
      <c r="J1" s="2" t="s">
        <v>8</v>
      </c>
      <c r="K1" s="1" t="s">
        <v>9</v>
      </c>
      <c r="L1" s="4" t="s">
        <v>10</v>
      </c>
      <c r="M1" s="5" t="s">
        <v>11</v>
      </c>
      <c r="N1" s="6" t="s">
        <v>12</v>
      </c>
      <c r="O1" s="2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8" t="s">
        <v>27</v>
      </c>
      <c r="AD1" s="8" t="s">
        <v>28</v>
      </c>
      <c r="AE1" s="10" t="s">
        <v>29</v>
      </c>
      <c r="AF1" s="11" t="s">
        <v>30</v>
      </c>
      <c r="AG1" s="11" t="s">
        <v>31</v>
      </c>
      <c r="AH1" s="12" t="s">
        <v>32</v>
      </c>
      <c r="AI1" s="2" t="s">
        <v>33</v>
      </c>
      <c r="AJ1" s="1" t="s">
        <v>34</v>
      </c>
      <c r="AK1" s="1" t="s">
        <v>35</v>
      </c>
      <c r="AL1" s="13" t="s">
        <v>36</v>
      </c>
      <c r="AM1" s="13" t="s">
        <v>37</v>
      </c>
      <c r="AN1" s="13" t="s">
        <v>38</v>
      </c>
    </row>
    <row r="2" spans="1:40" x14ac:dyDescent="0.35">
      <c r="A2" s="14" t="s">
        <v>39</v>
      </c>
      <c r="B2" s="14" t="s">
        <v>40</v>
      </c>
      <c r="C2" s="14" t="s">
        <v>41</v>
      </c>
      <c r="D2" s="14" t="s">
        <v>40</v>
      </c>
      <c r="E2" s="14" t="s">
        <v>40</v>
      </c>
      <c r="F2" s="14" t="s">
        <v>42</v>
      </c>
      <c r="G2" s="14" t="s">
        <v>43</v>
      </c>
      <c r="H2" s="14" t="s">
        <v>44</v>
      </c>
      <c r="I2" s="15">
        <v>45135.688773958333</v>
      </c>
      <c r="J2" s="14" t="s">
        <v>45</v>
      </c>
      <c r="K2" s="14">
        <v>2</v>
      </c>
      <c r="L2" s="14">
        <v>100832</v>
      </c>
      <c r="M2" s="14">
        <v>201664</v>
      </c>
      <c r="N2" s="14" t="s">
        <v>46</v>
      </c>
      <c r="O2" s="16" t="s">
        <v>47</v>
      </c>
      <c r="P2" s="14" t="s">
        <v>48</v>
      </c>
      <c r="Q2" s="14"/>
      <c r="R2" s="14" t="s">
        <v>49</v>
      </c>
      <c r="S2" s="14" t="s">
        <v>50</v>
      </c>
      <c r="T2" s="14" t="s">
        <v>51</v>
      </c>
      <c r="U2" s="14" t="s">
        <v>48</v>
      </c>
      <c r="V2" s="14" t="s">
        <v>52</v>
      </c>
      <c r="W2" s="14" t="s">
        <v>53</v>
      </c>
      <c r="X2" s="16"/>
      <c r="Y2" s="17"/>
      <c r="Z2" s="14">
        <f t="shared" ref="Z2:Z21" si="0">Y2*K2</f>
        <v>0</v>
      </c>
      <c r="AA2" s="14">
        <f t="shared" ref="AA2:AA21" si="1">Y2+(Y2*AB2%)</f>
        <v>0</v>
      </c>
      <c r="AB2" s="18">
        <v>3.1991700000000001</v>
      </c>
      <c r="AC2" s="14">
        <f t="shared" ref="AC2:AC21" si="2">AA2-(AA2*AF2)</f>
        <v>0</v>
      </c>
      <c r="AD2" s="14">
        <f t="shared" ref="AD2:AD21" si="3">AC2+(AC2*18%)</f>
        <v>0</v>
      </c>
      <c r="AE2" s="19">
        <f t="shared" ref="AE2:AE21" si="4">AC2-L2</f>
        <v>-100832</v>
      </c>
      <c r="AF2" s="20">
        <v>0.11799999999999999</v>
      </c>
      <c r="AG2" s="16">
        <v>3002065574</v>
      </c>
      <c r="AH2" s="19">
        <v>10321046</v>
      </c>
      <c r="AI2" s="14" t="s">
        <v>54</v>
      </c>
      <c r="AJ2" s="14" t="s">
        <v>55</v>
      </c>
      <c r="AK2" s="14"/>
      <c r="AL2" s="16" t="s">
        <v>56</v>
      </c>
      <c r="AM2" s="16" t="s">
        <v>57</v>
      </c>
      <c r="AN2" s="14" t="s">
        <v>42</v>
      </c>
    </row>
    <row r="3" spans="1:40" x14ac:dyDescent="0.35">
      <c r="A3" s="14" t="s">
        <v>58</v>
      </c>
      <c r="B3" s="14" t="s">
        <v>59</v>
      </c>
      <c r="C3" s="14" t="s">
        <v>41</v>
      </c>
      <c r="D3" s="14" t="s">
        <v>60</v>
      </c>
      <c r="E3" s="14" t="s">
        <v>60</v>
      </c>
      <c r="F3" s="14" t="s">
        <v>61</v>
      </c>
      <c r="G3" s="14" t="s">
        <v>62</v>
      </c>
      <c r="H3" s="14" t="s">
        <v>63</v>
      </c>
      <c r="I3" s="15">
        <v>45136.511411608793</v>
      </c>
      <c r="J3" s="14" t="s">
        <v>45</v>
      </c>
      <c r="K3" s="14">
        <v>38</v>
      </c>
      <c r="L3" s="14">
        <v>100832</v>
      </c>
      <c r="M3" s="14">
        <v>3831616</v>
      </c>
      <c r="N3" s="14" t="s">
        <v>46</v>
      </c>
      <c r="O3" s="16" t="s">
        <v>64</v>
      </c>
      <c r="P3" s="14" t="s">
        <v>48</v>
      </c>
      <c r="Q3" s="14" t="s">
        <v>65</v>
      </c>
      <c r="R3" s="14" t="s">
        <v>66</v>
      </c>
      <c r="S3" s="14" t="s">
        <v>67</v>
      </c>
      <c r="T3" s="14" t="s">
        <v>68</v>
      </c>
      <c r="U3" s="14" t="s">
        <v>48</v>
      </c>
      <c r="V3" s="14" t="s">
        <v>52</v>
      </c>
      <c r="W3" s="14" t="s">
        <v>53</v>
      </c>
      <c r="X3" s="16"/>
      <c r="Y3" s="17"/>
      <c r="Z3" s="14">
        <f t="shared" si="0"/>
        <v>0</v>
      </c>
      <c r="AA3" s="14">
        <f t="shared" si="1"/>
        <v>0</v>
      </c>
      <c r="AB3" s="18">
        <v>3.1991700000000001</v>
      </c>
      <c r="AC3" s="14">
        <f t="shared" si="2"/>
        <v>0</v>
      </c>
      <c r="AD3" s="14">
        <f t="shared" si="3"/>
        <v>0</v>
      </c>
      <c r="AE3" s="19">
        <f t="shared" si="4"/>
        <v>-100832</v>
      </c>
      <c r="AF3" s="20">
        <v>0.11799999999999999</v>
      </c>
      <c r="AG3" s="16">
        <v>3002065655</v>
      </c>
      <c r="AH3" s="19">
        <v>10320884</v>
      </c>
      <c r="AI3" s="14" t="s">
        <v>69</v>
      </c>
      <c r="AJ3" s="16" t="s">
        <v>70</v>
      </c>
      <c r="AK3" s="14"/>
      <c r="AL3" s="16" t="s">
        <v>71</v>
      </c>
      <c r="AM3" s="16" t="s">
        <v>57</v>
      </c>
      <c r="AN3" s="14" t="s">
        <v>61</v>
      </c>
    </row>
    <row r="4" spans="1:40" x14ac:dyDescent="0.35">
      <c r="A4" s="14" t="s">
        <v>72</v>
      </c>
      <c r="B4" s="14" t="s">
        <v>59</v>
      </c>
      <c r="C4" s="14" t="s">
        <v>41</v>
      </c>
      <c r="D4" s="14" t="s">
        <v>60</v>
      </c>
      <c r="E4" s="14" t="s">
        <v>60</v>
      </c>
      <c r="F4" s="14" t="s">
        <v>61</v>
      </c>
      <c r="G4" s="14" t="s">
        <v>62</v>
      </c>
      <c r="H4" s="14" t="s">
        <v>73</v>
      </c>
      <c r="I4" s="15">
        <v>45136.693257557868</v>
      </c>
      <c r="J4" s="14" t="s">
        <v>45</v>
      </c>
      <c r="K4" s="14">
        <v>5</v>
      </c>
      <c r="L4" s="14">
        <v>100832</v>
      </c>
      <c r="M4" s="14">
        <v>504160</v>
      </c>
      <c r="N4" s="14" t="s">
        <v>46</v>
      </c>
      <c r="O4" s="16" t="s">
        <v>74</v>
      </c>
      <c r="P4" s="14" t="s">
        <v>48</v>
      </c>
      <c r="Q4" s="14" t="s">
        <v>65</v>
      </c>
      <c r="R4" s="14" t="s">
        <v>66</v>
      </c>
      <c r="S4" s="14" t="s">
        <v>67</v>
      </c>
      <c r="T4" s="14" t="s">
        <v>68</v>
      </c>
      <c r="U4" s="14" t="s">
        <v>48</v>
      </c>
      <c r="V4" s="14" t="s">
        <v>52</v>
      </c>
      <c r="W4" s="14" t="s">
        <v>53</v>
      </c>
      <c r="X4" s="16"/>
      <c r="Y4" s="17"/>
      <c r="Z4" s="14">
        <f t="shared" si="0"/>
        <v>0</v>
      </c>
      <c r="AA4" s="14">
        <f t="shared" si="1"/>
        <v>0</v>
      </c>
      <c r="AB4" s="18">
        <v>3.1991700000000001</v>
      </c>
      <c r="AC4" s="14">
        <f t="shared" si="2"/>
        <v>0</v>
      </c>
      <c r="AD4" s="14">
        <f t="shared" si="3"/>
        <v>0</v>
      </c>
      <c r="AE4" s="19">
        <f t="shared" si="4"/>
        <v>-100832</v>
      </c>
      <c r="AF4" s="20">
        <v>0.11799999999999999</v>
      </c>
      <c r="AG4" s="16">
        <v>3002065521</v>
      </c>
      <c r="AH4" s="19">
        <v>10321047</v>
      </c>
      <c r="AI4" s="14" t="s">
        <v>75</v>
      </c>
      <c r="AJ4" s="14" t="s">
        <v>76</v>
      </c>
      <c r="AK4" s="14"/>
      <c r="AL4" s="16" t="s">
        <v>71</v>
      </c>
      <c r="AM4" s="16" t="s">
        <v>57</v>
      </c>
      <c r="AN4" s="14" t="s">
        <v>61</v>
      </c>
    </row>
    <row r="5" spans="1:40" x14ac:dyDescent="0.35">
      <c r="A5" s="14" t="s">
        <v>77</v>
      </c>
      <c r="B5" s="14" t="s">
        <v>78</v>
      </c>
      <c r="C5" s="14" t="s">
        <v>41</v>
      </c>
      <c r="D5" s="14" t="s">
        <v>79</v>
      </c>
      <c r="E5" s="14" t="s">
        <v>79</v>
      </c>
      <c r="F5" s="14" t="s">
        <v>80</v>
      </c>
      <c r="G5" s="14" t="s">
        <v>81</v>
      </c>
      <c r="H5" s="14">
        <v>232411373</v>
      </c>
      <c r="I5" s="15">
        <v>45136.767388460648</v>
      </c>
      <c r="J5" s="14" t="s">
        <v>45</v>
      </c>
      <c r="K5" s="14">
        <v>5</v>
      </c>
      <c r="L5" s="14">
        <v>100832</v>
      </c>
      <c r="M5" s="14">
        <v>504160</v>
      </c>
      <c r="N5" s="14" t="s">
        <v>46</v>
      </c>
      <c r="O5" s="16" t="s">
        <v>82</v>
      </c>
      <c r="P5" s="14" t="s">
        <v>48</v>
      </c>
      <c r="Q5" s="14" t="s">
        <v>65</v>
      </c>
      <c r="R5" s="14" t="s">
        <v>83</v>
      </c>
      <c r="S5" s="14" t="s">
        <v>84</v>
      </c>
      <c r="T5" s="14" t="s">
        <v>85</v>
      </c>
      <c r="U5" s="14" t="s">
        <v>48</v>
      </c>
      <c r="V5" s="14" t="s">
        <v>52</v>
      </c>
      <c r="W5" s="14" t="s">
        <v>86</v>
      </c>
      <c r="X5" s="16"/>
      <c r="Y5" s="17"/>
      <c r="Z5" s="14">
        <f t="shared" si="0"/>
        <v>0</v>
      </c>
      <c r="AA5" s="14">
        <f t="shared" si="1"/>
        <v>0</v>
      </c>
      <c r="AB5" s="18">
        <v>3.1991700000000001</v>
      </c>
      <c r="AC5" s="14">
        <f t="shared" si="2"/>
        <v>0</v>
      </c>
      <c r="AD5" s="14">
        <f t="shared" si="3"/>
        <v>0</v>
      </c>
      <c r="AE5" s="19">
        <f t="shared" si="4"/>
        <v>-100832</v>
      </c>
      <c r="AF5" s="20">
        <v>0.11799999999999999</v>
      </c>
      <c r="AG5" s="16">
        <v>3002067575</v>
      </c>
      <c r="AH5" s="19">
        <v>10321084</v>
      </c>
      <c r="AI5" s="14" t="s">
        <v>87</v>
      </c>
      <c r="AJ5" s="14" t="s">
        <v>88</v>
      </c>
      <c r="AK5" s="14"/>
      <c r="AL5" s="16" t="s">
        <v>56</v>
      </c>
      <c r="AM5" s="16" t="s">
        <v>57</v>
      </c>
      <c r="AN5" s="14" t="s">
        <v>80</v>
      </c>
    </row>
    <row r="6" spans="1:40" x14ac:dyDescent="0.35">
      <c r="A6" s="14" t="s">
        <v>89</v>
      </c>
      <c r="B6" s="14" t="s">
        <v>78</v>
      </c>
      <c r="C6" s="14" t="s">
        <v>41</v>
      </c>
      <c r="D6" s="14" t="s">
        <v>90</v>
      </c>
      <c r="E6" s="14" t="s">
        <v>90</v>
      </c>
      <c r="F6" s="14" t="s">
        <v>91</v>
      </c>
      <c r="G6" s="14" t="s">
        <v>92</v>
      </c>
      <c r="H6" s="14">
        <v>232411383</v>
      </c>
      <c r="I6" s="15">
        <v>45138.687262002313</v>
      </c>
      <c r="J6" s="14" t="s">
        <v>45</v>
      </c>
      <c r="K6" s="14">
        <v>2</v>
      </c>
      <c r="L6" s="14">
        <v>100832</v>
      </c>
      <c r="M6" s="14">
        <v>201664</v>
      </c>
      <c r="N6" s="14" t="s">
        <v>46</v>
      </c>
      <c r="O6" s="14" t="s">
        <v>82</v>
      </c>
      <c r="P6" s="14" t="s">
        <v>48</v>
      </c>
      <c r="Q6" s="14" t="s">
        <v>65</v>
      </c>
      <c r="R6" s="14" t="s">
        <v>83</v>
      </c>
      <c r="S6" s="14" t="s">
        <v>84</v>
      </c>
      <c r="T6" s="14" t="s">
        <v>85</v>
      </c>
      <c r="U6" s="14" t="s">
        <v>48</v>
      </c>
      <c r="V6" s="14" t="s">
        <v>52</v>
      </c>
      <c r="W6" s="14" t="s">
        <v>93</v>
      </c>
      <c r="X6" s="14"/>
      <c r="Y6" s="17"/>
      <c r="Z6" s="14">
        <f t="shared" si="0"/>
        <v>0</v>
      </c>
      <c r="AA6" s="14">
        <f t="shared" si="1"/>
        <v>0</v>
      </c>
      <c r="AB6" s="18">
        <v>3.1991700000000001</v>
      </c>
      <c r="AC6" s="14">
        <f t="shared" si="2"/>
        <v>0</v>
      </c>
      <c r="AD6" s="14">
        <f t="shared" si="3"/>
        <v>0</v>
      </c>
      <c r="AE6" s="19">
        <f t="shared" si="4"/>
        <v>-100832</v>
      </c>
      <c r="AF6" s="20">
        <v>0.11799999999999999</v>
      </c>
      <c r="AG6" s="16">
        <v>3002069699</v>
      </c>
      <c r="AH6" s="19">
        <v>10321704</v>
      </c>
      <c r="AI6" s="14" t="s">
        <v>94</v>
      </c>
      <c r="AJ6" s="14" t="s">
        <v>95</v>
      </c>
      <c r="AK6" s="14"/>
      <c r="AL6" s="16" t="s">
        <v>56</v>
      </c>
      <c r="AM6" s="16" t="s">
        <v>57</v>
      </c>
      <c r="AN6" s="14" t="s">
        <v>91</v>
      </c>
    </row>
    <row r="7" spans="1:40" x14ac:dyDescent="0.35">
      <c r="A7" s="14" t="s">
        <v>96</v>
      </c>
      <c r="B7" s="14" t="s">
        <v>59</v>
      </c>
      <c r="C7" s="14" t="s">
        <v>41</v>
      </c>
      <c r="D7" s="14" t="s">
        <v>97</v>
      </c>
      <c r="E7" s="14" t="s">
        <v>97</v>
      </c>
      <c r="F7" s="14" t="s">
        <v>42</v>
      </c>
      <c r="G7" s="14" t="s">
        <v>43</v>
      </c>
      <c r="H7" s="14" t="s">
        <v>98</v>
      </c>
      <c r="I7" s="15">
        <v>45138.773021412038</v>
      </c>
      <c r="J7" s="14" t="s">
        <v>45</v>
      </c>
      <c r="K7" s="14">
        <v>9</v>
      </c>
      <c r="L7" s="14">
        <v>100832</v>
      </c>
      <c r="M7" s="14">
        <v>907488</v>
      </c>
      <c r="N7" s="14" t="s">
        <v>46</v>
      </c>
      <c r="O7" s="14" t="s">
        <v>82</v>
      </c>
      <c r="P7" s="14" t="s">
        <v>48</v>
      </c>
      <c r="Q7" s="14" t="s">
        <v>65</v>
      </c>
      <c r="R7" s="14" t="s">
        <v>66</v>
      </c>
      <c r="S7" s="14" t="s">
        <v>67</v>
      </c>
      <c r="T7" s="14" t="s">
        <v>68</v>
      </c>
      <c r="U7" s="14" t="s">
        <v>48</v>
      </c>
      <c r="V7" s="14" t="s">
        <v>52</v>
      </c>
      <c r="W7" s="14" t="s">
        <v>53</v>
      </c>
      <c r="X7" s="14"/>
      <c r="Y7" s="17"/>
      <c r="Z7" s="14">
        <f t="shared" si="0"/>
        <v>0</v>
      </c>
      <c r="AA7" s="14">
        <f t="shared" si="1"/>
        <v>0</v>
      </c>
      <c r="AB7" s="18">
        <v>3.1991700000000001</v>
      </c>
      <c r="AC7" s="14">
        <f t="shared" si="2"/>
        <v>0</v>
      </c>
      <c r="AD7" s="14">
        <f t="shared" si="3"/>
        <v>0</v>
      </c>
      <c r="AE7" s="19">
        <f t="shared" si="4"/>
        <v>-100832</v>
      </c>
      <c r="AF7" s="20">
        <v>0.11799999999999999</v>
      </c>
      <c r="AG7" s="16">
        <v>3002069773</v>
      </c>
      <c r="AH7" s="19">
        <v>10321674</v>
      </c>
      <c r="AI7" s="14" t="s">
        <v>99</v>
      </c>
      <c r="AJ7" s="14" t="s">
        <v>100</v>
      </c>
      <c r="AK7" s="14"/>
      <c r="AL7" s="16" t="s">
        <v>71</v>
      </c>
      <c r="AM7" s="16" t="s">
        <v>57</v>
      </c>
      <c r="AN7" s="14" t="s">
        <v>42</v>
      </c>
    </row>
    <row r="8" spans="1:40" x14ac:dyDescent="0.35">
      <c r="A8" s="14" t="s">
        <v>101</v>
      </c>
      <c r="B8" s="14" t="s">
        <v>102</v>
      </c>
      <c r="C8" s="14" t="s">
        <v>41</v>
      </c>
      <c r="D8" s="14" t="s">
        <v>103</v>
      </c>
      <c r="E8" s="14" t="s">
        <v>103</v>
      </c>
      <c r="F8" s="14" t="s">
        <v>104</v>
      </c>
      <c r="G8" s="14" t="s">
        <v>105</v>
      </c>
      <c r="H8" s="14" t="s">
        <v>106</v>
      </c>
      <c r="I8" s="15">
        <v>45138.787815312498</v>
      </c>
      <c r="J8" s="14" t="s">
        <v>107</v>
      </c>
      <c r="K8" s="14">
        <v>1</v>
      </c>
      <c r="L8" s="14">
        <v>115781</v>
      </c>
      <c r="M8" s="14">
        <v>115781</v>
      </c>
      <c r="N8" s="14" t="s">
        <v>108</v>
      </c>
      <c r="O8" s="14" t="s">
        <v>74</v>
      </c>
      <c r="P8" s="14" t="s">
        <v>48</v>
      </c>
      <c r="Q8" s="14" t="s">
        <v>109</v>
      </c>
      <c r="R8" s="14" t="s">
        <v>110</v>
      </c>
      <c r="S8" s="14" t="s">
        <v>111</v>
      </c>
      <c r="T8" s="14" t="s">
        <v>85</v>
      </c>
      <c r="U8" s="14" t="s">
        <v>48</v>
      </c>
      <c r="V8" s="14" t="s">
        <v>52</v>
      </c>
      <c r="W8" s="14" t="s">
        <v>112</v>
      </c>
      <c r="X8" s="14"/>
      <c r="Y8" s="17"/>
      <c r="Z8" s="14">
        <f t="shared" si="0"/>
        <v>0</v>
      </c>
      <c r="AA8" s="14">
        <f t="shared" si="1"/>
        <v>0</v>
      </c>
      <c r="AB8" s="18">
        <v>3.1991700000000001</v>
      </c>
      <c r="AC8" s="14">
        <f t="shared" si="2"/>
        <v>0</v>
      </c>
      <c r="AD8" s="14">
        <f t="shared" si="3"/>
        <v>0</v>
      </c>
      <c r="AE8" s="19">
        <f t="shared" si="4"/>
        <v>-115781</v>
      </c>
      <c r="AF8" s="20">
        <v>0.11799999999999999</v>
      </c>
      <c r="AG8" s="16">
        <v>3002124019</v>
      </c>
      <c r="AH8" s="19">
        <v>10335427</v>
      </c>
      <c r="AI8" s="14" t="s">
        <v>113</v>
      </c>
      <c r="AJ8" s="14" t="s">
        <v>114</v>
      </c>
      <c r="AK8" s="14"/>
      <c r="AL8" s="16" t="s">
        <v>56</v>
      </c>
      <c r="AM8" s="16" t="s">
        <v>57</v>
      </c>
      <c r="AN8" s="14" t="s">
        <v>104</v>
      </c>
    </row>
    <row r="9" spans="1:40" x14ac:dyDescent="0.35">
      <c r="A9" s="14" t="s">
        <v>115</v>
      </c>
      <c r="B9" s="14" t="s">
        <v>102</v>
      </c>
      <c r="C9" s="14" t="s">
        <v>41</v>
      </c>
      <c r="D9" s="14" t="s">
        <v>103</v>
      </c>
      <c r="E9" s="14" t="s">
        <v>103</v>
      </c>
      <c r="F9" s="14" t="s">
        <v>104</v>
      </c>
      <c r="G9" s="14" t="s">
        <v>105</v>
      </c>
      <c r="H9" s="14" t="s">
        <v>106</v>
      </c>
      <c r="I9" s="15">
        <v>45138.787815393523</v>
      </c>
      <c r="J9" s="14" t="s">
        <v>45</v>
      </c>
      <c r="K9" s="14">
        <v>1</v>
      </c>
      <c r="L9" s="14">
        <v>100832</v>
      </c>
      <c r="M9" s="14">
        <v>100832</v>
      </c>
      <c r="N9" s="14" t="s">
        <v>46</v>
      </c>
      <c r="O9" s="14" t="s">
        <v>82</v>
      </c>
      <c r="P9" s="14" t="s">
        <v>48</v>
      </c>
      <c r="Q9" s="14" t="s">
        <v>65</v>
      </c>
      <c r="R9" s="14" t="s">
        <v>110</v>
      </c>
      <c r="S9" s="14" t="s">
        <v>111</v>
      </c>
      <c r="T9" s="14" t="s">
        <v>85</v>
      </c>
      <c r="U9" s="14" t="s">
        <v>48</v>
      </c>
      <c r="V9" s="14" t="s">
        <v>52</v>
      </c>
      <c r="W9" s="14" t="s">
        <v>112</v>
      </c>
      <c r="X9" s="14"/>
      <c r="Y9" s="17"/>
      <c r="Z9" s="14">
        <f t="shared" si="0"/>
        <v>0</v>
      </c>
      <c r="AA9" s="14">
        <f t="shared" si="1"/>
        <v>0</v>
      </c>
      <c r="AB9" s="18">
        <v>3.1991700000000001</v>
      </c>
      <c r="AC9" s="14">
        <f t="shared" si="2"/>
        <v>0</v>
      </c>
      <c r="AD9" s="14">
        <f t="shared" si="3"/>
        <v>0</v>
      </c>
      <c r="AE9" s="19">
        <f t="shared" si="4"/>
        <v>-100832</v>
      </c>
      <c r="AF9" s="20">
        <v>0.11799999999999999</v>
      </c>
      <c r="AG9" s="16">
        <v>3002069710</v>
      </c>
      <c r="AH9" s="19">
        <v>10321692</v>
      </c>
      <c r="AI9" s="14" t="s">
        <v>116</v>
      </c>
      <c r="AJ9" s="14" t="s">
        <v>117</v>
      </c>
      <c r="AK9" s="14"/>
      <c r="AL9" s="16" t="s">
        <v>56</v>
      </c>
      <c r="AM9" s="16" t="s">
        <v>57</v>
      </c>
      <c r="AN9" s="14" t="s">
        <v>104</v>
      </c>
    </row>
    <row r="10" spans="1:40" x14ac:dyDescent="0.35">
      <c r="A10" s="14" t="s">
        <v>118</v>
      </c>
      <c r="B10" s="14" t="s">
        <v>119</v>
      </c>
      <c r="C10" s="14" t="s">
        <v>120</v>
      </c>
      <c r="D10" s="14" t="s">
        <v>121</v>
      </c>
      <c r="E10" s="14" t="s">
        <v>121</v>
      </c>
      <c r="F10" s="14" t="s">
        <v>122</v>
      </c>
      <c r="G10" s="14" t="s">
        <v>123</v>
      </c>
      <c r="H10" s="14" t="s">
        <v>124</v>
      </c>
      <c r="I10" s="15">
        <v>45139.503205289351</v>
      </c>
      <c r="J10" s="14" t="s">
        <v>125</v>
      </c>
      <c r="K10" s="14">
        <v>1</v>
      </c>
      <c r="L10" s="14">
        <v>101167</v>
      </c>
      <c r="M10" s="14">
        <v>101167</v>
      </c>
      <c r="N10" s="14" t="s">
        <v>126</v>
      </c>
      <c r="O10" s="14" t="s">
        <v>127</v>
      </c>
      <c r="P10" s="14" t="s">
        <v>48</v>
      </c>
      <c r="Q10" s="14" t="s">
        <v>128</v>
      </c>
      <c r="R10" s="14" t="s">
        <v>129</v>
      </c>
      <c r="S10" s="14" t="s">
        <v>130</v>
      </c>
      <c r="T10" s="14" t="s">
        <v>131</v>
      </c>
      <c r="U10" s="14" t="s">
        <v>48</v>
      </c>
      <c r="V10" s="14" t="s">
        <v>52</v>
      </c>
      <c r="W10" s="14" t="s">
        <v>86</v>
      </c>
      <c r="X10" s="14"/>
      <c r="Y10" s="17"/>
      <c r="Z10" s="14">
        <f t="shared" si="0"/>
        <v>0</v>
      </c>
      <c r="AA10" s="14">
        <f t="shared" si="1"/>
        <v>0</v>
      </c>
      <c r="AB10" s="18">
        <v>3.1991700000000001</v>
      </c>
      <c r="AC10" s="14">
        <f t="shared" si="2"/>
        <v>0</v>
      </c>
      <c r="AD10" s="14">
        <f t="shared" si="3"/>
        <v>0</v>
      </c>
      <c r="AE10" s="19">
        <f t="shared" si="4"/>
        <v>-101167</v>
      </c>
      <c r="AF10" s="20">
        <v>0.128</v>
      </c>
      <c r="AG10" s="16">
        <v>3002069687</v>
      </c>
      <c r="AH10" s="19">
        <v>10321689</v>
      </c>
      <c r="AI10" s="14" t="s">
        <v>132</v>
      </c>
      <c r="AJ10" s="14" t="s">
        <v>133</v>
      </c>
      <c r="AK10" s="14"/>
      <c r="AL10" s="16" t="s">
        <v>56</v>
      </c>
      <c r="AM10" s="16" t="s">
        <v>57</v>
      </c>
      <c r="AN10" s="14" t="s">
        <v>122</v>
      </c>
    </row>
    <row r="11" spans="1:40" x14ac:dyDescent="0.35">
      <c r="A11" s="16" t="s">
        <v>134</v>
      </c>
      <c r="B11" s="16" t="s">
        <v>135</v>
      </c>
      <c r="C11" s="14" t="s">
        <v>136</v>
      </c>
      <c r="D11" s="16" t="s">
        <v>135</v>
      </c>
      <c r="E11" s="16" t="s">
        <v>135</v>
      </c>
      <c r="F11" s="16" t="s">
        <v>137</v>
      </c>
      <c r="G11" s="16" t="s">
        <v>81</v>
      </c>
      <c r="H11" s="16" t="s">
        <v>138</v>
      </c>
      <c r="I11" s="15">
        <v>45141.740659340277</v>
      </c>
      <c r="J11" s="14" t="s">
        <v>139</v>
      </c>
      <c r="K11" s="16">
        <v>1</v>
      </c>
      <c r="L11" s="22">
        <v>99689</v>
      </c>
      <c r="M11" s="22">
        <v>99689</v>
      </c>
      <c r="N11" s="14" t="s">
        <v>140</v>
      </c>
      <c r="O11" s="16" t="s">
        <v>141</v>
      </c>
      <c r="P11" s="16" t="s">
        <v>48</v>
      </c>
      <c r="Q11" s="16" t="s">
        <v>142</v>
      </c>
      <c r="R11" s="16" t="s">
        <v>143</v>
      </c>
      <c r="S11" s="14" t="s">
        <v>144</v>
      </c>
      <c r="T11" s="14" t="s">
        <v>85</v>
      </c>
      <c r="U11" s="14" t="s">
        <v>48</v>
      </c>
      <c r="V11" s="14" t="s">
        <v>52</v>
      </c>
      <c r="W11" s="14" t="s">
        <v>86</v>
      </c>
      <c r="X11" s="16"/>
      <c r="Y11" s="17"/>
      <c r="Z11" s="14">
        <f t="shared" si="0"/>
        <v>0</v>
      </c>
      <c r="AA11" s="14">
        <f t="shared" si="1"/>
        <v>0</v>
      </c>
      <c r="AB11" s="18">
        <v>3.1991700000000001</v>
      </c>
      <c r="AC11" s="14">
        <f t="shared" si="2"/>
        <v>0</v>
      </c>
      <c r="AD11" s="14">
        <f t="shared" si="3"/>
        <v>0</v>
      </c>
      <c r="AE11" s="19">
        <f t="shared" si="4"/>
        <v>-99689</v>
      </c>
      <c r="AF11" s="20">
        <v>0.128</v>
      </c>
      <c r="AG11" s="16">
        <v>3002075365</v>
      </c>
      <c r="AH11" s="19">
        <v>10322413</v>
      </c>
      <c r="AI11" s="14" t="s">
        <v>145</v>
      </c>
      <c r="AJ11" s="21" t="s">
        <v>146</v>
      </c>
      <c r="AK11" s="21"/>
      <c r="AL11" s="16" t="s">
        <v>56</v>
      </c>
      <c r="AM11" s="16" t="s">
        <v>57</v>
      </c>
      <c r="AN11" s="14" t="s">
        <v>86</v>
      </c>
    </row>
    <row r="12" spans="1:40" x14ac:dyDescent="0.35">
      <c r="A12" s="16" t="s">
        <v>147</v>
      </c>
      <c r="B12" s="16" t="s">
        <v>148</v>
      </c>
      <c r="C12" s="14" t="s">
        <v>41</v>
      </c>
      <c r="D12" s="16" t="s">
        <v>149</v>
      </c>
      <c r="E12" s="16" t="s">
        <v>149</v>
      </c>
      <c r="F12" s="16" t="s">
        <v>61</v>
      </c>
      <c r="G12" s="16" t="s">
        <v>62</v>
      </c>
      <c r="H12" s="16" t="s">
        <v>150</v>
      </c>
      <c r="I12" s="15">
        <v>45141.652543020828</v>
      </c>
      <c r="J12" s="14" t="s">
        <v>45</v>
      </c>
      <c r="K12" s="16">
        <v>1</v>
      </c>
      <c r="L12" s="22">
        <v>100832</v>
      </c>
      <c r="M12" s="22">
        <v>100832</v>
      </c>
      <c r="N12" s="14" t="s">
        <v>46</v>
      </c>
      <c r="O12" s="16" t="s">
        <v>82</v>
      </c>
      <c r="P12" s="16" t="s">
        <v>48</v>
      </c>
      <c r="Q12" s="16" t="s">
        <v>65</v>
      </c>
      <c r="R12" s="16" t="s">
        <v>151</v>
      </c>
      <c r="S12" s="14" t="e">
        <v>#N/A</v>
      </c>
      <c r="T12" s="14" t="e">
        <v>#N/A</v>
      </c>
      <c r="U12" s="14" t="s">
        <v>48</v>
      </c>
      <c r="V12" s="14" t="s">
        <v>52</v>
      </c>
      <c r="W12" s="14" t="s">
        <v>53</v>
      </c>
      <c r="X12" s="16"/>
      <c r="Y12" s="17"/>
      <c r="Z12" s="14">
        <f t="shared" si="0"/>
        <v>0</v>
      </c>
      <c r="AA12" s="14">
        <f t="shared" si="1"/>
        <v>0</v>
      </c>
      <c r="AB12" s="18">
        <v>3.1991700000000001</v>
      </c>
      <c r="AC12" s="14">
        <f t="shared" si="2"/>
        <v>0</v>
      </c>
      <c r="AD12" s="14">
        <f t="shared" si="3"/>
        <v>0</v>
      </c>
      <c r="AE12" s="19">
        <f t="shared" si="4"/>
        <v>-100832</v>
      </c>
      <c r="AF12" s="20">
        <v>0.11799999999999999</v>
      </c>
      <c r="AG12" s="16">
        <v>3002075621</v>
      </c>
      <c r="AH12" s="19">
        <v>10322405</v>
      </c>
      <c r="AI12" s="14" t="s">
        <v>152</v>
      </c>
      <c r="AJ12" s="21" t="s">
        <v>153</v>
      </c>
      <c r="AK12" s="21"/>
      <c r="AL12" s="16" t="s">
        <v>71</v>
      </c>
      <c r="AM12" s="16" t="s">
        <v>154</v>
      </c>
      <c r="AN12" s="14" t="s">
        <v>61</v>
      </c>
    </row>
    <row r="13" spans="1:40" x14ac:dyDescent="0.35">
      <c r="A13" s="21" t="s">
        <v>155</v>
      </c>
      <c r="B13" s="21" t="s">
        <v>156</v>
      </c>
      <c r="C13" s="21" t="s">
        <v>136</v>
      </c>
      <c r="D13" s="21" t="s">
        <v>157</v>
      </c>
      <c r="E13" s="21" t="s">
        <v>157</v>
      </c>
      <c r="F13" s="21" t="s">
        <v>61</v>
      </c>
      <c r="G13" s="21" t="s">
        <v>62</v>
      </c>
      <c r="H13" s="21" t="s">
        <v>158</v>
      </c>
      <c r="I13" s="15">
        <v>45143.503805474538</v>
      </c>
      <c r="J13" s="14" t="s">
        <v>45</v>
      </c>
      <c r="K13" s="21">
        <v>2</v>
      </c>
      <c r="L13" s="23">
        <v>99689</v>
      </c>
      <c r="M13" s="23">
        <v>199378</v>
      </c>
      <c r="N13" s="23" t="s">
        <v>46</v>
      </c>
      <c r="O13" s="21" t="s">
        <v>82</v>
      </c>
      <c r="P13" s="21" t="s">
        <v>48</v>
      </c>
      <c r="Q13" s="21" t="s">
        <v>65</v>
      </c>
      <c r="R13" s="21" t="s">
        <v>159</v>
      </c>
      <c r="S13" s="23" t="s">
        <v>160</v>
      </c>
      <c r="T13" s="23" t="s">
        <v>161</v>
      </c>
      <c r="U13" s="23" t="s">
        <v>48</v>
      </c>
      <c r="V13" s="21" t="s">
        <v>52</v>
      </c>
      <c r="W13" s="21" t="s">
        <v>53</v>
      </c>
      <c r="X13" s="21"/>
      <c r="Y13" s="17"/>
      <c r="Z13" s="14">
        <f t="shared" si="0"/>
        <v>0</v>
      </c>
      <c r="AA13" s="14">
        <f t="shared" si="1"/>
        <v>0</v>
      </c>
      <c r="AB13" s="18">
        <v>3.1991700000000001</v>
      </c>
      <c r="AC13" s="14">
        <f t="shared" si="2"/>
        <v>0</v>
      </c>
      <c r="AD13" s="14">
        <f t="shared" si="3"/>
        <v>0</v>
      </c>
      <c r="AE13" s="19">
        <f t="shared" si="4"/>
        <v>-99689</v>
      </c>
      <c r="AF13" s="20">
        <v>0.128</v>
      </c>
      <c r="AG13" s="16">
        <v>3002075418</v>
      </c>
      <c r="AH13" s="19">
        <v>10322460</v>
      </c>
      <c r="AI13" s="14" t="s">
        <v>162</v>
      </c>
      <c r="AJ13" s="21" t="s">
        <v>163</v>
      </c>
      <c r="AK13" s="21"/>
      <c r="AL13" s="16" t="s">
        <v>71</v>
      </c>
      <c r="AM13" s="16" t="s">
        <v>57</v>
      </c>
      <c r="AN13" s="14" t="s">
        <v>61</v>
      </c>
    </row>
    <row r="14" spans="1:40" x14ac:dyDescent="0.35">
      <c r="A14" s="21" t="s">
        <v>164</v>
      </c>
      <c r="B14" s="21" t="s">
        <v>165</v>
      </c>
      <c r="C14" s="21" t="s">
        <v>41</v>
      </c>
      <c r="D14" s="21" t="s">
        <v>165</v>
      </c>
      <c r="E14" s="21" t="s">
        <v>166</v>
      </c>
      <c r="F14" s="21" t="s">
        <v>61</v>
      </c>
      <c r="G14" s="21" t="s">
        <v>62</v>
      </c>
      <c r="H14" s="21" t="s">
        <v>167</v>
      </c>
      <c r="I14" s="15">
        <v>45143.564068715277</v>
      </c>
      <c r="J14" s="14" t="s">
        <v>107</v>
      </c>
      <c r="K14" s="21">
        <v>1</v>
      </c>
      <c r="L14" s="23">
        <v>115781</v>
      </c>
      <c r="M14" s="23">
        <v>115781</v>
      </c>
      <c r="N14" s="23" t="s">
        <v>108</v>
      </c>
      <c r="O14" s="21" t="s">
        <v>74</v>
      </c>
      <c r="P14" s="21" t="s">
        <v>48</v>
      </c>
      <c r="Q14" s="21" t="s">
        <v>109</v>
      </c>
      <c r="R14" s="21" t="s">
        <v>168</v>
      </c>
      <c r="S14" s="23" t="s">
        <v>169</v>
      </c>
      <c r="T14" s="23" t="s">
        <v>161</v>
      </c>
      <c r="U14" s="23" t="s">
        <v>48</v>
      </c>
      <c r="V14" s="21" t="s">
        <v>52</v>
      </c>
      <c r="W14" s="21" t="s">
        <v>53</v>
      </c>
      <c r="X14" s="21"/>
      <c r="Y14" s="17"/>
      <c r="Z14" s="14">
        <f t="shared" si="0"/>
        <v>0</v>
      </c>
      <c r="AA14" s="14">
        <f t="shared" si="1"/>
        <v>0</v>
      </c>
      <c r="AB14" s="18">
        <v>3.1991700000000001</v>
      </c>
      <c r="AC14" s="14">
        <f t="shared" si="2"/>
        <v>0</v>
      </c>
      <c r="AD14" s="14">
        <f t="shared" si="3"/>
        <v>0</v>
      </c>
      <c r="AE14" s="19">
        <f t="shared" si="4"/>
        <v>-115781</v>
      </c>
      <c r="AF14" s="20">
        <v>0.11799999999999999</v>
      </c>
      <c r="AG14" s="16">
        <v>3002075447</v>
      </c>
      <c r="AH14" s="19">
        <v>10322461</v>
      </c>
      <c r="AI14" s="14" t="s">
        <v>170</v>
      </c>
      <c r="AJ14" s="21" t="s">
        <v>171</v>
      </c>
      <c r="AK14" s="21"/>
      <c r="AL14" s="16" t="s">
        <v>71</v>
      </c>
      <c r="AM14" s="16" t="s">
        <v>57</v>
      </c>
      <c r="AN14" s="14" t="s">
        <v>61</v>
      </c>
    </row>
    <row r="15" spans="1:40" x14ac:dyDescent="0.35">
      <c r="A15" s="16" t="s">
        <v>172</v>
      </c>
      <c r="B15" s="16" t="s">
        <v>135</v>
      </c>
      <c r="C15" s="14" t="s">
        <v>136</v>
      </c>
      <c r="D15" s="16" t="s">
        <v>135</v>
      </c>
      <c r="E15" s="16" t="s">
        <v>135</v>
      </c>
      <c r="F15" s="16" t="s">
        <v>137</v>
      </c>
      <c r="G15" s="16" t="s">
        <v>81</v>
      </c>
      <c r="H15" s="16" t="s">
        <v>173</v>
      </c>
      <c r="I15" s="15">
        <v>45145.631300034722</v>
      </c>
      <c r="J15" s="14" t="s">
        <v>139</v>
      </c>
      <c r="K15" s="16">
        <v>3</v>
      </c>
      <c r="L15" s="22">
        <v>99689</v>
      </c>
      <c r="M15" s="22">
        <v>299067</v>
      </c>
      <c r="N15" s="14" t="s">
        <v>140</v>
      </c>
      <c r="O15" s="16" t="s">
        <v>141</v>
      </c>
      <c r="P15" s="16" t="s">
        <v>48</v>
      </c>
      <c r="Q15" s="16" t="s">
        <v>142</v>
      </c>
      <c r="R15" s="16" t="s">
        <v>143</v>
      </c>
      <c r="S15" s="14" t="s">
        <v>144</v>
      </c>
      <c r="T15" s="14" t="s">
        <v>85</v>
      </c>
      <c r="U15" s="14" t="s">
        <v>48</v>
      </c>
      <c r="V15" s="14" t="s">
        <v>52</v>
      </c>
      <c r="W15" s="14" t="s">
        <v>86</v>
      </c>
      <c r="X15" s="16"/>
      <c r="Y15" s="17"/>
      <c r="Z15" s="14">
        <f t="shared" si="0"/>
        <v>0</v>
      </c>
      <c r="AA15" s="14">
        <f t="shared" si="1"/>
        <v>0</v>
      </c>
      <c r="AB15" s="18">
        <v>3.1991700000000001</v>
      </c>
      <c r="AC15" s="14">
        <f t="shared" si="2"/>
        <v>0</v>
      </c>
      <c r="AD15" s="14">
        <f t="shared" si="3"/>
        <v>0</v>
      </c>
      <c r="AE15" s="19">
        <f t="shared" si="4"/>
        <v>-99689</v>
      </c>
      <c r="AF15" s="20">
        <v>0.128</v>
      </c>
      <c r="AG15" s="16">
        <v>3002078010</v>
      </c>
      <c r="AH15" s="19">
        <v>10324056</v>
      </c>
      <c r="AI15" s="14" t="s">
        <v>174</v>
      </c>
      <c r="AJ15" s="14" t="s">
        <v>175</v>
      </c>
      <c r="AK15" s="14"/>
      <c r="AL15" s="16" t="s">
        <v>56</v>
      </c>
      <c r="AM15" s="16" t="s">
        <v>57</v>
      </c>
      <c r="AN15" s="14" t="s">
        <v>86</v>
      </c>
    </row>
    <row r="16" spans="1:40" x14ac:dyDescent="0.35">
      <c r="A16" s="16" t="s">
        <v>176</v>
      </c>
      <c r="B16" s="16" t="s">
        <v>177</v>
      </c>
      <c r="C16" s="14" t="s">
        <v>41</v>
      </c>
      <c r="D16" s="16" t="s">
        <v>177</v>
      </c>
      <c r="E16" s="16" t="s">
        <v>177</v>
      </c>
      <c r="F16" s="16" t="s">
        <v>61</v>
      </c>
      <c r="G16" s="16" t="s">
        <v>62</v>
      </c>
      <c r="H16" s="16" t="s">
        <v>178</v>
      </c>
      <c r="I16" s="15">
        <v>45145.545927743056</v>
      </c>
      <c r="J16" s="14" t="s">
        <v>45</v>
      </c>
      <c r="K16" s="16">
        <v>1</v>
      </c>
      <c r="L16" s="22">
        <v>100832</v>
      </c>
      <c r="M16" s="22">
        <v>100832</v>
      </c>
      <c r="N16" s="14" t="s">
        <v>46</v>
      </c>
      <c r="O16" s="16" t="s">
        <v>82</v>
      </c>
      <c r="P16" s="16" t="s">
        <v>48</v>
      </c>
      <c r="Q16" s="16" t="s">
        <v>65</v>
      </c>
      <c r="R16" s="16" t="s">
        <v>179</v>
      </c>
      <c r="S16" s="14" t="s">
        <v>169</v>
      </c>
      <c r="T16" s="14" t="s">
        <v>161</v>
      </c>
      <c r="U16" s="14" t="s">
        <v>48</v>
      </c>
      <c r="V16" s="14" t="s">
        <v>52</v>
      </c>
      <c r="W16" s="14" t="s">
        <v>53</v>
      </c>
      <c r="X16" s="16"/>
      <c r="Y16" s="16"/>
      <c r="Z16" s="14">
        <f t="shared" si="0"/>
        <v>0</v>
      </c>
      <c r="AA16" s="14">
        <f t="shared" si="1"/>
        <v>0</v>
      </c>
      <c r="AB16" s="18">
        <v>3.1991700000000001</v>
      </c>
      <c r="AC16" s="14">
        <f t="shared" si="2"/>
        <v>0</v>
      </c>
      <c r="AD16" s="14">
        <f t="shared" si="3"/>
        <v>0</v>
      </c>
      <c r="AE16" s="19">
        <f t="shared" si="4"/>
        <v>-100832</v>
      </c>
      <c r="AF16" s="20">
        <v>0.11799999999999999</v>
      </c>
      <c r="AG16" s="16">
        <v>3002078047</v>
      </c>
      <c r="AH16" s="19">
        <v>10324036</v>
      </c>
      <c r="AI16" s="14" t="s">
        <v>180</v>
      </c>
      <c r="AJ16" s="14" t="s">
        <v>181</v>
      </c>
      <c r="AK16" s="14"/>
      <c r="AL16" s="16" t="s">
        <v>56</v>
      </c>
      <c r="AM16" s="16" t="s">
        <v>57</v>
      </c>
      <c r="AN16" s="14" t="s">
        <v>53</v>
      </c>
    </row>
    <row r="17" spans="1:40" x14ac:dyDescent="0.35">
      <c r="A17" s="16" t="s">
        <v>182</v>
      </c>
      <c r="B17" s="16" t="s">
        <v>177</v>
      </c>
      <c r="C17" s="14" t="s">
        <v>41</v>
      </c>
      <c r="D17" s="16" t="s">
        <v>177</v>
      </c>
      <c r="E17" s="16" t="s">
        <v>177</v>
      </c>
      <c r="F17" s="16" t="s">
        <v>61</v>
      </c>
      <c r="G17" s="16" t="s">
        <v>62</v>
      </c>
      <c r="H17" s="16" t="s">
        <v>183</v>
      </c>
      <c r="I17" s="15">
        <v>45145.53936790509</v>
      </c>
      <c r="J17" s="14" t="s">
        <v>184</v>
      </c>
      <c r="K17" s="16">
        <v>20</v>
      </c>
      <c r="L17" s="22">
        <v>102327</v>
      </c>
      <c r="M17" s="22">
        <v>2046540</v>
      </c>
      <c r="N17" s="14" t="s">
        <v>185</v>
      </c>
      <c r="O17" s="16" t="s">
        <v>186</v>
      </c>
      <c r="P17" s="16" t="s">
        <v>48</v>
      </c>
      <c r="Q17" s="16" t="s">
        <v>187</v>
      </c>
      <c r="R17" s="16" t="s">
        <v>179</v>
      </c>
      <c r="S17" s="14" t="s">
        <v>169</v>
      </c>
      <c r="T17" s="14" t="s">
        <v>161</v>
      </c>
      <c r="U17" s="14" t="s">
        <v>48</v>
      </c>
      <c r="V17" s="14" t="s">
        <v>52</v>
      </c>
      <c r="W17" s="14" t="s">
        <v>53</v>
      </c>
      <c r="X17" s="16"/>
      <c r="Y17" s="16"/>
      <c r="Z17" s="14">
        <f t="shared" si="0"/>
        <v>0</v>
      </c>
      <c r="AA17" s="14">
        <f t="shared" si="1"/>
        <v>0</v>
      </c>
      <c r="AB17" s="18">
        <v>3.1991700000000001</v>
      </c>
      <c r="AC17" s="14">
        <f t="shared" si="2"/>
        <v>0</v>
      </c>
      <c r="AD17" s="14">
        <f t="shared" si="3"/>
        <v>0</v>
      </c>
      <c r="AE17" s="19">
        <f t="shared" si="4"/>
        <v>-102327</v>
      </c>
      <c r="AF17" s="20">
        <v>0.11799999999999999</v>
      </c>
      <c r="AG17" s="16">
        <v>3002078054</v>
      </c>
      <c r="AH17" s="19">
        <v>10324037</v>
      </c>
      <c r="AI17" s="14" t="s">
        <v>188</v>
      </c>
      <c r="AJ17" s="14" t="s">
        <v>189</v>
      </c>
      <c r="AK17" s="14"/>
      <c r="AL17" s="16" t="s">
        <v>71</v>
      </c>
      <c r="AM17" s="16" t="s">
        <v>57</v>
      </c>
      <c r="AN17" s="14" t="s">
        <v>61</v>
      </c>
    </row>
    <row r="18" spans="1:40" x14ac:dyDescent="0.35">
      <c r="A18" s="16" t="s">
        <v>190</v>
      </c>
      <c r="B18" s="16" t="s">
        <v>135</v>
      </c>
      <c r="C18" s="14" t="s">
        <v>136</v>
      </c>
      <c r="D18" s="16" t="s">
        <v>135</v>
      </c>
      <c r="E18" s="16" t="s">
        <v>135</v>
      </c>
      <c r="F18" s="16" t="s">
        <v>137</v>
      </c>
      <c r="G18" s="16" t="s">
        <v>81</v>
      </c>
      <c r="H18" s="16" t="s">
        <v>138</v>
      </c>
      <c r="I18" s="15">
        <v>45145.829593831018</v>
      </c>
      <c r="J18" s="14" t="s">
        <v>107</v>
      </c>
      <c r="K18" s="16">
        <v>5</v>
      </c>
      <c r="L18" s="22">
        <v>114468</v>
      </c>
      <c r="M18" s="22">
        <v>572340</v>
      </c>
      <c r="N18" s="14" t="s">
        <v>108</v>
      </c>
      <c r="O18" s="16" t="s">
        <v>74</v>
      </c>
      <c r="P18" s="16" t="s">
        <v>48</v>
      </c>
      <c r="Q18" s="16" t="s">
        <v>109</v>
      </c>
      <c r="R18" s="16" t="s">
        <v>143</v>
      </c>
      <c r="S18" s="14" t="s">
        <v>144</v>
      </c>
      <c r="T18" s="14" t="s">
        <v>85</v>
      </c>
      <c r="U18" s="14" t="s">
        <v>48</v>
      </c>
      <c r="V18" s="14" t="s">
        <v>52</v>
      </c>
      <c r="W18" s="14" t="s">
        <v>86</v>
      </c>
      <c r="X18" s="16"/>
      <c r="Y18" s="17"/>
      <c r="Z18" s="14">
        <f t="shared" si="0"/>
        <v>0</v>
      </c>
      <c r="AA18" s="14">
        <f t="shared" si="1"/>
        <v>0</v>
      </c>
      <c r="AB18" s="18">
        <v>3.1991700000000001</v>
      </c>
      <c r="AC18" s="14">
        <f t="shared" si="2"/>
        <v>0</v>
      </c>
      <c r="AD18" s="14">
        <f t="shared" si="3"/>
        <v>0</v>
      </c>
      <c r="AE18" s="19">
        <f t="shared" si="4"/>
        <v>-114468</v>
      </c>
      <c r="AF18" s="20">
        <v>0.128</v>
      </c>
      <c r="AG18" s="16">
        <v>3002078082</v>
      </c>
      <c r="AH18" s="19">
        <v>10324057</v>
      </c>
      <c r="AI18" s="14" t="s">
        <v>191</v>
      </c>
      <c r="AJ18" s="14" t="s">
        <v>192</v>
      </c>
      <c r="AK18" s="14"/>
      <c r="AL18" s="16" t="s">
        <v>56</v>
      </c>
      <c r="AM18" s="16" t="s">
        <v>57</v>
      </c>
      <c r="AN18" s="14" t="s">
        <v>86</v>
      </c>
    </row>
    <row r="19" spans="1:40" x14ac:dyDescent="0.35">
      <c r="A19" s="16" t="s">
        <v>193</v>
      </c>
      <c r="B19" s="16" t="s">
        <v>177</v>
      </c>
      <c r="C19" s="14" t="s">
        <v>41</v>
      </c>
      <c r="D19" s="16" t="s">
        <v>177</v>
      </c>
      <c r="E19" s="16" t="s">
        <v>177</v>
      </c>
      <c r="F19" s="16" t="s">
        <v>61</v>
      </c>
      <c r="G19" s="16" t="s">
        <v>62</v>
      </c>
      <c r="H19" s="16" t="s">
        <v>194</v>
      </c>
      <c r="I19" s="15">
        <v>45145.596959259259</v>
      </c>
      <c r="J19" s="14" t="s">
        <v>195</v>
      </c>
      <c r="K19" s="16">
        <v>1</v>
      </c>
      <c r="L19" s="22">
        <v>117276</v>
      </c>
      <c r="M19" s="22">
        <v>117276</v>
      </c>
      <c r="N19" s="14" t="s">
        <v>196</v>
      </c>
      <c r="O19" s="16" t="s">
        <v>197</v>
      </c>
      <c r="P19" s="16" t="s">
        <v>48</v>
      </c>
      <c r="Q19" s="16" t="s">
        <v>198</v>
      </c>
      <c r="R19" s="16" t="s">
        <v>179</v>
      </c>
      <c r="S19" s="14" t="s">
        <v>169</v>
      </c>
      <c r="T19" s="14" t="s">
        <v>161</v>
      </c>
      <c r="U19" s="14" t="s">
        <v>48</v>
      </c>
      <c r="V19" s="14" t="s">
        <v>52</v>
      </c>
      <c r="W19" s="14" t="s">
        <v>53</v>
      </c>
      <c r="X19" s="16"/>
      <c r="Y19" s="16"/>
      <c r="Z19" s="14">
        <f t="shared" si="0"/>
        <v>0</v>
      </c>
      <c r="AA19" s="14">
        <f t="shared" si="1"/>
        <v>0</v>
      </c>
      <c r="AB19" s="18">
        <v>3.1991700000000001</v>
      </c>
      <c r="AC19" s="14">
        <f t="shared" si="2"/>
        <v>0</v>
      </c>
      <c r="AD19" s="14">
        <f t="shared" si="3"/>
        <v>0</v>
      </c>
      <c r="AE19" s="19">
        <f t="shared" si="4"/>
        <v>-117276</v>
      </c>
      <c r="AF19" s="20">
        <v>0.11799999999999999</v>
      </c>
      <c r="AG19" s="16">
        <v>3002078065</v>
      </c>
      <c r="AH19" s="19">
        <v>10324038</v>
      </c>
      <c r="AI19" s="14" t="s">
        <v>199</v>
      </c>
      <c r="AJ19" s="14" t="s">
        <v>200</v>
      </c>
      <c r="AK19" s="14"/>
      <c r="AL19" s="16" t="s">
        <v>56</v>
      </c>
      <c r="AM19" s="16" t="s">
        <v>57</v>
      </c>
      <c r="AN19" s="14" t="s">
        <v>53</v>
      </c>
    </row>
    <row r="20" spans="1:40" x14ac:dyDescent="0.35">
      <c r="A20" s="16" t="s">
        <v>201</v>
      </c>
      <c r="B20" s="16" t="s">
        <v>177</v>
      </c>
      <c r="C20" s="14" t="s">
        <v>41</v>
      </c>
      <c r="D20" s="16" t="s">
        <v>177</v>
      </c>
      <c r="E20" s="16" t="s">
        <v>177</v>
      </c>
      <c r="F20" s="16" t="s">
        <v>61</v>
      </c>
      <c r="G20" s="16" t="s">
        <v>62</v>
      </c>
      <c r="H20" s="16" t="s">
        <v>202</v>
      </c>
      <c r="I20" s="15">
        <v>45145.593104594911</v>
      </c>
      <c r="J20" s="14" t="s">
        <v>203</v>
      </c>
      <c r="K20" s="16">
        <v>2</v>
      </c>
      <c r="L20" s="22">
        <v>117276</v>
      </c>
      <c r="M20" s="22">
        <v>234552</v>
      </c>
      <c r="N20" s="14" t="s">
        <v>204</v>
      </c>
      <c r="O20" s="16" t="s">
        <v>205</v>
      </c>
      <c r="P20" s="16" t="s">
        <v>48</v>
      </c>
      <c r="Q20" s="16" t="s">
        <v>206</v>
      </c>
      <c r="R20" s="16" t="s">
        <v>179</v>
      </c>
      <c r="S20" s="14" t="s">
        <v>169</v>
      </c>
      <c r="T20" s="14" t="s">
        <v>161</v>
      </c>
      <c r="U20" s="14" t="s">
        <v>48</v>
      </c>
      <c r="V20" s="14" t="s">
        <v>52</v>
      </c>
      <c r="W20" s="14" t="s">
        <v>53</v>
      </c>
      <c r="X20" s="16"/>
      <c r="Y20" s="16"/>
      <c r="Z20" s="14">
        <f t="shared" si="0"/>
        <v>0</v>
      </c>
      <c r="AA20" s="14">
        <f t="shared" si="1"/>
        <v>0</v>
      </c>
      <c r="AB20" s="18">
        <v>3.1991700000000001</v>
      </c>
      <c r="AC20" s="14">
        <f t="shared" si="2"/>
        <v>0</v>
      </c>
      <c r="AD20" s="14">
        <f t="shared" si="3"/>
        <v>0</v>
      </c>
      <c r="AE20" s="19">
        <f t="shared" si="4"/>
        <v>-117276</v>
      </c>
      <c r="AF20" s="20">
        <v>0.11799999999999999</v>
      </c>
      <c r="AG20" s="16">
        <v>3002078062</v>
      </c>
      <c r="AH20" s="19">
        <v>10324039</v>
      </c>
      <c r="AI20" s="14" t="s">
        <v>207</v>
      </c>
      <c r="AJ20" s="14" t="s">
        <v>208</v>
      </c>
      <c r="AK20" s="14"/>
      <c r="AL20" s="16" t="s">
        <v>71</v>
      </c>
      <c r="AM20" s="16" t="s">
        <v>57</v>
      </c>
      <c r="AN20" s="14" t="s">
        <v>61</v>
      </c>
    </row>
    <row r="21" spans="1:40" x14ac:dyDescent="0.35">
      <c r="A21" s="16" t="s">
        <v>209</v>
      </c>
      <c r="B21" s="16" t="s">
        <v>78</v>
      </c>
      <c r="C21" s="14" t="s">
        <v>41</v>
      </c>
      <c r="D21" s="16" t="s">
        <v>79</v>
      </c>
      <c r="E21" s="16" t="s">
        <v>79</v>
      </c>
      <c r="F21" s="16" t="s">
        <v>80</v>
      </c>
      <c r="G21" s="16" t="s">
        <v>81</v>
      </c>
      <c r="H21" s="16">
        <v>232411481</v>
      </c>
      <c r="I21" s="15">
        <v>45145.71951574074</v>
      </c>
      <c r="J21" s="14" t="s">
        <v>210</v>
      </c>
      <c r="K21" s="16">
        <v>1</v>
      </c>
      <c r="L21" s="22">
        <v>130730</v>
      </c>
      <c r="M21" s="22">
        <v>130730</v>
      </c>
      <c r="N21" s="14" t="s">
        <v>211</v>
      </c>
      <c r="O21" s="16" t="s">
        <v>212</v>
      </c>
      <c r="P21" s="16" t="s">
        <v>48</v>
      </c>
      <c r="Q21" s="16" t="s">
        <v>213</v>
      </c>
      <c r="R21" s="16" t="s">
        <v>83</v>
      </c>
      <c r="S21" s="14" t="s">
        <v>84</v>
      </c>
      <c r="T21" s="14" t="s">
        <v>85</v>
      </c>
      <c r="U21" s="14" t="s">
        <v>48</v>
      </c>
      <c r="V21" s="14" t="s">
        <v>52</v>
      </c>
      <c r="W21" s="14" t="s">
        <v>86</v>
      </c>
      <c r="X21" s="16"/>
      <c r="Y21" s="17"/>
      <c r="Z21" s="14">
        <f t="shared" si="0"/>
        <v>0</v>
      </c>
      <c r="AA21" s="14">
        <f t="shared" si="1"/>
        <v>0</v>
      </c>
      <c r="AB21" s="18">
        <v>3.1991700000000001</v>
      </c>
      <c r="AC21" s="14">
        <f t="shared" si="2"/>
        <v>0</v>
      </c>
      <c r="AD21" s="14">
        <f t="shared" si="3"/>
        <v>0</v>
      </c>
      <c r="AE21" s="19">
        <f t="shared" si="4"/>
        <v>-130730</v>
      </c>
      <c r="AF21" s="20">
        <v>0.11799999999999999</v>
      </c>
      <c r="AG21" s="16">
        <v>3002078743</v>
      </c>
      <c r="AH21" s="19">
        <v>10324058</v>
      </c>
      <c r="AI21" s="14" t="s">
        <v>214</v>
      </c>
      <c r="AJ21" s="14" t="s">
        <v>215</v>
      </c>
      <c r="AK21" s="14"/>
      <c r="AL21" s="16" t="s">
        <v>56</v>
      </c>
      <c r="AM21" s="16" t="s">
        <v>57</v>
      </c>
      <c r="AN21" s="14" t="s">
        <v>86</v>
      </c>
    </row>
  </sheetData>
  <conditionalFormatting sqref="A1">
    <cfRule type="duplicateValues" dxfId="69" priority="399"/>
  </conditionalFormatting>
  <conditionalFormatting sqref="A1">
    <cfRule type="duplicateValues" dxfId="68" priority="538"/>
  </conditionalFormatting>
  <conditionalFormatting sqref="AI1">
    <cfRule type="duplicateValues" dxfId="62" priority="397"/>
    <cfRule type="duplicateValues" dxfId="61" priority="398"/>
  </conditionalFormatting>
  <conditionalFormatting sqref="A2:A21">
    <cfRule type="duplicateValues" dxfId="28" priority="26"/>
  </conditionalFormatting>
  <conditionalFormatting sqref="A2:A5">
    <cfRule type="duplicateValues" dxfId="27" priority="24"/>
    <cfRule type="duplicateValues" dxfId="26" priority="25"/>
  </conditionalFormatting>
  <conditionalFormatting sqref="A2:A21">
    <cfRule type="duplicateValues" dxfId="25" priority="27"/>
  </conditionalFormatting>
  <conditionalFormatting sqref="A11:A12">
    <cfRule type="duplicateValues" dxfId="24" priority="22"/>
    <cfRule type="duplicateValues" dxfId="23" priority="23"/>
  </conditionalFormatting>
  <conditionalFormatting sqref="A13:A14">
    <cfRule type="duplicateValues" dxfId="22" priority="5"/>
    <cfRule type="duplicateValues" dxfId="21" priority="6"/>
    <cfRule type="duplicateValues" dxfId="20" priority="7"/>
    <cfRule type="duplicateValues" dxfId="19" priority="8"/>
    <cfRule type="duplicateValues" dxfId="18" priority="9"/>
    <cfRule type="duplicateValues" dxfId="17" priority="10"/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  <cfRule type="duplicateValues" dxfId="10" priority="17"/>
    <cfRule type="duplicateValues" dxfId="9" priority="18"/>
    <cfRule type="duplicateValues" dxfId="8" priority="19"/>
  </conditionalFormatting>
  <conditionalFormatting sqref="A15:A21">
    <cfRule type="duplicateValues" dxfId="7" priority="3"/>
    <cfRule type="duplicateValues" dxfId="6" priority="4"/>
  </conditionalFormatting>
  <conditionalFormatting sqref="AH11:AH14">
    <cfRule type="duplicateValues" dxfId="5" priority="20"/>
    <cfRule type="duplicateValues" dxfId="4" priority="21"/>
  </conditionalFormatting>
  <conditionalFormatting sqref="AH16">
    <cfRule type="duplicateValues" dxfId="3" priority="1"/>
    <cfRule type="duplicateValues" dxfId="2" priority="2"/>
  </conditionalFormatting>
  <conditionalFormatting sqref="AH3:AJ3 AI5 AI7 AI9 AI11 AI13 AI15 AI17 AI19 AI21">
    <cfRule type="duplicateValues" dxfId="1" priority="28"/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topLeftCell="AB4" workbookViewId="0">
      <selection activeCell="A2" sqref="A2:AN21"/>
    </sheetView>
  </sheetViews>
  <sheetFormatPr defaultRowHeight="14.5" x14ac:dyDescent="0.35"/>
  <sheetData>
    <row r="1" spans="1:40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5</v>
      </c>
      <c r="H1" s="1" t="s">
        <v>6</v>
      </c>
      <c r="I1" s="3" t="s">
        <v>7</v>
      </c>
      <c r="J1" s="2" t="s">
        <v>8</v>
      </c>
      <c r="K1" s="1" t="s">
        <v>9</v>
      </c>
      <c r="L1" s="4" t="s">
        <v>10</v>
      </c>
      <c r="M1" s="5" t="s">
        <v>11</v>
      </c>
      <c r="N1" s="6" t="s">
        <v>12</v>
      </c>
      <c r="O1" s="2" t="s">
        <v>13</v>
      </c>
      <c r="P1" s="1" t="s">
        <v>14</v>
      </c>
      <c r="Q1" s="7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8" t="s">
        <v>27</v>
      </c>
      <c r="AD1" s="8" t="s">
        <v>28</v>
      </c>
      <c r="AE1" s="10" t="s">
        <v>29</v>
      </c>
      <c r="AF1" s="11" t="s">
        <v>30</v>
      </c>
      <c r="AG1" s="11" t="s">
        <v>31</v>
      </c>
      <c r="AH1" s="12" t="s">
        <v>32</v>
      </c>
      <c r="AI1" s="2" t="s">
        <v>33</v>
      </c>
      <c r="AJ1" s="1" t="s">
        <v>34</v>
      </c>
      <c r="AK1" s="1" t="s">
        <v>35</v>
      </c>
      <c r="AL1" s="13" t="s">
        <v>36</v>
      </c>
      <c r="AM1" s="13" t="s">
        <v>37</v>
      </c>
      <c r="AN1" s="13" t="s">
        <v>38</v>
      </c>
    </row>
    <row r="2" spans="1:40" x14ac:dyDescent="0.35">
      <c r="A2" s="14" t="s">
        <v>39</v>
      </c>
      <c r="B2" s="14" t="s">
        <v>40</v>
      </c>
      <c r="C2" s="14" t="s">
        <v>41</v>
      </c>
      <c r="D2" s="14" t="s">
        <v>40</v>
      </c>
      <c r="E2" s="14" t="s">
        <v>40</v>
      </c>
      <c r="F2" s="14" t="s">
        <v>42</v>
      </c>
      <c r="G2" s="14" t="s">
        <v>43</v>
      </c>
      <c r="H2" s="14" t="s">
        <v>44</v>
      </c>
      <c r="I2" s="15">
        <v>45135.688773958333</v>
      </c>
      <c r="J2" s="14" t="s">
        <v>45</v>
      </c>
      <c r="K2" s="14">
        <v>2</v>
      </c>
      <c r="L2" s="14">
        <v>100832</v>
      </c>
      <c r="M2" s="14">
        <v>201664</v>
      </c>
      <c r="N2" s="14" t="s">
        <v>46</v>
      </c>
      <c r="O2" s="16" t="s">
        <v>47</v>
      </c>
      <c r="P2" s="14" t="s">
        <v>48</v>
      </c>
      <c r="Q2" s="14"/>
      <c r="R2" s="14" t="s">
        <v>49</v>
      </c>
      <c r="S2" s="14" t="s">
        <v>50</v>
      </c>
      <c r="T2" s="14" t="s">
        <v>51</v>
      </c>
      <c r="U2" s="14" t="s">
        <v>48</v>
      </c>
      <c r="V2" s="14" t="s">
        <v>52</v>
      </c>
      <c r="W2" s="14" t="s">
        <v>53</v>
      </c>
      <c r="X2" s="16"/>
      <c r="Y2" s="17"/>
      <c r="Z2" s="14">
        <f t="shared" ref="Z2:Z21" si="0">Y2*K2</f>
        <v>0</v>
      </c>
      <c r="AA2" s="14">
        <f t="shared" ref="AA2:AA21" si="1">Y2+(Y2*AB2%)</f>
        <v>0</v>
      </c>
      <c r="AB2" s="18">
        <v>3.1991700000000001</v>
      </c>
      <c r="AC2" s="14">
        <f t="shared" ref="AC2:AC21" si="2">AA2-(AA2*AF2)</f>
        <v>0</v>
      </c>
      <c r="AD2" s="14">
        <f t="shared" ref="AD2:AD21" si="3">AC2+(AC2*18%)</f>
        <v>0</v>
      </c>
      <c r="AE2" s="19">
        <f t="shared" ref="AE2:AE21" si="4">AC2-L2</f>
        <v>-100832</v>
      </c>
      <c r="AF2" s="20">
        <v>0.11799999999999999</v>
      </c>
      <c r="AG2" s="16">
        <v>3002065574</v>
      </c>
      <c r="AH2" s="19">
        <v>10321046</v>
      </c>
      <c r="AI2" s="14" t="s">
        <v>54</v>
      </c>
      <c r="AJ2" s="14" t="s">
        <v>55</v>
      </c>
      <c r="AK2" s="14"/>
      <c r="AL2" s="16" t="s">
        <v>56</v>
      </c>
      <c r="AM2" s="16" t="s">
        <v>57</v>
      </c>
      <c r="AN2" s="14" t="s">
        <v>42</v>
      </c>
    </row>
    <row r="3" spans="1:40" x14ac:dyDescent="0.35">
      <c r="A3" s="14" t="s">
        <v>58</v>
      </c>
      <c r="B3" s="14" t="s">
        <v>59</v>
      </c>
      <c r="C3" s="14" t="s">
        <v>41</v>
      </c>
      <c r="D3" s="14" t="s">
        <v>60</v>
      </c>
      <c r="E3" s="14" t="s">
        <v>60</v>
      </c>
      <c r="F3" s="14" t="s">
        <v>61</v>
      </c>
      <c r="G3" s="14" t="s">
        <v>62</v>
      </c>
      <c r="H3" s="14" t="s">
        <v>63</v>
      </c>
      <c r="I3" s="15">
        <v>45136.511411608793</v>
      </c>
      <c r="J3" s="14" t="s">
        <v>45</v>
      </c>
      <c r="K3" s="14">
        <v>38</v>
      </c>
      <c r="L3" s="14">
        <v>100832</v>
      </c>
      <c r="M3" s="14">
        <v>3831616</v>
      </c>
      <c r="N3" s="14" t="s">
        <v>46</v>
      </c>
      <c r="O3" s="16" t="s">
        <v>64</v>
      </c>
      <c r="P3" s="14" t="s">
        <v>48</v>
      </c>
      <c r="Q3" s="14" t="s">
        <v>65</v>
      </c>
      <c r="R3" s="14" t="s">
        <v>66</v>
      </c>
      <c r="S3" s="14" t="s">
        <v>67</v>
      </c>
      <c r="T3" s="14" t="s">
        <v>68</v>
      </c>
      <c r="U3" s="14" t="s">
        <v>48</v>
      </c>
      <c r="V3" s="14" t="s">
        <v>52</v>
      </c>
      <c r="W3" s="14" t="s">
        <v>53</v>
      </c>
      <c r="X3" s="16"/>
      <c r="Y3" s="17"/>
      <c r="Z3" s="14">
        <f t="shared" si="0"/>
        <v>0</v>
      </c>
      <c r="AA3" s="14">
        <f t="shared" si="1"/>
        <v>0</v>
      </c>
      <c r="AB3" s="18">
        <v>3.1991700000000001</v>
      </c>
      <c r="AC3" s="14">
        <f t="shared" si="2"/>
        <v>0</v>
      </c>
      <c r="AD3" s="14">
        <f t="shared" si="3"/>
        <v>0</v>
      </c>
      <c r="AE3" s="19">
        <f t="shared" si="4"/>
        <v>-100832</v>
      </c>
      <c r="AF3" s="20">
        <v>0.11799999999999999</v>
      </c>
      <c r="AG3" s="16">
        <v>3002065655</v>
      </c>
      <c r="AH3" s="19">
        <v>10320884</v>
      </c>
      <c r="AI3" s="14" t="s">
        <v>69</v>
      </c>
      <c r="AJ3" s="16" t="s">
        <v>70</v>
      </c>
      <c r="AK3" s="14"/>
      <c r="AL3" s="16" t="s">
        <v>71</v>
      </c>
      <c r="AM3" s="16" t="s">
        <v>57</v>
      </c>
      <c r="AN3" s="14" t="s">
        <v>61</v>
      </c>
    </row>
    <row r="4" spans="1:40" x14ac:dyDescent="0.35">
      <c r="A4" s="14" t="s">
        <v>72</v>
      </c>
      <c r="B4" s="14" t="s">
        <v>59</v>
      </c>
      <c r="C4" s="14" t="s">
        <v>41</v>
      </c>
      <c r="D4" s="14" t="s">
        <v>60</v>
      </c>
      <c r="E4" s="14" t="s">
        <v>60</v>
      </c>
      <c r="F4" s="14" t="s">
        <v>61</v>
      </c>
      <c r="G4" s="14" t="s">
        <v>62</v>
      </c>
      <c r="H4" s="14" t="s">
        <v>73</v>
      </c>
      <c r="I4" s="15">
        <v>45136.693257557868</v>
      </c>
      <c r="J4" s="14" t="s">
        <v>45</v>
      </c>
      <c r="K4" s="14">
        <v>5</v>
      </c>
      <c r="L4" s="14">
        <v>100832</v>
      </c>
      <c r="M4" s="14">
        <v>504160</v>
      </c>
      <c r="N4" s="14" t="s">
        <v>46</v>
      </c>
      <c r="O4" s="16" t="s">
        <v>74</v>
      </c>
      <c r="P4" s="14" t="s">
        <v>48</v>
      </c>
      <c r="Q4" s="14" t="s">
        <v>65</v>
      </c>
      <c r="R4" s="14" t="s">
        <v>66</v>
      </c>
      <c r="S4" s="14" t="s">
        <v>67</v>
      </c>
      <c r="T4" s="14" t="s">
        <v>68</v>
      </c>
      <c r="U4" s="14" t="s">
        <v>48</v>
      </c>
      <c r="V4" s="14" t="s">
        <v>52</v>
      </c>
      <c r="W4" s="14" t="s">
        <v>53</v>
      </c>
      <c r="X4" s="16"/>
      <c r="Y4" s="17"/>
      <c r="Z4" s="14">
        <f t="shared" si="0"/>
        <v>0</v>
      </c>
      <c r="AA4" s="14">
        <f t="shared" si="1"/>
        <v>0</v>
      </c>
      <c r="AB4" s="18">
        <v>3.1991700000000001</v>
      </c>
      <c r="AC4" s="14">
        <f t="shared" si="2"/>
        <v>0</v>
      </c>
      <c r="AD4" s="14">
        <f t="shared" si="3"/>
        <v>0</v>
      </c>
      <c r="AE4" s="19">
        <f t="shared" si="4"/>
        <v>-100832</v>
      </c>
      <c r="AF4" s="20">
        <v>0.11799999999999999</v>
      </c>
      <c r="AG4" s="16">
        <v>3002065521</v>
      </c>
      <c r="AH4" s="19">
        <v>10321047</v>
      </c>
      <c r="AI4" s="14" t="s">
        <v>75</v>
      </c>
      <c r="AJ4" s="14" t="s">
        <v>76</v>
      </c>
      <c r="AK4" s="14"/>
      <c r="AL4" s="16" t="s">
        <v>71</v>
      </c>
      <c r="AM4" s="16" t="s">
        <v>57</v>
      </c>
      <c r="AN4" s="14" t="s">
        <v>61</v>
      </c>
    </row>
    <row r="5" spans="1:40" x14ac:dyDescent="0.35">
      <c r="A5" s="14" t="s">
        <v>77</v>
      </c>
      <c r="B5" s="14" t="s">
        <v>78</v>
      </c>
      <c r="C5" s="14" t="s">
        <v>41</v>
      </c>
      <c r="D5" s="14" t="s">
        <v>79</v>
      </c>
      <c r="E5" s="14" t="s">
        <v>79</v>
      </c>
      <c r="F5" s="14" t="s">
        <v>80</v>
      </c>
      <c r="G5" s="14" t="s">
        <v>81</v>
      </c>
      <c r="H5" s="14">
        <v>232411373</v>
      </c>
      <c r="I5" s="15">
        <v>45136.767388460648</v>
      </c>
      <c r="J5" s="14" t="s">
        <v>45</v>
      </c>
      <c r="K5" s="14">
        <v>5</v>
      </c>
      <c r="L5" s="14">
        <v>100832</v>
      </c>
      <c r="M5" s="14">
        <v>504160</v>
      </c>
      <c r="N5" s="14" t="s">
        <v>46</v>
      </c>
      <c r="O5" s="16" t="s">
        <v>82</v>
      </c>
      <c r="P5" s="14" t="s">
        <v>48</v>
      </c>
      <c r="Q5" s="14" t="s">
        <v>65</v>
      </c>
      <c r="R5" s="14" t="s">
        <v>83</v>
      </c>
      <c r="S5" s="14" t="s">
        <v>84</v>
      </c>
      <c r="T5" s="14" t="s">
        <v>85</v>
      </c>
      <c r="U5" s="14" t="s">
        <v>48</v>
      </c>
      <c r="V5" s="14" t="s">
        <v>52</v>
      </c>
      <c r="W5" s="14" t="s">
        <v>86</v>
      </c>
      <c r="X5" s="16"/>
      <c r="Y5" s="17"/>
      <c r="Z5" s="14">
        <f t="shared" si="0"/>
        <v>0</v>
      </c>
      <c r="AA5" s="14">
        <f t="shared" si="1"/>
        <v>0</v>
      </c>
      <c r="AB5" s="18">
        <v>3.1991700000000001</v>
      </c>
      <c r="AC5" s="14">
        <f t="shared" si="2"/>
        <v>0</v>
      </c>
      <c r="AD5" s="14">
        <f t="shared" si="3"/>
        <v>0</v>
      </c>
      <c r="AE5" s="19">
        <f t="shared" si="4"/>
        <v>-100832</v>
      </c>
      <c r="AF5" s="20">
        <v>0.11799999999999999</v>
      </c>
      <c r="AG5" s="16">
        <v>3002067575</v>
      </c>
      <c r="AH5" s="19">
        <v>10321084</v>
      </c>
      <c r="AI5" s="14" t="s">
        <v>87</v>
      </c>
      <c r="AJ5" s="14" t="s">
        <v>88</v>
      </c>
      <c r="AK5" s="14"/>
      <c r="AL5" s="16" t="s">
        <v>56</v>
      </c>
      <c r="AM5" s="16" t="s">
        <v>57</v>
      </c>
      <c r="AN5" s="14" t="s">
        <v>80</v>
      </c>
    </row>
    <row r="6" spans="1:40" x14ac:dyDescent="0.35">
      <c r="A6" s="14" t="s">
        <v>89</v>
      </c>
      <c r="B6" s="14" t="s">
        <v>78</v>
      </c>
      <c r="C6" s="14" t="s">
        <v>41</v>
      </c>
      <c r="D6" s="14" t="s">
        <v>90</v>
      </c>
      <c r="E6" s="14" t="s">
        <v>90</v>
      </c>
      <c r="F6" s="14" t="s">
        <v>91</v>
      </c>
      <c r="G6" s="14" t="s">
        <v>92</v>
      </c>
      <c r="H6" s="14">
        <v>232411383</v>
      </c>
      <c r="I6" s="15">
        <v>45138.687262002313</v>
      </c>
      <c r="J6" s="14" t="s">
        <v>45</v>
      </c>
      <c r="K6" s="14">
        <v>2</v>
      </c>
      <c r="L6" s="14">
        <v>100832</v>
      </c>
      <c r="M6" s="14">
        <v>201664</v>
      </c>
      <c r="N6" s="14" t="s">
        <v>46</v>
      </c>
      <c r="O6" s="14" t="s">
        <v>82</v>
      </c>
      <c r="P6" s="14" t="s">
        <v>48</v>
      </c>
      <c r="Q6" s="14" t="s">
        <v>65</v>
      </c>
      <c r="R6" s="14" t="s">
        <v>83</v>
      </c>
      <c r="S6" s="14" t="s">
        <v>84</v>
      </c>
      <c r="T6" s="14" t="s">
        <v>85</v>
      </c>
      <c r="U6" s="14" t="s">
        <v>48</v>
      </c>
      <c r="V6" s="14" t="s">
        <v>52</v>
      </c>
      <c r="W6" s="14" t="s">
        <v>93</v>
      </c>
      <c r="X6" s="14"/>
      <c r="Y6" s="17"/>
      <c r="Z6" s="14">
        <f t="shared" si="0"/>
        <v>0</v>
      </c>
      <c r="AA6" s="14">
        <f t="shared" si="1"/>
        <v>0</v>
      </c>
      <c r="AB6" s="18">
        <v>3.1991700000000001</v>
      </c>
      <c r="AC6" s="14">
        <f t="shared" si="2"/>
        <v>0</v>
      </c>
      <c r="AD6" s="14">
        <f t="shared" si="3"/>
        <v>0</v>
      </c>
      <c r="AE6" s="19">
        <f t="shared" si="4"/>
        <v>-100832</v>
      </c>
      <c r="AF6" s="20">
        <v>0.11799999999999999</v>
      </c>
      <c r="AG6" s="16">
        <v>3002069699</v>
      </c>
      <c r="AH6" s="19">
        <v>10321704</v>
      </c>
      <c r="AI6" s="14" t="s">
        <v>94</v>
      </c>
      <c r="AJ6" s="14" t="s">
        <v>95</v>
      </c>
      <c r="AK6" s="14"/>
      <c r="AL6" s="16" t="s">
        <v>56</v>
      </c>
      <c r="AM6" s="16" t="s">
        <v>57</v>
      </c>
      <c r="AN6" s="14" t="s">
        <v>91</v>
      </c>
    </row>
    <row r="7" spans="1:40" x14ac:dyDescent="0.35">
      <c r="A7" s="14" t="s">
        <v>96</v>
      </c>
      <c r="B7" s="14" t="s">
        <v>59</v>
      </c>
      <c r="C7" s="14" t="s">
        <v>41</v>
      </c>
      <c r="D7" s="14" t="s">
        <v>97</v>
      </c>
      <c r="E7" s="14" t="s">
        <v>97</v>
      </c>
      <c r="F7" s="14" t="s">
        <v>42</v>
      </c>
      <c r="G7" s="14" t="s">
        <v>43</v>
      </c>
      <c r="H7" s="14" t="s">
        <v>98</v>
      </c>
      <c r="I7" s="15">
        <v>45138.773021412038</v>
      </c>
      <c r="J7" s="14" t="s">
        <v>45</v>
      </c>
      <c r="K7" s="14">
        <v>9</v>
      </c>
      <c r="L7" s="14">
        <v>100832</v>
      </c>
      <c r="M7" s="14">
        <v>907488</v>
      </c>
      <c r="N7" s="14" t="s">
        <v>46</v>
      </c>
      <c r="O7" s="14" t="s">
        <v>82</v>
      </c>
      <c r="P7" s="14" t="s">
        <v>48</v>
      </c>
      <c r="Q7" s="14" t="s">
        <v>65</v>
      </c>
      <c r="R7" s="14" t="s">
        <v>66</v>
      </c>
      <c r="S7" s="14" t="s">
        <v>67</v>
      </c>
      <c r="T7" s="14" t="s">
        <v>68</v>
      </c>
      <c r="U7" s="14" t="s">
        <v>48</v>
      </c>
      <c r="V7" s="14" t="s">
        <v>52</v>
      </c>
      <c r="W7" s="14" t="s">
        <v>53</v>
      </c>
      <c r="X7" s="14"/>
      <c r="Y7" s="17"/>
      <c r="Z7" s="14">
        <f t="shared" si="0"/>
        <v>0</v>
      </c>
      <c r="AA7" s="14">
        <f t="shared" si="1"/>
        <v>0</v>
      </c>
      <c r="AB7" s="18">
        <v>3.1991700000000001</v>
      </c>
      <c r="AC7" s="14">
        <f t="shared" si="2"/>
        <v>0</v>
      </c>
      <c r="AD7" s="14">
        <f t="shared" si="3"/>
        <v>0</v>
      </c>
      <c r="AE7" s="19">
        <f t="shared" si="4"/>
        <v>-100832</v>
      </c>
      <c r="AF7" s="20">
        <v>0.11799999999999999</v>
      </c>
      <c r="AG7" s="16">
        <v>3002069773</v>
      </c>
      <c r="AH7" s="19">
        <v>10321674</v>
      </c>
      <c r="AI7" s="14" t="s">
        <v>99</v>
      </c>
      <c r="AJ7" s="14" t="s">
        <v>100</v>
      </c>
      <c r="AK7" s="14"/>
      <c r="AL7" s="16" t="s">
        <v>71</v>
      </c>
      <c r="AM7" s="16" t="s">
        <v>57</v>
      </c>
      <c r="AN7" s="14" t="s">
        <v>42</v>
      </c>
    </row>
    <row r="8" spans="1:40" x14ac:dyDescent="0.35">
      <c r="A8" s="14" t="s">
        <v>101</v>
      </c>
      <c r="B8" s="14" t="s">
        <v>102</v>
      </c>
      <c r="C8" s="14" t="s">
        <v>41</v>
      </c>
      <c r="D8" s="14" t="s">
        <v>103</v>
      </c>
      <c r="E8" s="14" t="s">
        <v>103</v>
      </c>
      <c r="F8" s="14" t="s">
        <v>104</v>
      </c>
      <c r="G8" s="14" t="s">
        <v>105</v>
      </c>
      <c r="H8" s="14" t="s">
        <v>106</v>
      </c>
      <c r="I8" s="15">
        <v>45138.787815312498</v>
      </c>
      <c r="J8" s="14" t="s">
        <v>107</v>
      </c>
      <c r="K8" s="14">
        <v>1</v>
      </c>
      <c r="L8" s="14">
        <v>115781</v>
      </c>
      <c r="M8" s="14">
        <v>115781</v>
      </c>
      <c r="N8" s="14" t="s">
        <v>108</v>
      </c>
      <c r="O8" s="14" t="s">
        <v>74</v>
      </c>
      <c r="P8" s="14" t="s">
        <v>48</v>
      </c>
      <c r="Q8" s="14" t="s">
        <v>109</v>
      </c>
      <c r="R8" s="14" t="s">
        <v>110</v>
      </c>
      <c r="S8" s="14" t="s">
        <v>111</v>
      </c>
      <c r="T8" s="14" t="s">
        <v>85</v>
      </c>
      <c r="U8" s="14" t="s">
        <v>48</v>
      </c>
      <c r="V8" s="14" t="s">
        <v>52</v>
      </c>
      <c r="W8" s="14" t="s">
        <v>112</v>
      </c>
      <c r="X8" s="14"/>
      <c r="Y8" s="17"/>
      <c r="Z8" s="14">
        <f t="shared" si="0"/>
        <v>0</v>
      </c>
      <c r="AA8" s="14">
        <f t="shared" si="1"/>
        <v>0</v>
      </c>
      <c r="AB8" s="18">
        <v>3.1991700000000001</v>
      </c>
      <c r="AC8" s="14">
        <f t="shared" si="2"/>
        <v>0</v>
      </c>
      <c r="AD8" s="14">
        <f t="shared" si="3"/>
        <v>0</v>
      </c>
      <c r="AE8" s="19">
        <f t="shared" si="4"/>
        <v>-115781</v>
      </c>
      <c r="AF8" s="20">
        <v>0.11799999999999999</v>
      </c>
      <c r="AG8" s="16">
        <v>3002124019</v>
      </c>
      <c r="AH8" s="19">
        <v>10335427</v>
      </c>
      <c r="AI8" s="14" t="s">
        <v>113</v>
      </c>
      <c r="AJ8" s="14" t="s">
        <v>114</v>
      </c>
      <c r="AK8" s="14"/>
      <c r="AL8" s="16" t="s">
        <v>56</v>
      </c>
      <c r="AM8" s="16" t="s">
        <v>57</v>
      </c>
      <c r="AN8" s="14" t="s">
        <v>104</v>
      </c>
    </row>
    <row r="9" spans="1:40" x14ac:dyDescent="0.35">
      <c r="A9" s="14" t="s">
        <v>115</v>
      </c>
      <c r="B9" s="14" t="s">
        <v>102</v>
      </c>
      <c r="C9" s="14" t="s">
        <v>41</v>
      </c>
      <c r="D9" s="14" t="s">
        <v>103</v>
      </c>
      <c r="E9" s="14" t="s">
        <v>103</v>
      </c>
      <c r="F9" s="14" t="s">
        <v>104</v>
      </c>
      <c r="G9" s="14" t="s">
        <v>105</v>
      </c>
      <c r="H9" s="14" t="s">
        <v>106</v>
      </c>
      <c r="I9" s="15">
        <v>45138.787815393523</v>
      </c>
      <c r="J9" s="14" t="s">
        <v>45</v>
      </c>
      <c r="K9" s="14">
        <v>1</v>
      </c>
      <c r="L9" s="14">
        <v>100832</v>
      </c>
      <c r="M9" s="14">
        <v>100832</v>
      </c>
      <c r="N9" s="14" t="s">
        <v>46</v>
      </c>
      <c r="O9" s="14" t="s">
        <v>82</v>
      </c>
      <c r="P9" s="14" t="s">
        <v>48</v>
      </c>
      <c r="Q9" s="14" t="s">
        <v>65</v>
      </c>
      <c r="R9" s="14" t="s">
        <v>110</v>
      </c>
      <c r="S9" s="14" t="s">
        <v>111</v>
      </c>
      <c r="T9" s="14" t="s">
        <v>85</v>
      </c>
      <c r="U9" s="14" t="s">
        <v>48</v>
      </c>
      <c r="V9" s="14" t="s">
        <v>52</v>
      </c>
      <c r="W9" s="14" t="s">
        <v>112</v>
      </c>
      <c r="X9" s="14"/>
      <c r="Y9" s="17"/>
      <c r="Z9" s="14">
        <f t="shared" si="0"/>
        <v>0</v>
      </c>
      <c r="AA9" s="14">
        <f t="shared" si="1"/>
        <v>0</v>
      </c>
      <c r="AB9" s="18">
        <v>3.1991700000000001</v>
      </c>
      <c r="AC9" s="14">
        <f t="shared" si="2"/>
        <v>0</v>
      </c>
      <c r="AD9" s="14">
        <f t="shared" si="3"/>
        <v>0</v>
      </c>
      <c r="AE9" s="19">
        <f t="shared" si="4"/>
        <v>-100832</v>
      </c>
      <c r="AF9" s="20">
        <v>0.11799999999999999</v>
      </c>
      <c r="AG9" s="16">
        <v>3002069710</v>
      </c>
      <c r="AH9" s="19">
        <v>10321692</v>
      </c>
      <c r="AI9" s="14" t="s">
        <v>116</v>
      </c>
      <c r="AJ9" s="14" t="s">
        <v>117</v>
      </c>
      <c r="AK9" s="14"/>
      <c r="AL9" s="16" t="s">
        <v>56</v>
      </c>
      <c r="AM9" s="16" t="s">
        <v>57</v>
      </c>
      <c r="AN9" s="14" t="s">
        <v>104</v>
      </c>
    </row>
    <row r="10" spans="1:40" x14ac:dyDescent="0.35">
      <c r="A10" s="14" t="s">
        <v>118</v>
      </c>
      <c r="B10" s="14" t="s">
        <v>119</v>
      </c>
      <c r="C10" s="14" t="s">
        <v>120</v>
      </c>
      <c r="D10" s="14" t="s">
        <v>121</v>
      </c>
      <c r="E10" s="14" t="s">
        <v>121</v>
      </c>
      <c r="F10" s="14" t="s">
        <v>122</v>
      </c>
      <c r="G10" s="14" t="s">
        <v>123</v>
      </c>
      <c r="H10" s="14" t="s">
        <v>124</v>
      </c>
      <c r="I10" s="15">
        <v>45139.503205289351</v>
      </c>
      <c r="J10" s="14" t="s">
        <v>125</v>
      </c>
      <c r="K10" s="14">
        <v>1</v>
      </c>
      <c r="L10" s="14">
        <v>101167</v>
      </c>
      <c r="M10" s="14">
        <v>101167</v>
      </c>
      <c r="N10" s="14" t="s">
        <v>126</v>
      </c>
      <c r="O10" s="14" t="s">
        <v>127</v>
      </c>
      <c r="P10" s="14" t="s">
        <v>48</v>
      </c>
      <c r="Q10" s="14" t="s">
        <v>128</v>
      </c>
      <c r="R10" s="14" t="s">
        <v>129</v>
      </c>
      <c r="S10" s="14" t="s">
        <v>130</v>
      </c>
      <c r="T10" s="14" t="s">
        <v>131</v>
      </c>
      <c r="U10" s="14" t="s">
        <v>48</v>
      </c>
      <c r="V10" s="14" t="s">
        <v>52</v>
      </c>
      <c r="W10" s="14" t="s">
        <v>86</v>
      </c>
      <c r="X10" s="14"/>
      <c r="Y10" s="17"/>
      <c r="Z10" s="14">
        <f t="shared" si="0"/>
        <v>0</v>
      </c>
      <c r="AA10" s="14">
        <f t="shared" si="1"/>
        <v>0</v>
      </c>
      <c r="AB10" s="18">
        <v>3.1991700000000001</v>
      </c>
      <c r="AC10" s="14">
        <f t="shared" si="2"/>
        <v>0</v>
      </c>
      <c r="AD10" s="14">
        <f t="shared" si="3"/>
        <v>0</v>
      </c>
      <c r="AE10" s="19">
        <f t="shared" si="4"/>
        <v>-101167</v>
      </c>
      <c r="AF10" s="20">
        <v>0.128</v>
      </c>
      <c r="AG10" s="16">
        <v>3002069687</v>
      </c>
      <c r="AH10" s="19">
        <v>10321689</v>
      </c>
      <c r="AI10" s="14" t="s">
        <v>132</v>
      </c>
      <c r="AJ10" s="14" t="s">
        <v>133</v>
      </c>
      <c r="AK10" s="14"/>
      <c r="AL10" s="16" t="s">
        <v>56</v>
      </c>
      <c r="AM10" s="16" t="s">
        <v>57</v>
      </c>
      <c r="AN10" s="14" t="s">
        <v>122</v>
      </c>
    </row>
    <row r="11" spans="1:40" x14ac:dyDescent="0.35">
      <c r="A11" s="16" t="s">
        <v>134</v>
      </c>
      <c r="B11" s="16" t="s">
        <v>135</v>
      </c>
      <c r="C11" s="14" t="s">
        <v>136</v>
      </c>
      <c r="D11" s="16" t="s">
        <v>135</v>
      </c>
      <c r="E11" s="16" t="s">
        <v>135</v>
      </c>
      <c r="F11" s="16" t="s">
        <v>137</v>
      </c>
      <c r="G11" s="16" t="s">
        <v>81</v>
      </c>
      <c r="H11" s="16" t="s">
        <v>138</v>
      </c>
      <c r="I11" s="15">
        <v>45141.740659340277</v>
      </c>
      <c r="J11" s="14" t="s">
        <v>139</v>
      </c>
      <c r="K11" s="16">
        <v>1</v>
      </c>
      <c r="L11" s="22">
        <v>99689</v>
      </c>
      <c r="M11" s="22">
        <v>99689</v>
      </c>
      <c r="N11" s="14" t="s">
        <v>140</v>
      </c>
      <c r="O11" s="16" t="s">
        <v>141</v>
      </c>
      <c r="P11" s="16" t="s">
        <v>48</v>
      </c>
      <c r="Q11" s="16" t="s">
        <v>142</v>
      </c>
      <c r="R11" s="16" t="s">
        <v>143</v>
      </c>
      <c r="S11" s="14" t="s">
        <v>144</v>
      </c>
      <c r="T11" s="14" t="s">
        <v>85</v>
      </c>
      <c r="U11" s="14" t="s">
        <v>48</v>
      </c>
      <c r="V11" s="14" t="s">
        <v>52</v>
      </c>
      <c r="W11" s="14" t="s">
        <v>86</v>
      </c>
      <c r="X11" s="16"/>
      <c r="Y11" s="17"/>
      <c r="Z11" s="14">
        <f t="shared" si="0"/>
        <v>0</v>
      </c>
      <c r="AA11" s="14">
        <f t="shared" si="1"/>
        <v>0</v>
      </c>
      <c r="AB11" s="18">
        <v>3.1991700000000001</v>
      </c>
      <c r="AC11" s="14">
        <f t="shared" si="2"/>
        <v>0</v>
      </c>
      <c r="AD11" s="14">
        <f t="shared" si="3"/>
        <v>0</v>
      </c>
      <c r="AE11" s="19">
        <f t="shared" si="4"/>
        <v>-99689</v>
      </c>
      <c r="AF11" s="20">
        <v>0.128</v>
      </c>
      <c r="AG11" s="16">
        <v>3002075365</v>
      </c>
      <c r="AH11" s="19">
        <v>10322413</v>
      </c>
      <c r="AI11" s="14" t="s">
        <v>145</v>
      </c>
      <c r="AJ11" s="21" t="s">
        <v>146</v>
      </c>
      <c r="AK11" s="21"/>
      <c r="AL11" s="16" t="s">
        <v>56</v>
      </c>
      <c r="AM11" s="16" t="s">
        <v>57</v>
      </c>
      <c r="AN11" s="14" t="s">
        <v>86</v>
      </c>
    </row>
    <row r="12" spans="1:40" x14ac:dyDescent="0.35">
      <c r="A12" s="16" t="s">
        <v>147</v>
      </c>
      <c r="B12" s="16" t="s">
        <v>148</v>
      </c>
      <c r="C12" s="14" t="s">
        <v>41</v>
      </c>
      <c r="D12" s="16" t="s">
        <v>149</v>
      </c>
      <c r="E12" s="16" t="s">
        <v>149</v>
      </c>
      <c r="F12" s="16" t="s">
        <v>61</v>
      </c>
      <c r="G12" s="16" t="s">
        <v>62</v>
      </c>
      <c r="H12" s="16" t="s">
        <v>150</v>
      </c>
      <c r="I12" s="15">
        <v>45141.652543020828</v>
      </c>
      <c r="J12" s="14" t="s">
        <v>45</v>
      </c>
      <c r="K12" s="16">
        <v>1</v>
      </c>
      <c r="L12" s="22">
        <v>100832</v>
      </c>
      <c r="M12" s="22">
        <v>100832</v>
      </c>
      <c r="N12" s="14" t="s">
        <v>46</v>
      </c>
      <c r="O12" s="16" t="s">
        <v>82</v>
      </c>
      <c r="P12" s="16" t="s">
        <v>48</v>
      </c>
      <c r="Q12" s="16" t="s">
        <v>65</v>
      </c>
      <c r="R12" s="16" t="s">
        <v>151</v>
      </c>
      <c r="S12" s="14" t="e">
        <v>#N/A</v>
      </c>
      <c r="T12" s="14" t="e">
        <v>#N/A</v>
      </c>
      <c r="U12" s="14" t="s">
        <v>48</v>
      </c>
      <c r="V12" s="14" t="s">
        <v>52</v>
      </c>
      <c r="W12" s="14" t="s">
        <v>53</v>
      </c>
      <c r="X12" s="16"/>
      <c r="Y12" s="17"/>
      <c r="Z12" s="14">
        <f t="shared" si="0"/>
        <v>0</v>
      </c>
      <c r="AA12" s="14">
        <f t="shared" si="1"/>
        <v>0</v>
      </c>
      <c r="AB12" s="18">
        <v>3.1991700000000001</v>
      </c>
      <c r="AC12" s="14">
        <f t="shared" si="2"/>
        <v>0</v>
      </c>
      <c r="AD12" s="14">
        <f t="shared" si="3"/>
        <v>0</v>
      </c>
      <c r="AE12" s="19">
        <f t="shared" si="4"/>
        <v>-100832</v>
      </c>
      <c r="AF12" s="20">
        <v>0.11799999999999999</v>
      </c>
      <c r="AG12" s="16">
        <v>3002075621</v>
      </c>
      <c r="AH12" s="19">
        <v>10322405</v>
      </c>
      <c r="AI12" s="14" t="s">
        <v>152</v>
      </c>
      <c r="AJ12" s="21" t="s">
        <v>153</v>
      </c>
      <c r="AK12" s="21"/>
      <c r="AL12" s="16" t="s">
        <v>71</v>
      </c>
      <c r="AM12" s="16" t="s">
        <v>154</v>
      </c>
      <c r="AN12" s="14" t="s">
        <v>61</v>
      </c>
    </row>
    <row r="13" spans="1:40" x14ac:dyDescent="0.35">
      <c r="A13" s="21" t="s">
        <v>155</v>
      </c>
      <c r="B13" s="21" t="s">
        <v>156</v>
      </c>
      <c r="C13" s="21" t="s">
        <v>136</v>
      </c>
      <c r="D13" s="21" t="s">
        <v>157</v>
      </c>
      <c r="E13" s="21" t="s">
        <v>157</v>
      </c>
      <c r="F13" s="21" t="s">
        <v>61</v>
      </c>
      <c r="G13" s="21" t="s">
        <v>62</v>
      </c>
      <c r="H13" s="21" t="s">
        <v>158</v>
      </c>
      <c r="I13" s="15">
        <v>45143.503805474538</v>
      </c>
      <c r="J13" s="14" t="s">
        <v>45</v>
      </c>
      <c r="K13" s="21">
        <v>2</v>
      </c>
      <c r="L13" s="23">
        <v>99689</v>
      </c>
      <c r="M13" s="23">
        <v>199378</v>
      </c>
      <c r="N13" s="23" t="s">
        <v>46</v>
      </c>
      <c r="O13" s="21" t="s">
        <v>82</v>
      </c>
      <c r="P13" s="21" t="s">
        <v>48</v>
      </c>
      <c r="Q13" s="21" t="s">
        <v>65</v>
      </c>
      <c r="R13" s="21" t="s">
        <v>159</v>
      </c>
      <c r="S13" s="23" t="s">
        <v>160</v>
      </c>
      <c r="T13" s="23" t="s">
        <v>161</v>
      </c>
      <c r="U13" s="23" t="s">
        <v>48</v>
      </c>
      <c r="V13" s="21" t="s">
        <v>52</v>
      </c>
      <c r="W13" s="21" t="s">
        <v>53</v>
      </c>
      <c r="X13" s="21"/>
      <c r="Y13" s="17"/>
      <c r="Z13" s="14">
        <f t="shared" si="0"/>
        <v>0</v>
      </c>
      <c r="AA13" s="14">
        <f t="shared" si="1"/>
        <v>0</v>
      </c>
      <c r="AB13" s="18">
        <v>3.1991700000000001</v>
      </c>
      <c r="AC13" s="14">
        <f t="shared" si="2"/>
        <v>0</v>
      </c>
      <c r="AD13" s="14">
        <f t="shared" si="3"/>
        <v>0</v>
      </c>
      <c r="AE13" s="19">
        <f t="shared" si="4"/>
        <v>-99689</v>
      </c>
      <c r="AF13" s="20">
        <v>0.128</v>
      </c>
      <c r="AG13" s="16">
        <v>3002075418</v>
      </c>
      <c r="AH13" s="19">
        <v>10322460</v>
      </c>
      <c r="AI13" s="14" t="s">
        <v>162</v>
      </c>
      <c r="AJ13" s="21" t="s">
        <v>163</v>
      </c>
      <c r="AK13" s="21"/>
      <c r="AL13" s="16" t="s">
        <v>71</v>
      </c>
      <c r="AM13" s="16" t="s">
        <v>57</v>
      </c>
      <c r="AN13" s="14" t="s">
        <v>61</v>
      </c>
    </row>
    <row r="14" spans="1:40" x14ac:dyDescent="0.35">
      <c r="A14" s="21" t="s">
        <v>164</v>
      </c>
      <c r="B14" s="21" t="s">
        <v>165</v>
      </c>
      <c r="C14" s="21" t="s">
        <v>41</v>
      </c>
      <c r="D14" s="21" t="s">
        <v>165</v>
      </c>
      <c r="E14" s="21" t="s">
        <v>166</v>
      </c>
      <c r="F14" s="21" t="s">
        <v>61</v>
      </c>
      <c r="G14" s="21" t="s">
        <v>62</v>
      </c>
      <c r="H14" s="21" t="s">
        <v>167</v>
      </c>
      <c r="I14" s="15">
        <v>45143.564068715277</v>
      </c>
      <c r="J14" s="14" t="s">
        <v>107</v>
      </c>
      <c r="K14" s="21">
        <v>1</v>
      </c>
      <c r="L14" s="23">
        <v>115781</v>
      </c>
      <c r="M14" s="23">
        <v>115781</v>
      </c>
      <c r="N14" s="23" t="s">
        <v>108</v>
      </c>
      <c r="O14" s="21" t="s">
        <v>74</v>
      </c>
      <c r="P14" s="21" t="s">
        <v>48</v>
      </c>
      <c r="Q14" s="21" t="s">
        <v>109</v>
      </c>
      <c r="R14" s="21" t="s">
        <v>168</v>
      </c>
      <c r="S14" s="23" t="s">
        <v>169</v>
      </c>
      <c r="T14" s="23" t="s">
        <v>161</v>
      </c>
      <c r="U14" s="23" t="s">
        <v>48</v>
      </c>
      <c r="V14" s="21" t="s">
        <v>52</v>
      </c>
      <c r="W14" s="21" t="s">
        <v>53</v>
      </c>
      <c r="X14" s="21"/>
      <c r="Y14" s="17"/>
      <c r="Z14" s="14">
        <f t="shared" si="0"/>
        <v>0</v>
      </c>
      <c r="AA14" s="14">
        <f t="shared" si="1"/>
        <v>0</v>
      </c>
      <c r="AB14" s="18">
        <v>3.1991700000000001</v>
      </c>
      <c r="AC14" s="14">
        <f t="shared" si="2"/>
        <v>0</v>
      </c>
      <c r="AD14" s="14">
        <f t="shared" si="3"/>
        <v>0</v>
      </c>
      <c r="AE14" s="19">
        <f t="shared" si="4"/>
        <v>-115781</v>
      </c>
      <c r="AF14" s="20">
        <v>0.11799999999999999</v>
      </c>
      <c r="AG14" s="16">
        <v>3002075447</v>
      </c>
      <c r="AH14" s="19">
        <v>10322461</v>
      </c>
      <c r="AI14" s="14" t="s">
        <v>170</v>
      </c>
      <c r="AJ14" s="21" t="s">
        <v>171</v>
      </c>
      <c r="AK14" s="21"/>
      <c r="AL14" s="16" t="s">
        <v>71</v>
      </c>
      <c r="AM14" s="16" t="s">
        <v>57</v>
      </c>
      <c r="AN14" s="14" t="s">
        <v>61</v>
      </c>
    </row>
    <row r="15" spans="1:40" x14ac:dyDescent="0.35">
      <c r="A15" s="16" t="s">
        <v>172</v>
      </c>
      <c r="B15" s="16" t="s">
        <v>135</v>
      </c>
      <c r="C15" s="14" t="s">
        <v>136</v>
      </c>
      <c r="D15" s="16" t="s">
        <v>135</v>
      </c>
      <c r="E15" s="16" t="s">
        <v>135</v>
      </c>
      <c r="F15" s="16" t="s">
        <v>137</v>
      </c>
      <c r="G15" s="16" t="s">
        <v>81</v>
      </c>
      <c r="H15" s="16" t="s">
        <v>173</v>
      </c>
      <c r="I15" s="15">
        <v>45145.631300034722</v>
      </c>
      <c r="J15" s="14" t="s">
        <v>139</v>
      </c>
      <c r="K15" s="16">
        <v>3</v>
      </c>
      <c r="L15" s="22">
        <v>99689</v>
      </c>
      <c r="M15" s="22">
        <v>299067</v>
      </c>
      <c r="N15" s="14" t="s">
        <v>140</v>
      </c>
      <c r="O15" s="16" t="s">
        <v>141</v>
      </c>
      <c r="P15" s="16" t="s">
        <v>48</v>
      </c>
      <c r="Q15" s="16" t="s">
        <v>142</v>
      </c>
      <c r="R15" s="16" t="s">
        <v>143</v>
      </c>
      <c r="S15" s="14" t="s">
        <v>144</v>
      </c>
      <c r="T15" s="14" t="s">
        <v>85</v>
      </c>
      <c r="U15" s="14" t="s">
        <v>48</v>
      </c>
      <c r="V15" s="14" t="s">
        <v>52</v>
      </c>
      <c r="W15" s="14" t="s">
        <v>86</v>
      </c>
      <c r="X15" s="16"/>
      <c r="Y15" s="17"/>
      <c r="Z15" s="14">
        <f t="shared" si="0"/>
        <v>0</v>
      </c>
      <c r="AA15" s="14">
        <f t="shared" si="1"/>
        <v>0</v>
      </c>
      <c r="AB15" s="18">
        <v>3.1991700000000001</v>
      </c>
      <c r="AC15" s="14">
        <f t="shared" si="2"/>
        <v>0</v>
      </c>
      <c r="AD15" s="14">
        <f t="shared" si="3"/>
        <v>0</v>
      </c>
      <c r="AE15" s="19">
        <f t="shared" si="4"/>
        <v>-99689</v>
      </c>
      <c r="AF15" s="20">
        <v>0.128</v>
      </c>
      <c r="AG15" s="16">
        <v>3002078010</v>
      </c>
      <c r="AH15" s="19">
        <v>10324056</v>
      </c>
      <c r="AI15" s="14" t="s">
        <v>174</v>
      </c>
      <c r="AJ15" s="14" t="s">
        <v>175</v>
      </c>
      <c r="AK15" s="14"/>
      <c r="AL15" s="16" t="s">
        <v>56</v>
      </c>
      <c r="AM15" s="16" t="s">
        <v>57</v>
      </c>
      <c r="AN15" s="14" t="s">
        <v>86</v>
      </c>
    </row>
    <row r="16" spans="1:40" x14ac:dyDescent="0.35">
      <c r="A16" s="16" t="s">
        <v>176</v>
      </c>
      <c r="B16" s="16" t="s">
        <v>177</v>
      </c>
      <c r="C16" s="14" t="s">
        <v>41</v>
      </c>
      <c r="D16" s="16" t="s">
        <v>177</v>
      </c>
      <c r="E16" s="16" t="s">
        <v>177</v>
      </c>
      <c r="F16" s="16" t="s">
        <v>61</v>
      </c>
      <c r="G16" s="16" t="s">
        <v>62</v>
      </c>
      <c r="H16" s="16" t="s">
        <v>178</v>
      </c>
      <c r="I16" s="15">
        <v>45145.545927743056</v>
      </c>
      <c r="J16" s="14" t="s">
        <v>45</v>
      </c>
      <c r="K16" s="16">
        <v>1</v>
      </c>
      <c r="L16" s="22">
        <v>100832</v>
      </c>
      <c r="M16" s="22">
        <v>100832</v>
      </c>
      <c r="N16" s="14" t="s">
        <v>46</v>
      </c>
      <c r="O16" s="16" t="s">
        <v>82</v>
      </c>
      <c r="P16" s="16" t="s">
        <v>48</v>
      </c>
      <c r="Q16" s="16" t="s">
        <v>65</v>
      </c>
      <c r="R16" s="16" t="s">
        <v>179</v>
      </c>
      <c r="S16" s="14" t="s">
        <v>169</v>
      </c>
      <c r="T16" s="14" t="s">
        <v>161</v>
      </c>
      <c r="U16" s="14" t="s">
        <v>48</v>
      </c>
      <c r="V16" s="14" t="s">
        <v>52</v>
      </c>
      <c r="W16" s="14" t="s">
        <v>53</v>
      </c>
      <c r="X16" s="16"/>
      <c r="Y16" s="16"/>
      <c r="Z16" s="14">
        <f t="shared" si="0"/>
        <v>0</v>
      </c>
      <c r="AA16" s="14">
        <f t="shared" si="1"/>
        <v>0</v>
      </c>
      <c r="AB16" s="18">
        <v>3.1991700000000001</v>
      </c>
      <c r="AC16" s="14">
        <f t="shared" si="2"/>
        <v>0</v>
      </c>
      <c r="AD16" s="14">
        <f t="shared" si="3"/>
        <v>0</v>
      </c>
      <c r="AE16" s="19">
        <f t="shared" si="4"/>
        <v>-100832</v>
      </c>
      <c r="AF16" s="20">
        <v>0.11799999999999999</v>
      </c>
      <c r="AG16" s="16">
        <v>3002078047</v>
      </c>
      <c r="AH16" s="19">
        <v>10324036</v>
      </c>
      <c r="AI16" s="14" t="s">
        <v>180</v>
      </c>
      <c r="AJ16" s="14" t="s">
        <v>181</v>
      </c>
      <c r="AK16" s="14"/>
      <c r="AL16" s="16" t="s">
        <v>56</v>
      </c>
      <c r="AM16" s="16" t="s">
        <v>57</v>
      </c>
      <c r="AN16" s="14" t="s">
        <v>53</v>
      </c>
    </row>
    <row r="17" spans="1:40" x14ac:dyDescent="0.35">
      <c r="A17" s="16" t="s">
        <v>182</v>
      </c>
      <c r="B17" s="16" t="s">
        <v>177</v>
      </c>
      <c r="C17" s="14" t="s">
        <v>41</v>
      </c>
      <c r="D17" s="16" t="s">
        <v>177</v>
      </c>
      <c r="E17" s="16" t="s">
        <v>177</v>
      </c>
      <c r="F17" s="16" t="s">
        <v>61</v>
      </c>
      <c r="G17" s="16" t="s">
        <v>62</v>
      </c>
      <c r="H17" s="16" t="s">
        <v>183</v>
      </c>
      <c r="I17" s="15">
        <v>45145.53936790509</v>
      </c>
      <c r="J17" s="14" t="s">
        <v>184</v>
      </c>
      <c r="K17" s="16">
        <v>20</v>
      </c>
      <c r="L17" s="22">
        <v>102327</v>
      </c>
      <c r="M17" s="22">
        <v>2046540</v>
      </c>
      <c r="N17" s="14" t="s">
        <v>185</v>
      </c>
      <c r="O17" s="16" t="s">
        <v>186</v>
      </c>
      <c r="P17" s="16" t="s">
        <v>48</v>
      </c>
      <c r="Q17" s="16" t="s">
        <v>187</v>
      </c>
      <c r="R17" s="16" t="s">
        <v>179</v>
      </c>
      <c r="S17" s="14" t="s">
        <v>169</v>
      </c>
      <c r="T17" s="14" t="s">
        <v>161</v>
      </c>
      <c r="U17" s="14" t="s">
        <v>48</v>
      </c>
      <c r="V17" s="14" t="s">
        <v>52</v>
      </c>
      <c r="W17" s="14" t="s">
        <v>53</v>
      </c>
      <c r="X17" s="16"/>
      <c r="Y17" s="16"/>
      <c r="Z17" s="14">
        <f t="shared" si="0"/>
        <v>0</v>
      </c>
      <c r="AA17" s="14">
        <f t="shared" si="1"/>
        <v>0</v>
      </c>
      <c r="AB17" s="18">
        <v>3.1991700000000001</v>
      </c>
      <c r="AC17" s="14">
        <f t="shared" si="2"/>
        <v>0</v>
      </c>
      <c r="AD17" s="14">
        <f t="shared" si="3"/>
        <v>0</v>
      </c>
      <c r="AE17" s="19">
        <f t="shared" si="4"/>
        <v>-102327</v>
      </c>
      <c r="AF17" s="20">
        <v>0.11799999999999999</v>
      </c>
      <c r="AG17" s="16">
        <v>3002078054</v>
      </c>
      <c r="AH17" s="19">
        <v>10324037</v>
      </c>
      <c r="AI17" s="14" t="s">
        <v>188</v>
      </c>
      <c r="AJ17" s="14" t="s">
        <v>189</v>
      </c>
      <c r="AK17" s="14"/>
      <c r="AL17" s="16" t="s">
        <v>71</v>
      </c>
      <c r="AM17" s="16" t="s">
        <v>57</v>
      </c>
      <c r="AN17" s="14" t="s">
        <v>61</v>
      </c>
    </row>
    <row r="18" spans="1:40" x14ac:dyDescent="0.35">
      <c r="A18" s="16" t="s">
        <v>190</v>
      </c>
      <c r="B18" s="16" t="s">
        <v>135</v>
      </c>
      <c r="C18" s="14" t="s">
        <v>136</v>
      </c>
      <c r="D18" s="16" t="s">
        <v>135</v>
      </c>
      <c r="E18" s="16" t="s">
        <v>135</v>
      </c>
      <c r="F18" s="16" t="s">
        <v>137</v>
      </c>
      <c r="G18" s="16" t="s">
        <v>81</v>
      </c>
      <c r="H18" s="16" t="s">
        <v>138</v>
      </c>
      <c r="I18" s="15">
        <v>45145.829593831018</v>
      </c>
      <c r="J18" s="14" t="s">
        <v>107</v>
      </c>
      <c r="K18" s="16">
        <v>5</v>
      </c>
      <c r="L18" s="22">
        <v>114468</v>
      </c>
      <c r="M18" s="22">
        <v>572340</v>
      </c>
      <c r="N18" s="14" t="s">
        <v>108</v>
      </c>
      <c r="O18" s="16" t="s">
        <v>74</v>
      </c>
      <c r="P18" s="16" t="s">
        <v>48</v>
      </c>
      <c r="Q18" s="16" t="s">
        <v>109</v>
      </c>
      <c r="R18" s="16" t="s">
        <v>143</v>
      </c>
      <c r="S18" s="14" t="s">
        <v>144</v>
      </c>
      <c r="T18" s="14" t="s">
        <v>85</v>
      </c>
      <c r="U18" s="14" t="s">
        <v>48</v>
      </c>
      <c r="V18" s="14" t="s">
        <v>52</v>
      </c>
      <c r="W18" s="14" t="s">
        <v>86</v>
      </c>
      <c r="X18" s="16"/>
      <c r="Y18" s="17"/>
      <c r="Z18" s="14">
        <f t="shared" si="0"/>
        <v>0</v>
      </c>
      <c r="AA18" s="14">
        <f t="shared" si="1"/>
        <v>0</v>
      </c>
      <c r="AB18" s="18">
        <v>3.1991700000000001</v>
      </c>
      <c r="AC18" s="14">
        <f t="shared" si="2"/>
        <v>0</v>
      </c>
      <c r="AD18" s="14">
        <f t="shared" si="3"/>
        <v>0</v>
      </c>
      <c r="AE18" s="19">
        <f t="shared" si="4"/>
        <v>-114468</v>
      </c>
      <c r="AF18" s="20">
        <v>0.128</v>
      </c>
      <c r="AG18" s="16">
        <v>3002078082</v>
      </c>
      <c r="AH18" s="19">
        <v>10324057</v>
      </c>
      <c r="AI18" s="14" t="s">
        <v>191</v>
      </c>
      <c r="AJ18" s="14" t="s">
        <v>192</v>
      </c>
      <c r="AK18" s="14"/>
      <c r="AL18" s="16" t="s">
        <v>56</v>
      </c>
      <c r="AM18" s="16" t="s">
        <v>57</v>
      </c>
      <c r="AN18" s="14" t="s">
        <v>86</v>
      </c>
    </row>
    <row r="19" spans="1:40" x14ac:dyDescent="0.35">
      <c r="A19" s="16" t="s">
        <v>193</v>
      </c>
      <c r="B19" s="16" t="s">
        <v>177</v>
      </c>
      <c r="C19" s="14" t="s">
        <v>41</v>
      </c>
      <c r="D19" s="16" t="s">
        <v>177</v>
      </c>
      <c r="E19" s="16" t="s">
        <v>177</v>
      </c>
      <c r="F19" s="16" t="s">
        <v>61</v>
      </c>
      <c r="G19" s="16" t="s">
        <v>62</v>
      </c>
      <c r="H19" s="16" t="s">
        <v>194</v>
      </c>
      <c r="I19" s="15">
        <v>45145.596959259259</v>
      </c>
      <c r="J19" s="14" t="s">
        <v>195</v>
      </c>
      <c r="K19" s="16">
        <v>1</v>
      </c>
      <c r="L19" s="22">
        <v>117276</v>
      </c>
      <c r="M19" s="22">
        <v>117276</v>
      </c>
      <c r="N19" s="14" t="s">
        <v>196</v>
      </c>
      <c r="O19" s="16" t="s">
        <v>197</v>
      </c>
      <c r="P19" s="16" t="s">
        <v>48</v>
      </c>
      <c r="Q19" s="16" t="s">
        <v>198</v>
      </c>
      <c r="R19" s="16" t="s">
        <v>179</v>
      </c>
      <c r="S19" s="14" t="s">
        <v>169</v>
      </c>
      <c r="T19" s="14" t="s">
        <v>161</v>
      </c>
      <c r="U19" s="14" t="s">
        <v>48</v>
      </c>
      <c r="V19" s="14" t="s">
        <v>52</v>
      </c>
      <c r="W19" s="14" t="s">
        <v>53</v>
      </c>
      <c r="X19" s="16"/>
      <c r="Y19" s="16"/>
      <c r="Z19" s="14">
        <f t="shared" si="0"/>
        <v>0</v>
      </c>
      <c r="AA19" s="14">
        <f t="shared" si="1"/>
        <v>0</v>
      </c>
      <c r="AB19" s="18">
        <v>3.1991700000000001</v>
      </c>
      <c r="AC19" s="14">
        <f t="shared" si="2"/>
        <v>0</v>
      </c>
      <c r="AD19" s="14">
        <f t="shared" si="3"/>
        <v>0</v>
      </c>
      <c r="AE19" s="19">
        <f t="shared" si="4"/>
        <v>-117276</v>
      </c>
      <c r="AF19" s="20">
        <v>0.11799999999999999</v>
      </c>
      <c r="AG19" s="16">
        <v>3002078065</v>
      </c>
      <c r="AH19" s="19">
        <v>10324038</v>
      </c>
      <c r="AI19" s="14" t="s">
        <v>199</v>
      </c>
      <c r="AJ19" s="14" t="s">
        <v>200</v>
      </c>
      <c r="AK19" s="14"/>
      <c r="AL19" s="16" t="s">
        <v>56</v>
      </c>
      <c r="AM19" s="16" t="s">
        <v>57</v>
      </c>
      <c r="AN19" s="14" t="s">
        <v>53</v>
      </c>
    </row>
    <row r="20" spans="1:40" x14ac:dyDescent="0.35">
      <c r="A20" s="16" t="s">
        <v>201</v>
      </c>
      <c r="B20" s="16" t="s">
        <v>177</v>
      </c>
      <c r="C20" s="14" t="s">
        <v>41</v>
      </c>
      <c r="D20" s="16" t="s">
        <v>177</v>
      </c>
      <c r="E20" s="16" t="s">
        <v>177</v>
      </c>
      <c r="F20" s="16" t="s">
        <v>61</v>
      </c>
      <c r="G20" s="16" t="s">
        <v>62</v>
      </c>
      <c r="H20" s="16" t="s">
        <v>202</v>
      </c>
      <c r="I20" s="15">
        <v>45145.593104594911</v>
      </c>
      <c r="J20" s="14" t="s">
        <v>203</v>
      </c>
      <c r="K20" s="16">
        <v>2</v>
      </c>
      <c r="L20" s="22">
        <v>117276</v>
      </c>
      <c r="M20" s="22">
        <v>234552</v>
      </c>
      <c r="N20" s="14" t="s">
        <v>204</v>
      </c>
      <c r="O20" s="16" t="s">
        <v>205</v>
      </c>
      <c r="P20" s="16" t="s">
        <v>48</v>
      </c>
      <c r="Q20" s="16" t="s">
        <v>206</v>
      </c>
      <c r="R20" s="16" t="s">
        <v>179</v>
      </c>
      <c r="S20" s="14" t="s">
        <v>169</v>
      </c>
      <c r="T20" s="14" t="s">
        <v>161</v>
      </c>
      <c r="U20" s="14" t="s">
        <v>48</v>
      </c>
      <c r="V20" s="14" t="s">
        <v>52</v>
      </c>
      <c r="W20" s="14" t="s">
        <v>53</v>
      </c>
      <c r="X20" s="16"/>
      <c r="Y20" s="16"/>
      <c r="Z20" s="14">
        <f t="shared" si="0"/>
        <v>0</v>
      </c>
      <c r="AA20" s="14">
        <f t="shared" si="1"/>
        <v>0</v>
      </c>
      <c r="AB20" s="18">
        <v>3.1991700000000001</v>
      </c>
      <c r="AC20" s="14">
        <f t="shared" si="2"/>
        <v>0</v>
      </c>
      <c r="AD20" s="14">
        <f t="shared" si="3"/>
        <v>0</v>
      </c>
      <c r="AE20" s="19">
        <f t="shared" si="4"/>
        <v>-117276</v>
      </c>
      <c r="AF20" s="20">
        <v>0.11799999999999999</v>
      </c>
      <c r="AG20" s="16">
        <v>3002078062</v>
      </c>
      <c r="AH20" s="19">
        <v>10324039</v>
      </c>
      <c r="AI20" s="14" t="s">
        <v>207</v>
      </c>
      <c r="AJ20" s="14" t="s">
        <v>208</v>
      </c>
      <c r="AK20" s="14"/>
      <c r="AL20" s="16" t="s">
        <v>71</v>
      </c>
      <c r="AM20" s="16" t="s">
        <v>57</v>
      </c>
      <c r="AN20" s="14" t="s">
        <v>61</v>
      </c>
    </row>
    <row r="21" spans="1:40" x14ac:dyDescent="0.35">
      <c r="A21" s="16" t="s">
        <v>209</v>
      </c>
      <c r="B21" s="16" t="s">
        <v>78</v>
      </c>
      <c r="C21" s="14" t="s">
        <v>41</v>
      </c>
      <c r="D21" s="16" t="s">
        <v>79</v>
      </c>
      <c r="E21" s="16" t="s">
        <v>79</v>
      </c>
      <c r="F21" s="16" t="s">
        <v>80</v>
      </c>
      <c r="G21" s="16" t="s">
        <v>81</v>
      </c>
      <c r="H21" s="16">
        <v>232411481</v>
      </c>
      <c r="I21" s="15">
        <v>45145.71951574074</v>
      </c>
      <c r="J21" s="14" t="s">
        <v>210</v>
      </c>
      <c r="K21" s="16">
        <v>1</v>
      </c>
      <c r="L21" s="22">
        <v>130730</v>
      </c>
      <c r="M21" s="22">
        <v>130730</v>
      </c>
      <c r="N21" s="14" t="s">
        <v>211</v>
      </c>
      <c r="O21" s="16" t="s">
        <v>212</v>
      </c>
      <c r="P21" s="16" t="s">
        <v>48</v>
      </c>
      <c r="Q21" s="16" t="s">
        <v>213</v>
      </c>
      <c r="R21" s="16" t="s">
        <v>83</v>
      </c>
      <c r="S21" s="14" t="s">
        <v>84</v>
      </c>
      <c r="T21" s="14" t="s">
        <v>85</v>
      </c>
      <c r="U21" s="14" t="s">
        <v>48</v>
      </c>
      <c r="V21" s="14" t="s">
        <v>52</v>
      </c>
      <c r="W21" s="14" t="s">
        <v>86</v>
      </c>
      <c r="X21" s="16"/>
      <c r="Y21" s="17"/>
      <c r="Z21" s="14">
        <f t="shared" si="0"/>
        <v>0</v>
      </c>
      <c r="AA21" s="14">
        <f t="shared" si="1"/>
        <v>0</v>
      </c>
      <c r="AB21" s="18">
        <v>3.1991700000000001</v>
      </c>
      <c r="AC21" s="14">
        <f t="shared" si="2"/>
        <v>0</v>
      </c>
      <c r="AD21" s="14">
        <f t="shared" si="3"/>
        <v>0</v>
      </c>
      <c r="AE21" s="19">
        <f t="shared" si="4"/>
        <v>-130730</v>
      </c>
      <c r="AF21" s="20">
        <v>0.11799999999999999</v>
      </c>
      <c r="AG21" s="16">
        <v>3002078743</v>
      </c>
      <c r="AH21" s="19">
        <v>10324058</v>
      </c>
      <c r="AI21" s="14" t="s">
        <v>214</v>
      </c>
      <c r="AJ21" s="14" t="s">
        <v>215</v>
      </c>
      <c r="AK21" s="14"/>
      <c r="AL21" s="16" t="s">
        <v>56</v>
      </c>
      <c r="AM21" s="16" t="s">
        <v>57</v>
      </c>
      <c r="AN21" s="14" t="s">
        <v>86</v>
      </c>
    </row>
  </sheetData>
  <conditionalFormatting sqref="A1">
    <cfRule type="duplicateValues" dxfId="60" priority="28"/>
  </conditionalFormatting>
  <conditionalFormatting sqref="A1:A21">
    <cfRule type="duplicateValues" dxfId="59" priority="29"/>
  </conditionalFormatting>
  <conditionalFormatting sqref="A2:A5">
    <cfRule type="duplicateValues" dxfId="58" priority="24"/>
    <cfRule type="duplicateValues" dxfId="57" priority="25"/>
  </conditionalFormatting>
  <conditionalFormatting sqref="A2:A21">
    <cfRule type="duplicateValues" dxfId="56" priority="30"/>
  </conditionalFormatting>
  <conditionalFormatting sqref="A11:A12">
    <cfRule type="duplicateValues" dxfId="55" priority="22"/>
    <cfRule type="duplicateValues" dxfId="54" priority="23"/>
  </conditionalFormatting>
  <conditionalFormatting sqref="A13:A14">
    <cfRule type="duplicateValues" dxfId="53" priority="5"/>
    <cfRule type="duplicateValues" dxfId="52" priority="6"/>
    <cfRule type="duplicateValues" dxfId="51" priority="7"/>
    <cfRule type="duplicateValues" dxfId="50" priority="8"/>
    <cfRule type="duplicateValues" dxfId="49" priority="9"/>
    <cfRule type="duplicateValues" dxfId="48" priority="10"/>
    <cfRule type="duplicateValues" dxfId="47" priority="11"/>
    <cfRule type="duplicateValues" dxfId="46" priority="12"/>
    <cfRule type="duplicateValues" dxfId="45" priority="13"/>
    <cfRule type="duplicateValues" dxfId="44" priority="14"/>
    <cfRule type="duplicateValues" dxfId="43" priority="15"/>
    <cfRule type="duplicateValues" dxfId="42" priority="16"/>
    <cfRule type="duplicateValues" dxfId="41" priority="17"/>
    <cfRule type="duplicateValues" dxfId="40" priority="18"/>
    <cfRule type="duplicateValues" dxfId="39" priority="19"/>
  </conditionalFormatting>
  <conditionalFormatting sqref="A15:A21">
    <cfRule type="duplicateValues" dxfId="38" priority="3"/>
    <cfRule type="duplicateValues" dxfId="37" priority="4"/>
  </conditionalFormatting>
  <conditionalFormatting sqref="AH11:AH14">
    <cfRule type="duplicateValues" dxfId="36" priority="20"/>
    <cfRule type="duplicateValues" dxfId="35" priority="21"/>
  </conditionalFormatting>
  <conditionalFormatting sqref="AH16">
    <cfRule type="duplicateValues" dxfId="34" priority="1"/>
    <cfRule type="duplicateValues" dxfId="33" priority="2"/>
  </conditionalFormatting>
  <conditionalFormatting sqref="AH3:AJ3 AI5 AI7 AI9 AI11 AI13 AI15 AI17 AI19 AI21">
    <cfRule type="duplicateValues" dxfId="32" priority="31"/>
    <cfRule type="duplicateValues" dxfId="31" priority="32"/>
  </conditionalFormatting>
  <conditionalFormatting sqref="AI1">
    <cfRule type="duplicateValues" dxfId="30" priority="26"/>
    <cfRule type="duplicateValues" dxfId="29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S V</dc:creator>
  <cp:lastModifiedBy>Thanis Albert Cruz</cp:lastModifiedBy>
  <dcterms:created xsi:type="dcterms:W3CDTF">2023-12-26T09:31:04Z</dcterms:created>
  <dcterms:modified xsi:type="dcterms:W3CDTF">2024-01-30T13:47:00Z</dcterms:modified>
</cp:coreProperties>
</file>