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119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6" applyNumberFormat="0" applyAlignment="0" applyProtection="0">
      <alignment vertical="center"/>
    </xf>
    <xf numFmtId="0" fontId="11" fillId="4" borderId="7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righ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4"/>
  <sheetViews>
    <sheetView tabSelected="1" topLeftCell="F1" workbookViewId="0">
      <selection activeCell="W14" sqref="W14"/>
    </sheetView>
  </sheetViews>
  <sheetFormatPr defaultColWidth="9" defaultRowHeight="14"/>
  <cols>
    <col min="1" max="1" width="11.7272727272727"/>
    <col min="2" max="2" width="10.5454545454545"/>
    <col min="4" max="10" width="10.5454545454545"/>
    <col min="11" max="20" width="12.8181818181818"/>
    <col min="21" max="21" width="11.7272727272727"/>
    <col min="22" max="23" width="12.8181818181818"/>
  </cols>
  <sheetData>
    <row r="1" spans="1:20">
      <c r="A1">
        <v>20.128</v>
      </c>
      <c r="B1">
        <v>20.302</v>
      </c>
      <c r="C1">
        <v>20.414</v>
      </c>
      <c r="D1">
        <v>20.541</v>
      </c>
      <c r="E1">
        <v>20.665</v>
      </c>
      <c r="F1">
        <v>20.783</v>
      </c>
      <c r="G1">
        <v>20.885</v>
      </c>
      <c r="H1">
        <v>21.011</v>
      </c>
      <c r="I1">
        <v>21.174</v>
      </c>
      <c r="J1">
        <v>21.287</v>
      </c>
      <c r="K1">
        <v>21.423</v>
      </c>
      <c r="L1">
        <v>21.575</v>
      </c>
      <c r="M1">
        <v>21.75</v>
      </c>
      <c r="N1">
        <v>21.93</v>
      </c>
      <c r="O1">
        <v>22.081</v>
      </c>
      <c r="P1">
        <v>22.292</v>
      </c>
      <c r="Q1">
        <v>22.495</v>
      </c>
      <c r="R1">
        <v>22.697</v>
      </c>
      <c r="S1">
        <v>22.901</v>
      </c>
      <c r="T1">
        <v>23.11</v>
      </c>
    </row>
    <row r="2" spans="1:20">
      <c r="A2">
        <v>30.38</v>
      </c>
      <c r="B2">
        <v>30.271</v>
      </c>
      <c r="C2">
        <v>30.174</v>
      </c>
      <c r="D2">
        <v>30.075</v>
      </c>
      <c r="E2">
        <v>29.96</v>
      </c>
      <c r="F2">
        <v>29.858</v>
      </c>
      <c r="G2">
        <v>29.75</v>
      </c>
      <c r="H2">
        <v>29.617</v>
      </c>
      <c r="I2">
        <v>29.482</v>
      </c>
      <c r="J2">
        <v>29.345</v>
      </c>
      <c r="K2">
        <v>29.242</v>
      </c>
      <c r="L2">
        <v>29.068</v>
      </c>
      <c r="M2">
        <v>28.953</v>
      </c>
      <c r="N2">
        <v>28.721</v>
      </c>
      <c r="O2">
        <v>28.613</v>
      </c>
      <c r="P2">
        <v>28.461</v>
      </c>
      <c r="Q2">
        <v>28.176</v>
      </c>
      <c r="R2">
        <v>27.995</v>
      </c>
      <c r="S2">
        <v>27.778</v>
      </c>
      <c r="T2">
        <v>27.587</v>
      </c>
    </row>
    <row r="3" spans="1:20">
      <c r="A3">
        <f>A2-A1</f>
        <v>10.252</v>
      </c>
      <c r="B3">
        <f t="shared" ref="B3:T3" si="0">B2-B1</f>
        <v>9.969</v>
      </c>
      <c r="C3">
        <f t="shared" si="0"/>
        <v>9.76</v>
      </c>
      <c r="D3">
        <f t="shared" si="0"/>
        <v>9.534</v>
      </c>
      <c r="E3">
        <f t="shared" si="0"/>
        <v>9.295</v>
      </c>
      <c r="F3">
        <f t="shared" si="0"/>
        <v>9.075</v>
      </c>
      <c r="G3">
        <f t="shared" si="0"/>
        <v>8.865</v>
      </c>
      <c r="H3">
        <f t="shared" si="0"/>
        <v>8.606</v>
      </c>
      <c r="I3">
        <f t="shared" si="0"/>
        <v>8.308</v>
      </c>
      <c r="J3">
        <f t="shared" si="0"/>
        <v>8.058</v>
      </c>
      <c r="K3">
        <f t="shared" si="0"/>
        <v>7.819</v>
      </c>
      <c r="L3">
        <f t="shared" si="0"/>
        <v>7.493</v>
      </c>
      <c r="M3">
        <f t="shared" si="0"/>
        <v>7.203</v>
      </c>
      <c r="N3">
        <f t="shared" si="0"/>
        <v>6.791</v>
      </c>
      <c r="O3">
        <f t="shared" si="0"/>
        <v>6.532</v>
      </c>
      <c r="P3">
        <f t="shared" si="0"/>
        <v>6.169</v>
      </c>
      <c r="Q3">
        <f t="shared" si="0"/>
        <v>5.681</v>
      </c>
      <c r="R3">
        <f t="shared" si="0"/>
        <v>5.298</v>
      </c>
      <c r="S3">
        <f t="shared" si="0"/>
        <v>4.877</v>
      </c>
      <c r="T3">
        <f t="shared" si="0"/>
        <v>4.477</v>
      </c>
    </row>
    <row r="4" spans="1:20">
      <c r="A4">
        <f>A3*A3</f>
        <v>105.103504</v>
      </c>
      <c r="B4">
        <f t="shared" ref="B4:T4" si="1">B3*B3</f>
        <v>99.380961</v>
      </c>
      <c r="C4">
        <f t="shared" si="1"/>
        <v>95.2576</v>
      </c>
      <c r="D4">
        <f t="shared" si="1"/>
        <v>90.897156</v>
      </c>
      <c r="E4">
        <f t="shared" si="1"/>
        <v>86.397025</v>
      </c>
      <c r="F4">
        <f t="shared" si="1"/>
        <v>82.355625</v>
      </c>
      <c r="G4">
        <f t="shared" si="1"/>
        <v>78.588225</v>
      </c>
      <c r="H4">
        <f t="shared" si="1"/>
        <v>74.063236</v>
      </c>
      <c r="I4">
        <f t="shared" si="1"/>
        <v>69.022864</v>
      </c>
      <c r="J4">
        <f t="shared" si="1"/>
        <v>64.931364</v>
      </c>
      <c r="K4">
        <f t="shared" si="1"/>
        <v>61.136761</v>
      </c>
      <c r="L4">
        <f t="shared" si="1"/>
        <v>56.145049</v>
      </c>
      <c r="M4">
        <f t="shared" si="1"/>
        <v>51.883209</v>
      </c>
      <c r="N4">
        <f t="shared" si="1"/>
        <v>46.117681</v>
      </c>
      <c r="O4">
        <f t="shared" si="1"/>
        <v>42.667024</v>
      </c>
      <c r="P4">
        <f t="shared" si="1"/>
        <v>38.056561</v>
      </c>
      <c r="Q4">
        <f t="shared" si="1"/>
        <v>32.273761</v>
      </c>
      <c r="R4">
        <f t="shared" si="1"/>
        <v>28.068804</v>
      </c>
      <c r="S4">
        <f t="shared" si="1"/>
        <v>23.785129</v>
      </c>
      <c r="T4">
        <f t="shared" si="1"/>
        <v>20.043529</v>
      </c>
    </row>
    <row r="5" spans="11:21">
      <c r="K5">
        <f>A4-K4</f>
        <v>43.9667429999999</v>
      </c>
      <c r="L5">
        <f t="shared" ref="L5:T5" si="2">B4-L4</f>
        <v>43.235912</v>
      </c>
      <c r="M5">
        <f t="shared" si="2"/>
        <v>43.374391</v>
      </c>
      <c r="N5">
        <f t="shared" si="2"/>
        <v>44.779475</v>
      </c>
      <c r="O5">
        <f t="shared" si="2"/>
        <v>43.730001</v>
      </c>
      <c r="P5">
        <f t="shared" si="2"/>
        <v>44.299064</v>
      </c>
      <c r="Q5">
        <f t="shared" si="2"/>
        <v>46.314464</v>
      </c>
      <c r="R5">
        <f t="shared" si="2"/>
        <v>45.994432</v>
      </c>
      <c r="S5">
        <f t="shared" si="2"/>
        <v>45.237735</v>
      </c>
      <c r="T5">
        <f t="shared" si="2"/>
        <v>44.887835</v>
      </c>
      <c r="U5">
        <f>AVERAGE(K5:T5)</f>
        <v>44.5820052</v>
      </c>
    </row>
    <row r="6" ht="14.75" spans="11:20">
      <c r="K6">
        <f>K5/(4*10*5893)*POWER(10,7)/1000</f>
        <v>1.86521054641099</v>
      </c>
      <c r="L6">
        <f t="shared" ref="L6:T6" si="3">L5/(4*10*5893)*POWER(10,7)/1000</f>
        <v>1.83420634651281</v>
      </c>
      <c r="M6">
        <f t="shared" si="3"/>
        <v>1.84008107076192</v>
      </c>
      <c r="N6">
        <f t="shared" si="3"/>
        <v>1.89968924995758</v>
      </c>
      <c r="O6">
        <f t="shared" si="3"/>
        <v>1.85516718988631</v>
      </c>
      <c r="P6">
        <f t="shared" si="3"/>
        <v>1.87930867130494</v>
      </c>
      <c r="Q6">
        <f t="shared" si="3"/>
        <v>1.96480841676565</v>
      </c>
      <c r="R6">
        <f t="shared" si="3"/>
        <v>1.95123163074835</v>
      </c>
      <c r="S6">
        <f t="shared" si="3"/>
        <v>1.91913011199729</v>
      </c>
      <c r="T6">
        <f t="shared" si="3"/>
        <v>1.90428622942474</v>
      </c>
    </row>
    <row r="7" ht="14.75" spans="11:20">
      <c r="K7" s="1">
        <v>0.932</v>
      </c>
      <c r="L7" s="2">
        <v>0.917</v>
      </c>
      <c r="M7" s="2">
        <v>0.92</v>
      </c>
      <c r="N7" s="2">
        <v>0.949</v>
      </c>
      <c r="O7" s="2">
        <v>0.927</v>
      </c>
      <c r="P7" s="2">
        <v>0.939</v>
      </c>
      <c r="Q7" s="2">
        <v>0.982</v>
      </c>
      <c r="R7" s="2">
        <v>0.975</v>
      </c>
      <c r="S7" s="2">
        <v>0.959</v>
      </c>
      <c r="T7" s="2">
        <v>0.952</v>
      </c>
    </row>
    <row r="8" spans="11:21">
      <c r="K8">
        <f>2*K7</f>
        <v>1.864</v>
      </c>
      <c r="L8">
        <f t="shared" ref="L8:T8" si="4">2*L7</f>
        <v>1.834</v>
      </c>
      <c r="M8">
        <f t="shared" si="4"/>
        <v>1.84</v>
      </c>
      <c r="N8">
        <v>1.899</v>
      </c>
      <c r="O8">
        <v>1.855</v>
      </c>
      <c r="P8">
        <v>1.879</v>
      </c>
      <c r="Q8">
        <f t="shared" si="4"/>
        <v>1.964</v>
      </c>
      <c r="R8">
        <f t="shared" si="4"/>
        <v>1.95</v>
      </c>
      <c r="S8">
        <f t="shared" si="4"/>
        <v>1.918</v>
      </c>
      <c r="T8">
        <f t="shared" si="4"/>
        <v>1.904</v>
      </c>
      <c r="U8">
        <f>AVERAGE(K8:T8)</f>
        <v>1.8907</v>
      </c>
    </row>
    <row r="9" spans="11:20">
      <c r="K9">
        <v>1.8904</v>
      </c>
      <c r="L9">
        <v>1.8904</v>
      </c>
      <c r="M9">
        <v>1.8904</v>
      </c>
      <c r="N9">
        <v>1.8904</v>
      </c>
      <c r="O9">
        <v>1.8904</v>
      </c>
      <c r="P9">
        <v>1.8904</v>
      </c>
      <c r="Q9">
        <v>1.8904</v>
      </c>
      <c r="R9">
        <v>1.8904</v>
      </c>
      <c r="S9">
        <v>1.8904</v>
      </c>
      <c r="T9">
        <v>1.8904</v>
      </c>
    </row>
    <row r="10" spans="11:20">
      <c r="K10">
        <f>ABS(K8-K9)</f>
        <v>0.0264</v>
      </c>
      <c r="L10">
        <f t="shared" ref="L10:T10" si="5">ABS(L8-L9)</f>
        <v>0.0564</v>
      </c>
      <c r="M10">
        <f t="shared" si="5"/>
        <v>0.0504</v>
      </c>
      <c r="N10">
        <f t="shared" si="5"/>
        <v>0.00859999999999994</v>
      </c>
      <c r="O10">
        <f t="shared" si="5"/>
        <v>0.0354000000000001</v>
      </c>
      <c r="P10">
        <f t="shared" si="5"/>
        <v>0.0114000000000001</v>
      </c>
      <c r="Q10">
        <f t="shared" si="5"/>
        <v>0.0735999999999999</v>
      </c>
      <c r="R10">
        <f t="shared" si="5"/>
        <v>0.0595999999999999</v>
      </c>
      <c r="S10">
        <f t="shared" si="5"/>
        <v>0.0275999999999998</v>
      </c>
      <c r="T10">
        <f t="shared" si="5"/>
        <v>0.0135999999999998</v>
      </c>
    </row>
    <row r="12" spans="11:21">
      <c r="K12">
        <v>43.9667429999999</v>
      </c>
      <c r="L12">
        <v>43.235912</v>
      </c>
      <c r="M12">
        <v>43.374391</v>
      </c>
      <c r="N12">
        <v>44.779475</v>
      </c>
      <c r="O12">
        <v>43.730001</v>
      </c>
      <c r="P12">
        <v>44.299064</v>
      </c>
      <c r="Q12">
        <v>46.314464</v>
      </c>
      <c r="R12">
        <v>45.994432</v>
      </c>
      <c r="S12">
        <v>45.237735</v>
      </c>
      <c r="T12">
        <v>44.887835</v>
      </c>
      <c r="U12">
        <v>44.5820052</v>
      </c>
    </row>
    <row r="13" spans="11:21">
      <c r="K13">
        <v>44.5820052</v>
      </c>
      <c r="L13">
        <v>44.5820052</v>
      </c>
      <c r="M13">
        <v>44.5820052</v>
      </c>
      <c r="N13">
        <v>44.5820052</v>
      </c>
      <c r="O13">
        <v>44.5820052</v>
      </c>
      <c r="P13">
        <v>44.5820052</v>
      </c>
      <c r="Q13">
        <v>44.5820052</v>
      </c>
      <c r="R13">
        <v>44.5820052</v>
      </c>
      <c r="S13">
        <v>44.5820052</v>
      </c>
      <c r="T13">
        <v>44.5820052</v>
      </c>
      <c r="U13">
        <v>44.5820052</v>
      </c>
    </row>
    <row r="14" spans="11:23">
      <c r="K14">
        <f>(K12-K13)*(K12-K13)</f>
        <v>0.378547574748914</v>
      </c>
      <c r="L14">
        <f t="shared" ref="L14:U14" si="6">(L12-L13)*(L12-L13)</f>
        <v>1.81196690308622</v>
      </c>
      <c r="M14">
        <f t="shared" si="6"/>
        <v>1.45833205604168</v>
      </c>
      <c r="N14">
        <f t="shared" si="6"/>
        <v>0.0389943219120345</v>
      </c>
      <c r="O14">
        <f t="shared" si="6"/>
        <v>0.725911156817573</v>
      </c>
      <c r="P14">
        <f t="shared" si="6"/>
        <v>0.0800557226574178</v>
      </c>
      <c r="Q14">
        <f t="shared" si="6"/>
        <v>3.00141349369745</v>
      </c>
      <c r="R14">
        <f t="shared" si="6"/>
        <v>1.99494946535832</v>
      </c>
      <c r="S14">
        <f t="shared" si="6"/>
        <v>0.429981570608063</v>
      </c>
      <c r="T14">
        <f t="shared" si="6"/>
        <v>0.0935318665680431</v>
      </c>
      <c r="U14">
        <f t="shared" si="6"/>
        <v>0</v>
      </c>
      <c r="V14">
        <f>SUM(K14:T14)</f>
        <v>10.0136841314957</v>
      </c>
      <c r="W14">
        <f>SQRT(10.0136841314957/9)</f>
        <v>1.05481352388287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nian</dc:creator>
  <cp:lastModifiedBy>K.night</cp:lastModifiedBy>
  <dcterms:created xsi:type="dcterms:W3CDTF">2023-05-12T11:15:00Z</dcterms:created>
  <dcterms:modified xsi:type="dcterms:W3CDTF">2024-06-06T06:02:32Z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878880FB55254F7B9759FFC658EBF8E5_12</vt:lpwstr>
  </property>
</Properties>
</file>