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算法设计与分析\实验2_分治法求最近点对问题\"/>
    </mc:Choice>
  </mc:AlternateContent>
  <xr:revisionPtr revIDLastSave="0" documentId="13_ncr:1_{FC06E644-63B7-4D90-B0EE-DF41900FB5F7}" xr6:coauthVersionLast="47" xr6:coauthVersionMax="47" xr10:uidLastSave="{00000000-0000-0000-0000-000000000000}"/>
  <bookViews>
    <workbookView xWindow="47880" yWindow="-120" windowWidth="38640" windowHeight="21120" xr2:uid="{7D49A939-202E-4A9F-89BD-627205374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H56" i="1"/>
  <c r="I56" i="1"/>
  <c r="J56" i="1"/>
  <c r="K56" i="1"/>
  <c r="D55" i="1"/>
  <c r="E55" i="1"/>
  <c r="F55" i="1"/>
  <c r="G55" i="1"/>
  <c r="H55" i="1"/>
  <c r="I55" i="1"/>
  <c r="J55" i="1"/>
  <c r="K55" i="1"/>
  <c r="C55" i="1"/>
  <c r="C56" i="1" s="1"/>
  <c r="F56" i="1"/>
  <c r="C53" i="1"/>
  <c r="D53" i="1" s="1"/>
  <c r="E53" i="1" s="1"/>
  <c r="F53" i="1" s="1"/>
  <c r="G53" i="1" s="1"/>
  <c r="H53" i="1" s="1"/>
  <c r="I53" i="1" s="1"/>
  <c r="J53" i="1" s="1"/>
  <c r="K53" i="1" s="1"/>
  <c r="B56" i="1"/>
  <c r="E56" i="1"/>
  <c r="D56" i="1"/>
  <c r="D46" i="1"/>
  <c r="E46" i="1"/>
  <c r="F46" i="1"/>
  <c r="G46" i="1" s="1"/>
  <c r="H46" i="1" s="1"/>
  <c r="I46" i="1" s="1"/>
  <c r="J46" i="1" s="1"/>
  <c r="K46" i="1" s="1"/>
  <c r="C46" i="1"/>
  <c r="K35" i="1"/>
  <c r="D35" i="1"/>
  <c r="E35" i="1"/>
  <c r="F35" i="1"/>
  <c r="G35" i="1"/>
  <c r="H35" i="1"/>
  <c r="I35" i="1"/>
  <c r="J35" i="1"/>
  <c r="C35" i="1"/>
  <c r="C21" i="1"/>
  <c r="D21" i="1"/>
  <c r="E21" i="1"/>
  <c r="F21" i="1"/>
  <c r="B21" i="1"/>
  <c r="F20" i="1"/>
  <c r="E20" i="1"/>
  <c r="D20" i="1"/>
  <c r="C20" i="1"/>
  <c r="C9" i="1"/>
  <c r="D9" i="1"/>
  <c r="E9" i="1"/>
  <c r="F9" i="1"/>
  <c r="B9" i="1"/>
  <c r="F8" i="1"/>
  <c r="E8" i="1"/>
  <c r="D8" i="1"/>
  <c r="C8" i="1"/>
  <c r="E2" i="1"/>
  <c r="D2" i="1"/>
  <c r="C2" i="1"/>
  <c r="B2" i="1"/>
</calcChain>
</file>

<file path=xl/sharedStrings.xml><?xml version="1.0" encoding="utf-8"?>
<sst xmlns="http://schemas.openxmlformats.org/spreadsheetml/2006/main" count="25" uniqueCount="13">
  <si>
    <t>误差</t>
    <phoneticPr fontId="2" type="noConversion"/>
  </si>
  <si>
    <t>蛮力法</t>
    <phoneticPr fontId="2" type="noConversion"/>
  </si>
  <si>
    <t>分治法</t>
    <phoneticPr fontId="2" type="noConversion"/>
  </si>
  <si>
    <t>实验值(s)</t>
    <phoneticPr fontId="2" type="noConversion"/>
  </si>
  <si>
    <t>理论值(s)</t>
    <phoneticPr fontId="2" type="noConversion"/>
  </si>
  <si>
    <t>数据规模</t>
    <phoneticPr fontId="2" type="noConversion"/>
  </si>
  <si>
    <t>分治规模</t>
    <phoneticPr fontId="2" type="noConversion"/>
  </si>
  <si>
    <t>分治到一定程度使用暴力</t>
    <phoneticPr fontId="2" type="noConversion"/>
  </si>
  <si>
    <t>分治+暴力</t>
    <phoneticPr fontId="2" type="noConversion"/>
  </si>
  <si>
    <t>分治(s)</t>
    <phoneticPr fontId="2" type="noConversion"/>
  </si>
  <si>
    <t>分治+暴力(s)</t>
    <phoneticPr fontId="2" type="noConversion"/>
  </si>
  <si>
    <t>原始分治(s)</t>
    <phoneticPr fontId="2" type="noConversion"/>
  </si>
  <si>
    <t>分治暴力(s)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</si>
</sst>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实验值(s)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Sheet1!$B$7:$F$7</c:f>
              <c:numCache>
                <c:formatCode>0.0000_ </c:formatCode>
                <c:ptCount val="5"/>
                <c:pt idx="0">
                  <c:v>0.13919999999999999</c:v>
                </c:pt>
                <c:pt idx="1">
                  <c:v>0.53820000000000001</c:v>
                </c:pt>
                <c:pt idx="2">
                  <c:v>1.1800999999999999</c:v>
                </c:pt>
                <c:pt idx="3">
                  <c:v>2.1072000000000002</c:v>
                </c:pt>
                <c:pt idx="4">
                  <c:v>3.3815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5-4091-97F6-6EF0969C82FC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理论值(s)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Sheet1!$B$8:$F$8</c:f>
              <c:numCache>
                <c:formatCode>0.0000_ </c:formatCode>
                <c:ptCount val="5"/>
                <c:pt idx="0">
                  <c:v>0.13919999999999999</c:v>
                </c:pt>
                <c:pt idx="1">
                  <c:v>0.55679999999999996</c:v>
                </c:pt>
                <c:pt idx="2">
                  <c:v>1.2527999999999999</c:v>
                </c:pt>
                <c:pt idx="3">
                  <c:v>2.2271999999999998</c:v>
                </c:pt>
                <c:pt idx="4">
                  <c:v>3.4799999999999995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5-4091-97F6-6EF0969C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14623"/>
        <c:axId val="1447212703"/>
      </c:scatterChart>
      <c:valAx>
        <c:axId val="1447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212703"/>
        <c:crosses val="autoZero"/>
        <c:crossBetween val="midCat"/>
      </c:valAx>
      <c:valAx>
        <c:axId val="14472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2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实验值(s)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Sheet1!$B$18:$F$18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Sheet1!$B$19:$F$19</c:f>
              <c:numCache>
                <c:formatCode>0.0000_ </c:formatCode>
                <c:ptCount val="5"/>
                <c:pt idx="0">
                  <c:v>2.35E-2</c:v>
                </c:pt>
                <c:pt idx="1">
                  <c:v>4.2599999999999999E-2</c:v>
                </c:pt>
                <c:pt idx="2">
                  <c:v>6.5600000000000006E-2</c:v>
                </c:pt>
                <c:pt idx="3">
                  <c:v>9.1200000000000003E-2</c:v>
                </c:pt>
                <c:pt idx="4">
                  <c:v>0.1188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5-4B93-A00A-70BE11FB0A6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理论值(s)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Sheet1!$B$18:$F$18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Sheet1!$B$20:$F$20</c:f>
              <c:numCache>
                <c:formatCode>0.0000_ </c:formatCode>
                <c:ptCount val="5"/>
                <c:pt idx="0">
                  <c:v>2.35E-2</c:v>
                </c:pt>
                <c:pt idx="1">
                  <c:v>5.0537102449051768E-2</c:v>
                </c:pt>
                <c:pt idx="2">
                  <c:v>7.8909262114434039E-2</c:v>
                </c:pt>
                <c:pt idx="3">
                  <c:v>0.1081484097962071</c:v>
                </c:pt>
                <c:pt idx="4">
                  <c:v>0.13803224387737056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5-4B93-A00A-70BE11FB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438415"/>
        <c:axId val="1700446575"/>
      </c:scatterChart>
      <c:valAx>
        <c:axId val="17004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446575"/>
        <c:crosses val="autoZero"/>
        <c:crossBetween val="midCat"/>
      </c:valAx>
      <c:valAx>
        <c:axId val="1700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43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分治规模小使用暴力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实验值(s)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Sheet1!$B$35:$K$35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Sheet1!$B$36:$K$36</c:f>
              <c:numCache>
                <c:formatCode>General</c:formatCode>
                <c:ptCount val="10"/>
                <c:pt idx="0">
                  <c:v>7.4000000000000003E-3</c:v>
                </c:pt>
                <c:pt idx="1">
                  <c:v>5.0000000000000001E-3</c:v>
                </c:pt>
                <c:pt idx="2">
                  <c:v>5.5999999999999999E-3</c:v>
                </c:pt>
                <c:pt idx="3">
                  <c:v>8.6999999999999994E-3</c:v>
                </c:pt>
                <c:pt idx="4">
                  <c:v>8.5000000000000006E-3</c:v>
                </c:pt>
                <c:pt idx="5">
                  <c:v>8.2000000000000007E-3</c:v>
                </c:pt>
                <c:pt idx="6">
                  <c:v>1.44E-2</c:v>
                </c:pt>
                <c:pt idx="7">
                  <c:v>1.43E-2</c:v>
                </c:pt>
                <c:pt idx="8">
                  <c:v>1.43E-2</c:v>
                </c:pt>
                <c:pt idx="9">
                  <c:v>1.43E-2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7-496D-8A4A-C46794AD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66768"/>
        <c:axId val="431967248"/>
      </c:scatterChart>
      <c:valAx>
        <c:axId val="4319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67248"/>
        <c:crosses val="autoZero"/>
        <c:crossBetween val="midCat"/>
      </c:valAx>
      <c:valAx>
        <c:axId val="4319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</a:t>
            </a:r>
            <a:r>
              <a:rPr lang="en-US" altLang="zh-CN"/>
              <a:t>+</a:t>
            </a:r>
            <a:r>
              <a:rPr lang="zh-CN" altLang="en-US"/>
              <a:t>暴力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分治(s)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Sheet1!$B$40:$F$40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Sheet1!$B$41:$F$41</c:f>
              <c:numCache>
                <c:formatCode>0.0000_ </c:formatCode>
                <c:ptCount val="5"/>
                <c:pt idx="0">
                  <c:v>2.3699999999999999E-2</c:v>
                </c:pt>
                <c:pt idx="1">
                  <c:v>4.2999999999999997E-2</c:v>
                </c:pt>
                <c:pt idx="2">
                  <c:v>6.6199999999999995E-2</c:v>
                </c:pt>
                <c:pt idx="3">
                  <c:v>9.4100000000000003E-2</c:v>
                </c:pt>
                <c:pt idx="4">
                  <c:v>0.1234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8-4D0E-BB46-C8159443B782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分治+暴力(s)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Sheet1!$B$40:$F$40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Sheet1!$B$42:$F$42</c:f>
              <c:numCache>
                <c:formatCode>General</c:formatCode>
                <c:ptCount val="5"/>
                <c:pt idx="0">
                  <c:v>5.8999999999999999E-3</c:v>
                </c:pt>
                <c:pt idx="1">
                  <c:v>6.6E-3</c:v>
                </c:pt>
                <c:pt idx="2">
                  <c:v>0.01</c:v>
                </c:pt>
                <c:pt idx="3">
                  <c:v>1.41E-2</c:v>
                </c:pt>
                <c:pt idx="4">
                  <c:v>1.9099999999999999E-2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E8-4D0E-BB46-C8159443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38016"/>
        <c:axId val="438733696"/>
      </c:scatterChart>
      <c:valAx>
        <c:axId val="4387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33696"/>
        <c:crosses val="autoZero"/>
        <c:crossBetween val="midCat"/>
      </c:valAx>
      <c:valAx>
        <c:axId val="438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3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</a:t>
            </a:r>
            <a:r>
              <a:rPr lang="en-US" altLang="zh-CN"/>
              <a:t>-</a:t>
            </a:r>
            <a:r>
              <a:rPr lang="zh-CN" altLang="en-US"/>
              <a:t>大规模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实验值(s)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Sheet1!$B$53:$K$53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Sheet1!$B$54:$K$54</c:f>
              <c:numCache>
                <c:formatCode>General</c:formatCode>
                <c:ptCount val="10"/>
                <c:pt idx="0">
                  <c:v>0.27789999999999998</c:v>
                </c:pt>
                <c:pt idx="1">
                  <c:v>0.5917</c:v>
                </c:pt>
                <c:pt idx="2">
                  <c:v>0.90620000000000001</c:v>
                </c:pt>
                <c:pt idx="3">
                  <c:v>1.2502</c:v>
                </c:pt>
                <c:pt idx="4">
                  <c:v>1.5556000000000001</c:v>
                </c:pt>
                <c:pt idx="5">
                  <c:v>1.9208000000000001</c:v>
                </c:pt>
                <c:pt idx="6">
                  <c:v>2.3359999999999999</c:v>
                </c:pt>
                <c:pt idx="7">
                  <c:v>2.6669</c:v>
                </c:pt>
                <c:pt idx="8">
                  <c:v>3.0236000000000001</c:v>
                </c:pt>
                <c:pt idx="9">
                  <c:v>3.3357000000000001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D-4FA9-9E84-B4CECE877A5B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理论值(s)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Sheet1!$B$53:$K$53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Sheet1!$B$55:$K$55</c:f>
              <c:numCache>
                <c:formatCode>0.0000_ </c:formatCode>
                <c:ptCount val="10"/>
                <c:pt idx="0">
                  <c:v>0.27789999999999998</c:v>
                </c:pt>
                <c:pt idx="1">
                  <c:v>0.58926249431800815</c:v>
                </c:pt>
                <c:pt idx="2">
                  <c:v>0.91325519801195643</c:v>
                </c:pt>
                <c:pt idx="3">
                  <c:v>1.2454499772720324</c:v>
                </c:pt>
                <c:pt idx="4">
                  <c:v>1.5837437642049792</c:v>
                </c:pt>
                <c:pt idx="5">
                  <c:v>1.9268978789779372</c:v>
                </c:pt>
                <c:pt idx="6">
                  <c:v>2.2740938434479467</c:v>
                </c:pt>
                <c:pt idx="7">
                  <c:v>2.6247499318160976</c:v>
                </c:pt>
                <c:pt idx="8">
                  <c:v>2.9784311880717391</c:v>
                </c:pt>
                <c:pt idx="9">
                  <c:v>3.3347999999999995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D-4FA9-9E84-B4CECE87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02816"/>
        <c:axId val="253705216"/>
      </c:scatterChart>
      <c:valAx>
        <c:axId val="253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05216"/>
        <c:crosses val="autoZero"/>
        <c:crossBetween val="midCat"/>
      </c:valAx>
      <c:valAx>
        <c:axId val="253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0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</a:t>
            </a:r>
            <a:r>
              <a:rPr lang="en-US" altLang="zh-CN"/>
              <a:t>+</a:t>
            </a:r>
            <a:r>
              <a:rPr lang="zh-CN" altLang="en-US"/>
              <a:t>暴力</a:t>
            </a:r>
            <a:r>
              <a:rPr lang="en-US" altLang="zh-CN"/>
              <a:t>-</a:t>
            </a:r>
            <a:r>
              <a:rPr lang="zh-CN" altLang="en-US"/>
              <a:t>大规模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原始分治(s)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Sheet1!$B$46:$K$46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Sheet1!$B$47:$K$47</c:f>
              <c:numCache>
                <c:formatCode>General</c:formatCode>
                <c:ptCount val="10"/>
                <c:pt idx="0">
                  <c:v>0.27789999999999998</c:v>
                </c:pt>
                <c:pt idx="1">
                  <c:v>0.5917</c:v>
                </c:pt>
                <c:pt idx="2">
                  <c:v>0.90620000000000001</c:v>
                </c:pt>
                <c:pt idx="3">
                  <c:v>1.2502</c:v>
                </c:pt>
                <c:pt idx="4">
                  <c:v>1.5556000000000001</c:v>
                </c:pt>
                <c:pt idx="5">
                  <c:v>1.9208000000000001</c:v>
                </c:pt>
                <c:pt idx="6">
                  <c:v>2.3359999999999999</c:v>
                </c:pt>
                <c:pt idx="7">
                  <c:v>2.6669</c:v>
                </c:pt>
                <c:pt idx="8">
                  <c:v>3.0236000000000001</c:v>
                </c:pt>
                <c:pt idx="9">
                  <c:v>3.3357000000000001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E-402F-A3FC-808E0F17C34B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分治暴力(s)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Sheet1!$B$46:$K$46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Sheet1!$B$48:$K$48</c:f>
              <c:numCache>
                <c:formatCode>General</c:formatCode>
                <c:ptCount val="10"/>
                <c:pt idx="0">
                  <c:v>4.24E-2</c:v>
                </c:pt>
                <c:pt idx="1">
                  <c:v>8.4400000000000003E-2</c:v>
                </c:pt>
                <c:pt idx="2">
                  <c:v>0.13550000000000001</c:v>
                </c:pt>
                <c:pt idx="3">
                  <c:v>0.18870000000000001</c:v>
                </c:pt>
                <c:pt idx="4">
                  <c:v>0.28110000000000002</c:v>
                </c:pt>
                <c:pt idx="5">
                  <c:v>0.32829999999999998</c:v>
                </c:pt>
                <c:pt idx="6">
                  <c:v>0.37769999999999998</c:v>
                </c:pt>
                <c:pt idx="7">
                  <c:v>0.43140000000000001</c:v>
                </c:pt>
                <c:pt idx="8">
                  <c:v>0.64859999999999995</c:v>
                </c:pt>
                <c:pt idx="9">
                  <c:v>0.68830000000000002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E-402F-A3FC-808E0F17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34848"/>
        <c:axId val="645038208"/>
      </c:scatterChart>
      <c:valAx>
        <c:axId val="6450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038208"/>
        <c:crosses val="autoZero"/>
        <c:crossBetween val="midCat"/>
      </c:valAx>
      <c:valAx>
        <c:axId val="6450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0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95249</xdr:rowOff>
    </xdr:from>
    <xdr:to>
      <xdr:col>13</xdr:col>
      <xdr:colOff>471487</xdr:colOff>
      <xdr:row>16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4835F4-D5F1-D679-1558-D28D05E3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575163</xdr:colOff>
      <xdr:row>17</xdr:row>
      <xdr:rowOff>36267</xdr:rowOff>
    </xdr:from>
    <xdr:to>
      <xdr:col>13</xdr:col>
      <xdr:colOff>638540</xdr:colOff>
      <xdr:row>32</xdr:row>
      <xdr:rowOff>27109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EA8514-DCEE-909B-77E0-88C5BCBFA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467457</xdr:colOff>
      <xdr:row>20</xdr:row>
      <xdr:rowOff>182806</xdr:rowOff>
    </xdr:from>
    <xdr:to>
      <xdr:col>22</xdr:col>
      <xdr:colOff>526072</xdr:colOff>
      <xdr:row>35</xdr:row>
      <xdr:rowOff>173648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0F2FD2-601B-01F2-223D-EC7C9191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43962</xdr:colOff>
      <xdr:row>29</xdr:row>
      <xdr:rowOff>26376</xdr:rowOff>
    </xdr:from>
    <xdr:to>
      <xdr:col>15</xdr:col>
      <xdr:colOff>102578</xdr:colOff>
      <xdr:row>44</xdr:row>
      <xdr:rowOff>17218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315B8CA-3DAA-E3A8-D351-3B5CFDD7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355356</xdr:colOff>
      <xdr:row>40</xdr:row>
      <xdr:rowOff>131517</xdr:rowOff>
    </xdr:from>
    <xdr:to>
      <xdr:col>22</xdr:col>
      <xdr:colOff>413971</xdr:colOff>
      <xdr:row>55</xdr:row>
      <xdr:rowOff>122359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E51A9B-EF41-256A-CA9E-417AC8CF4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117232</xdr:colOff>
      <xdr:row>50</xdr:row>
      <xdr:rowOff>131517</xdr:rowOff>
    </xdr:from>
    <xdr:to>
      <xdr:col>17</xdr:col>
      <xdr:colOff>175847</xdr:colOff>
      <xdr:row>65</xdr:row>
      <xdr:rowOff>122359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95F533-07EE-2B9A-92AC-B497D482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F98B-23A1-4F9F-960F-6FABE379DE90}">
  <dimension ref="A1:K56"/>
  <sheetViews>
    <sheetView tabSelected="1" topLeftCell="A16" zoomScale="130" zoomScaleNormal="130" workbookViewId="0">
      <selection activeCell="A46" sqref="A46:K48"/>
    </sheetView>
  </sheetViews>
  <sheetFormatPr defaultRowHeight="13.9" x14ac:dyDescent="0.4"/>
  <sheetData>
    <row r="1" spans="1:6" x14ac:dyDescent="0.4">
      <c r="A1">
        <v>0.13919999999999999</v>
      </c>
      <c r="B1">
        <v>0.53820000000000001</v>
      </c>
      <c r="C1">
        <v>1.1800999999999999</v>
      </c>
      <c r="D1">
        <v>2.1072000000000002</v>
      </c>
      <c r="E1">
        <v>3.3815</v>
      </c>
    </row>
    <row r="2" spans="1:6" x14ac:dyDescent="0.4">
      <c r="A2">
        <v>0.13919999999999999</v>
      </c>
      <c r="B2">
        <f>A2*4</f>
        <v>0.55679999999999996</v>
      </c>
      <c r="C2">
        <f>A2*9</f>
        <v>1.2527999999999999</v>
      </c>
      <c r="D2">
        <f>A2*16</f>
        <v>2.2271999999999998</v>
      </c>
      <c r="E2">
        <f>A2*25</f>
        <v>3.4799999999999995</v>
      </c>
    </row>
    <row r="5" spans="1:6" x14ac:dyDescent="0.4">
      <c r="A5" s="5" t="s">
        <v>1</v>
      </c>
      <c r="B5" s="5"/>
      <c r="C5" s="5"/>
      <c r="D5" s="5"/>
      <c r="E5" s="5"/>
      <c r="F5" s="5"/>
    </row>
    <row r="6" spans="1:6" x14ac:dyDescent="0.4">
      <c r="A6" s="1" t="s">
        <v>5</v>
      </c>
      <c r="B6" s="1">
        <v>10000</v>
      </c>
      <c r="C6" s="1">
        <v>20000</v>
      </c>
      <c r="D6" s="1">
        <v>30000</v>
      </c>
      <c r="E6" s="1">
        <v>40000</v>
      </c>
      <c r="F6" s="1">
        <v>50000</v>
      </c>
    </row>
    <row r="7" spans="1:6" x14ac:dyDescent="0.4">
      <c r="A7" s="1" t="s">
        <v>3</v>
      </c>
      <c r="B7" s="4">
        <v>0.13919999999999999</v>
      </c>
      <c r="C7" s="4">
        <v>0.53820000000000001</v>
      </c>
      <c r="D7" s="4">
        <v>1.1800999999999999</v>
      </c>
      <c r="E7" s="4">
        <v>2.1072000000000002</v>
      </c>
      <c r="F7" s="4">
        <v>3.3815</v>
      </c>
    </row>
    <row r="8" spans="1:6" x14ac:dyDescent="0.4">
      <c r="A8" s="1" t="s">
        <v>4</v>
      </c>
      <c r="B8" s="4">
        <v>0.13919999999999999</v>
      </c>
      <c r="C8" s="4">
        <f>B8*4</f>
        <v>0.55679999999999996</v>
      </c>
      <c r="D8" s="4">
        <f>B8*9</f>
        <v>1.2527999999999999</v>
      </c>
      <c r="E8" s="4">
        <f>B8*16</f>
        <v>2.2271999999999998</v>
      </c>
      <c r="F8" s="4">
        <f>B8*25</f>
        <v>3.4799999999999995</v>
      </c>
    </row>
    <row r="9" spans="1:6" x14ac:dyDescent="0.4">
      <c r="A9" s="1" t="s">
        <v>0</v>
      </c>
      <c r="B9" s="2">
        <f>(B7-B8)/B8</f>
        <v>0</v>
      </c>
      <c r="C9" s="3">
        <f t="shared" ref="C9:F9" si="0">(C7-C8)/C8</f>
        <v>-3.3405172413793018E-2</v>
      </c>
      <c r="D9" s="3">
        <f t="shared" si="0"/>
        <v>-5.8030012771392074E-2</v>
      </c>
      <c r="E9" s="3">
        <f t="shared" si="0"/>
        <v>-5.3879310344827437E-2</v>
      </c>
      <c r="F9" s="3">
        <f t="shared" si="0"/>
        <v>-2.830459770114931E-2</v>
      </c>
    </row>
    <row r="17" spans="1:6" x14ac:dyDescent="0.4">
      <c r="A17" s="5" t="s">
        <v>2</v>
      </c>
      <c r="B17" s="5"/>
      <c r="C17" s="5"/>
      <c r="D17" s="5"/>
      <c r="E17" s="5"/>
      <c r="F17" s="5"/>
    </row>
    <row r="18" spans="1:6" x14ac:dyDescent="0.4">
      <c r="A18" s="1" t="s">
        <v>5</v>
      </c>
      <c r="B18" s="1">
        <v>10000</v>
      </c>
      <c r="C18" s="1">
        <v>20000</v>
      </c>
      <c r="D18" s="1">
        <v>30000</v>
      </c>
      <c r="E18" s="1">
        <v>40000</v>
      </c>
      <c r="F18" s="1">
        <v>50000</v>
      </c>
    </row>
    <row r="19" spans="1:6" x14ac:dyDescent="0.4">
      <c r="A19" s="1" t="s">
        <v>3</v>
      </c>
      <c r="B19" s="4">
        <v>2.35E-2</v>
      </c>
      <c r="C19" s="4">
        <v>4.2599999999999999E-2</v>
      </c>
      <c r="D19" s="4">
        <v>6.5600000000000006E-2</v>
      </c>
      <c r="E19" s="4">
        <v>9.1200000000000003E-2</v>
      </c>
      <c r="F19" s="4">
        <v>0.1188</v>
      </c>
    </row>
    <row r="20" spans="1:6" x14ac:dyDescent="0.4">
      <c r="A20" s="1" t="s">
        <v>4</v>
      </c>
      <c r="B20" s="4">
        <v>2.35E-2</v>
      </c>
      <c r="C20" s="4">
        <f>2*LOG(20000,10000)*B20</f>
        <v>5.0537102449051768E-2</v>
      </c>
      <c r="D20" s="4">
        <f>3*LOG(30000,10000)*B20</f>
        <v>7.8909262114434039E-2</v>
      </c>
      <c r="E20" s="4">
        <f>4*LOG(40000,10000)*B20</f>
        <v>0.1081484097962071</v>
      </c>
      <c r="F20" s="4">
        <f>5*LOG(50000,10000)*B20</f>
        <v>0.13803224387737056</v>
      </c>
    </row>
    <row r="21" spans="1:6" x14ac:dyDescent="0.4">
      <c r="A21" s="1" t="s">
        <v>0</v>
      </c>
      <c r="B21" s="3">
        <f>(B19-B20)/B20</f>
        <v>0</v>
      </c>
      <c r="C21" s="3">
        <f t="shared" ref="C21:F21" si="1">(C19-C20)/C20</f>
        <v>-0.15705495694086224</v>
      </c>
      <c r="D21" s="3">
        <f t="shared" si="1"/>
        <v>-0.16866539817763054</v>
      </c>
      <c r="E21" s="3">
        <f t="shared" si="1"/>
        <v>-0.15671436896894159</v>
      </c>
      <c r="F21" s="3">
        <f t="shared" si="1"/>
        <v>-0.13933153107658461</v>
      </c>
    </row>
    <row r="34" spans="1:11" x14ac:dyDescent="0.4">
      <c r="A34" s="5" t="s">
        <v>7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4">
      <c r="A35" s="1" t="s">
        <v>6</v>
      </c>
      <c r="B35" s="1">
        <v>100</v>
      </c>
      <c r="C35" s="1">
        <f>B35+100</f>
        <v>200</v>
      </c>
      <c r="D35" s="1">
        <f t="shared" ref="D35:J35" si="2">C35+100</f>
        <v>300</v>
      </c>
      <c r="E35" s="1">
        <f t="shared" si="2"/>
        <v>400</v>
      </c>
      <c r="F35" s="1">
        <f t="shared" si="2"/>
        <v>500</v>
      </c>
      <c r="G35" s="1">
        <f t="shared" si="2"/>
        <v>600</v>
      </c>
      <c r="H35" s="1">
        <f t="shared" si="2"/>
        <v>700</v>
      </c>
      <c r="I35" s="1">
        <f t="shared" si="2"/>
        <v>800</v>
      </c>
      <c r="J35" s="1">
        <f t="shared" si="2"/>
        <v>900</v>
      </c>
      <c r="K35" s="1">
        <f>J35+100</f>
        <v>1000</v>
      </c>
    </row>
    <row r="36" spans="1:11" x14ac:dyDescent="0.4">
      <c r="A36" s="1" t="s">
        <v>3</v>
      </c>
      <c r="B36" s="1">
        <v>7.4000000000000003E-3</v>
      </c>
      <c r="C36" s="1">
        <v>5.0000000000000001E-3</v>
      </c>
      <c r="D36" s="1">
        <v>5.5999999999999999E-3</v>
      </c>
      <c r="E36" s="1">
        <v>8.6999999999999994E-3</v>
      </c>
      <c r="F36" s="1">
        <v>8.5000000000000006E-3</v>
      </c>
      <c r="G36" s="1">
        <v>8.2000000000000007E-3</v>
      </c>
      <c r="H36" s="1">
        <v>1.44E-2</v>
      </c>
      <c r="I36" s="1">
        <v>1.43E-2</v>
      </c>
      <c r="J36" s="1">
        <v>1.43E-2</v>
      </c>
      <c r="K36" s="1">
        <v>1.43E-2</v>
      </c>
    </row>
    <row r="39" spans="1:11" x14ac:dyDescent="0.4">
      <c r="A39" s="5" t="s">
        <v>8</v>
      </c>
      <c r="B39" s="5"/>
      <c r="C39" s="5"/>
      <c r="D39" s="5"/>
      <c r="E39" s="5"/>
      <c r="F39" s="5"/>
    </row>
    <row r="40" spans="1:11" x14ac:dyDescent="0.4">
      <c r="A40" s="1" t="s">
        <v>5</v>
      </c>
      <c r="B40" s="1">
        <v>10000</v>
      </c>
      <c r="C40" s="1">
        <v>20000</v>
      </c>
      <c r="D40" s="1">
        <v>30000</v>
      </c>
      <c r="E40" s="1">
        <v>40000</v>
      </c>
      <c r="F40" s="1">
        <v>50000</v>
      </c>
    </row>
    <row r="41" spans="1:11" x14ac:dyDescent="0.4">
      <c r="A41" s="1" t="s">
        <v>9</v>
      </c>
      <c r="B41" s="4">
        <v>2.3699999999999999E-2</v>
      </c>
      <c r="C41" s="4">
        <v>4.2999999999999997E-2</v>
      </c>
      <c r="D41" s="4">
        <v>6.6199999999999995E-2</v>
      </c>
      <c r="E41" s="4">
        <v>9.4100000000000003E-2</v>
      </c>
      <c r="F41" s="4">
        <v>0.1234</v>
      </c>
    </row>
    <row r="42" spans="1:11" x14ac:dyDescent="0.4">
      <c r="A42" s="1" t="s">
        <v>10</v>
      </c>
      <c r="B42" s="1">
        <v>5.8999999999999999E-3</v>
      </c>
      <c r="C42" s="1">
        <v>6.6E-3</v>
      </c>
      <c r="D42" s="1">
        <v>0.01</v>
      </c>
      <c r="E42" s="1">
        <v>1.41E-2</v>
      </c>
      <c r="F42" s="1">
        <v>1.9099999999999999E-2</v>
      </c>
    </row>
    <row r="46" spans="1:11" x14ac:dyDescent="0.4">
      <c r="A46" s="1" t="s">
        <v>5</v>
      </c>
      <c r="B46" s="1">
        <v>100000</v>
      </c>
      <c r="C46" s="1">
        <f>B46+100000</f>
        <v>200000</v>
      </c>
      <c r="D46" s="1">
        <f t="shared" ref="D46:K46" si="3">C46+100000</f>
        <v>300000</v>
      </c>
      <c r="E46" s="1">
        <f t="shared" si="3"/>
        <v>400000</v>
      </c>
      <c r="F46" s="1">
        <f t="shared" si="3"/>
        <v>500000</v>
      </c>
      <c r="G46" s="1">
        <f t="shared" si="3"/>
        <v>600000</v>
      </c>
      <c r="H46" s="1">
        <f t="shared" si="3"/>
        <v>700000</v>
      </c>
      <c r="I46" s="1">
        <f t="shared" si="3"/>
        <v>800000</v>
      </c>
      <c r="J46" s="1">
        <f t="shared" si="3"/>
        <v>900000</v>
      </c>
      <c r="K46" s="1">
        <f t="shared" si="3"/>
        <v>1000000</v>
      </c>
    </row>
    <row r="47" spans="1:11" x14ac:dyDescent="0.4">
      <c r="A47" s="1" t="s">
        <v>11</v>
      </c>
      <c r="B47" s="1">
        <v>0.27789999999999998</v>
      </c>
      <c r="C47" s="1">
        <v>0.5917</v>
      </c>
      <c r="D47" s="1">
        <v>0.90620000000000001</v>
      </c>
      <c r="E47" s="1">
        <v>1.2502</v>
      </c>
      <c r="F47" s="1">
        <v>1.5556000000000001</v>
      </c>
      <c r="G47" s="1">
        <v>1.9208000000000001</v>
      </c>
      <c r="H47" s="1">
        <v>2.3359999999999999</v>
      </c>
      <c r="I47" s="1">
        <v>2.6669</v>
      </c>
      <c r="J47" s="1">
        <v>3.0236000000000001</v>
      </c>
      <c r="K47" s="1">
        <v>3.3357000000000001</v>
      </c>
    </row>
    <row r="48" spans="1:11" x14ac:dyDescent="0.4">
      <c r="A48" s="1" t="s">
        <v>12</v>
      </c>
      <c r="B48" s="1">
        <v>4.24E-2</v>
      </c>
      <c r="C48" s="1">
        <v>8.4400000000000003E-2</v>
      </c>
      <c r="D48" s="1">
        <v>0.13550000000000001</v>
      </c>
      <c r="E48" s="1">
        <v>0.18870000000000001</v>
      </c>
      <c r="F48" s="1">
        <v>0.28110000000000002</v>
      </c>
      <c r="G48" s="1">
        <v>0.32829999999999998</v>
      </c>
      <c r="H48" s="1">
        <v>0.37769999999999998</v>
      </c>
      <c r="I48" s="1">
        <v>0.43140000000000001</v>
      </c>
      <c r="J48" s="1">
        <v>0.64859999999999995</v>
      </c>
      <c r="K48" s="1">
        <v>0.68830000000000002</v>
      </c>
    </row>
    <row r="52" spans="1:11" x14ac:dyDescent="0.4">
      <c r="A52" s="5" t="s">
        <v>2</v>
      </c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4">
      <c r="A53" s="1" t="s">
        <v>5</v>
      </c>
      <c r="B53" s="1">
        <v>100000</v>
      </c>
      <c r="C53" s="1">
        <f>B53+100000</f>
        <v>200000</v>
      </c>
      <c r="D53" s="1">
        <f t="shared" ref="D53" si="4">C53+100000</f>
        <v>300000</v>
      </c>
      <c r="E53" s="1">
        <f t="shared" ref="E53" si="5">D53+100000</f>
        <v>400000</v>
      </c>
      <c r="F53" s="1">
        <f t="shared" ref="F53" si="6">E53+100000</f>
        <v>500000</v>
      </c>
      <c r="G53" s="1">
        <f t="shared" ref="G53" si="7">F53+100000</f>
        <v>600000</v>
      </c>
      <c r="H53" s="1">
        <f t="shared" ref="H53" si="8">G53+100000</f>
        <v>700000</v>
      </c>
      <c r="I53" s="1">
        <f t="shared" ref="I53" si="9">H53+100000</f>
        <v>800000</v>
      </c>
      <c r="J53" s="1">
        <f t="shared" ref="J53" si="10">I53+100000</f>
        <v>900000</v>
      </c>
      <c r="K53" s="1">
        <f t="shared" ref="K53" si="11">J53+100000</f>
        <v>1000000</v>
      </c>
    </row>
    <row r="54" spans="1:11" x14ac:dyDescent="0.4">
      <c r="A54" s="1" t="s">
        <v>3</v>
      </c>
      <c r="B54" s="1">
        <v>0.27789999999999998</v>
      </c>
      <c r="C54" s="1">
        <v>0.5917</v>
      </c>
      <c r="D54" s="1">
        <v>0.90620000000000001</v>
      </c>
      <c r="E54" s="1">
        <v>1.2502</v>
      </c>
      <c r="F54" s="1">
        <v>1.5556000000000001</v>
      </c>
      <c r="G54" s="1">
        <v>1.9208000000000001</v>
      </c>
      <c r="H54" s="1">
        <v>2.3359999999999999</v>
      </c>
      <c r="I54" s="1">
        <v>2.6669</v>
      </c>
      <c r="J54" s="1">
        <v>3.0236000000000001</v>
      </c>
      <c r="K54" s="1">
        <v>3.3357000000000001</v>
      </c>
    </row>
    <row r="55" spans="1:11" x14ac:dyDescent="0.4">
      <c r="A55" s="1" t="s">
        <v>4</v>
      </c>
      <c r="B55" s="4">
        <v>0.27789999999999998</v>
      </c>
      <c r="C55" s="4">
        <f>C53/100000*LOG(C53,100000)*0.2779</f>
        <v>0.58926249431800815</v>
      </c>
      <c r="D55" s="4">
        <f t="shared" ref="D55:K55" si="12">D53/100000*LOG(D53,100000)*0.2779</f>
        <v>0.91325519801195643</v>
      </c>
      <c r="E55" s="4">
        <f t="shared" si="12"/>
        <v>1.2454499772720324</v>
      </c>
      <c r="F55" s="4">
        <f t="shared" si="12"/>
        <v>1.5837437642049792</v>
      </c>
      <c r="G55" s="4">
        <f t="shared" si="12"/>
        <v>1.9268978789779372</v>
      </c>
      <c r="H55" s="4">
        <f t="shared" si="12"/>
        <v>2.2740938434479467</v>
      </c>
      <c r="I55" s="4">
        <f t="shared" si="12"/>
        <v>2.6247499318160976</v>
      </c>
      <c r="J55" s="4">
        <f t="shared" si="12"/>
        <v>2.9784311880717391</v>
      </c>
      <c r="K55" s="4">
        <f t="shared" si="12"/>
        <v>3.3347999999999995</v>
      </c>
    </row>
    <row r="56" spans="1:11" x14ac:dyDescent="0.4">
      <c r="A56" s="1" t="s">
        <v>0</v>
      </c>
      <c r="B56" s="3">
        <f>(B54-B55)/B55</f>
        <v>0</v>
      </c>
      <c r="C56" s="3">
        <f t="shared" ref="C56:K56" si="13">(C54-C55)/C55</f>
        <v>4.1365362728760504E-3</v>
      </c>
      <c r="D56" s="3">
        <f t="shared" si="13"/>
        <v>-7.725330255239405E-3</v>
      </c>
      <c r="E56" s="3">
        <f t="shared" si="13"/>
        <v>3.8139008508167771E-3</v>
      </c>
      <c r="F56" s="3">
        <f t="shared" si="13"/>
        <v>-1.7770402536743023E-2</v>
      </c>
      <c r="G56" s="3">
        <f t="shared" si="13"/>
        <v>-3.1646093155551923E-3</v>
      </c>
      <c r="H56" s="3">
        <f t="shared" si="13"/>
        <v>2.7222340331475477E-2</v>
      </c>
      <c r="I56" s="3">
        <f t="shared" si="13"/>
        <v>1.6058698648955969E-2</v>
      </c>
      <c r="J56" s="3">
        <f t="shared" si="13"/>
        <v>1.5165303166699515E-2</v>
      </c>
      <c r="K56" s="3">
        <f t="shared" si="13"/>
        <v>2.698812522491805E-4</v>
      </c>
    </row>
  </sheetData>
  <mergeCells count="5">
    <mergeCell ref="A5:F5"/>
    <mergeCell ref="A17:F17"/>
    <mergeCell ref="A34:K34"/>
    <mergeCell ref="A39:F39"/>
    <mergeCell ref="A52:K5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2023-04-10T06:53:35Z</dcterms:created>
  <dcterms:modified xsi:type="dcterms:W3CDTF">2023-04-12T03:13:42Z</dcterms:modified>
</cp:coreProperties>
</file>