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ba2d9a24ccc042b8/Course/算法设计与分析/实验/实验4_动态规划（鸡蛋掉落）/"/>
    </mc:Choice>
  </mc:AlternateContent>
  <xr:revisionPtr revIDLastSave="0" documentId="13_ncr:1_{D297B9B7-568C-42B5-96A6-E61B1D0454D1}" xr6:coauthVersionLast="47" xr6:coauthVersionMax="47" xr10:uidLastSave="{00000000-0000-0000-0000-000000000000}"/>
  <bookViews>
    <workbookView xWindow="4290" yWindow="4290" windowWidth="28800" windowHeight="1534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C9" i="1"/>
  <c r="C74" i="1"/>
  <c r="C67" i="1"/>
  <c r="D67" i="1" s="1"/>
  <c r="E67" i="1" s="1"/>
  <c r="F67" i="1" s="1"/>
  <c r="C72" i="1"/>
  <c r="D72" i="1" s="1"/>
  <c r="E72" i="1" s="1"/>
  <c r="F72" i="1" s="1"/>
  <c r="C57" i="1"/>
  <c r="C55" i="1"/>
  <c r="D55" i="1" s="1"/>
  <c r="E55" i="1" s="1"/>
  <c r="F55" i="1" s="1"/>
  <c r="C50" i="1"/>
  <c r="C52" i="1" s="1"/>
  <c r="C27" i="1"/>
  <c r="C29" i="1" s="1"/>
  <c r="C22" i="1"/>
  <c r="C24" i="1" s="1"/>
  <c r="C17" i="1"/>
  <c r="D17" i="1" s="1"/>
  <c r="E17" i="1" s="1"/>
  <c r="F17" i="1" s="1"/>
  <c r="C19" i="1"/>
  <c r="C12" i="1"/>
  <c r="C14" i="1" s="1"/>
  <c r="C7" i="1"/>
  <c r="D7" i="1" s="1"/>
  <c r="C2" i="1"/>
  <c r="D2" i="1" s="1"/>
  <c r="E2" i="1" s="1"/>
  <c r="F2" i="1" s="1"/>
  <c r="D57" i="1" l="1"/>
  <c r="E57" i="1" s="1"/>
  <c r="F57" i="1" s="1"/>
  <c r="C69" i="1"/>
  <c r="C4" i="1"/>
  <c r="D4" i="1" s="1"/>
  <c r="E4" i="1" s="1"/>
  <c r="F4" i="1" s="1"/>
  <c r="D74" i="1"/>
  <c r="E74" i="1" s="1"/>
  <c r="F74" i="1" s="1"/>
  <c r="D50" i="1"/>
  <c r="E50" i="1" s="1"/>
  <c r="F50" i="1" s="1"/>
  <c r="D22" i="1"/>
  <c r="E22" i="1" s="1"/>
  <c r="F22" i="1" s="1"/>
  <c r="D27" i="1"/>
  <c r="E27" i="1" s="1"/>
  <c r="F27" i="1" s="1"/>
  <c r="D12" i="1"/>
  <c r="E12" i="1" s="1"/>
  <c r="F12" i="1" s="1"/>
  <c r="E7" i="1"/>
  <c r="F7" i="1" s="1"/>
  <c r="D69" i="1" l="1"/>
  <c r="E69" i="1" s="1"/>
  <c r="F69" i="1" s="1"/>
  <c r="D52" i="1"/>
  <c r="E52" i="1" s="1"/>
  <c r="F52" i="1" s="1"/>
  <c r="D29" i="1"/>
  <c r="E29" i="1" s="1"/>
  <c r="F29" i="1" s="1"/>
  <c r="D24" i="1"/>
  <c r="E24" i="1" s="1"/>
  <c r="F24" i="1" s="1"/>
  <c r="D19" i="1"/>
  <c r="E19" i="1" s="1"/>
  <c r="F19" i="1" s="1"/>
  <c r="D14" i="1"/>
  <c r="E14" i="1" s="1"/>
  <c r="F14" i="1" s="1"/>
</calcChain>
</file>

<file path=xl/sharedStrings.xml><?xml version="1.0" encoding="utf-8"?>
<sst xmlns="http://schemas.openxmlformats.org/spreadsheetml/2006/main" count="40" uniqueCount="14">
  <si>
    <t>egg/个</t>
    <phoneticPr fontId="1" type="noConversion"/>
  </si>
  <si>
    <t>理论值/μs</t>
    <phoneticPr fontId="1" type="noConversion"/>
  </si>
  <si>
    <t>实验值/μs</t>
    <phoneticPr fontId="1" type="noConversion"/>
  </si>
  <si>
    <t>height/层</t>
    <phoneticPr fontId="1" type="noConversion"/>
  </si>
  <si>
    <t>蛮力法 egg=10个</t>
    <phoneticPr fontId="1" type="noConversion"/>
  </si>
  <si>
    <t>蛮力法 height=20层</t>
    <phoneticPr fontId="1" type="noConversion"/>
  </si>
  <si>
    <t>备忘录 egg=10个</t>
    <phoneticPr fontId="1" type="noConversion"/>
  </si>
  <si>
    <t>递推 egg=10个</t>
    <phoneticPr fontId="1" type="noConversion"/>
  </si>
  <si>
    <t>备忘录 height=500层</t>
    <phoneticPr fontId="1" type="noConversion"/>
  </si>
  <si>
    <t>递推 height=500层</t>
    <phoneticPr fontId="1" type="noConversion"/>
  </si>
  <si>
    <t>二分法 height=10000层</t>
    <phoneticPr fontId="1" type="noConversion"/>
  </si>
  <si>
    <t>二分法 egg=10个</t>
    <phoneticPr fontId="1" type="noConversion"/>
  </si>
  <si>
    <t>逆向思维 egg=1000000个</t>
    <phoneticPr fontId="1" type="noConversion"/>
  </si>
  <si>
    <t>逆向思维 height=100000层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</si>
</sst>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蛮力法 </a:t>
            </a:r>
            <a:r>
              <a:rPr lang="en-US" altLang="zh-CN" sz="1400" b="0" i="0" u="none" strike="noStrike" baseline="0">
                <a:effectLst/>
              </a:rPr>
              <a:t>height=20</a:t>
            </a:r>
            <a:r>
              <a:rPr lang="zh-CN" altLang="en-US" sz="1400" b="0" i="0" u="none" strike="noStrike" baseline="0">
                <a:effectLst/>
              </a:rPr>
              <a:t>层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2235776</c:v>
                </c:pt>
                <c:pt idx="1">
                  <c:v>2669881</c:v>
                </c:pt>
                <c:pt idx="2">
                  <c:v>2966814</c:v>
                </c:pt>
                <c:pt idx="3">
                  <c:v>3128332</c:v>
                </c:pt>
                <c:pt idx="4">
                  <c:v>3209577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E-408D-A394-0B2A892B06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2235776</c:v>
                </c:pt>
                <c:pt idx="1">
                  <c:v>2515248</c:v>
                </c:pt>
                <c:pt idx="2">
                  <c:v>2794720</c:v>
                </c:pt>
                <c:pt idx="3">
                  <c:v>3074192</c:v>
                </c:pt>
                <c:pt idx="4">
                  <c:v>3353664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E-408D-A394-0B2A892B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603744"/>
        <c:axId val="1198609984"/>
      </c:lineChart>
      <c:catAx>
        <c:axId val="1198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609984"/>
        <c:crosses val="autoZero"/>
        <c:auto val="1"/>
        <c:lblAlgn val="ctr"/>
        <c:lblOffset val="100"/>
        <c:noMultiLvlLbl val="0"/>
      </c:catAx>
      <c:valAx>
        <c:axId val="1198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6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逆向思维 </a:t>
            </a:r>
            <a:r>
              <a:rPr lang="en-US" altLang="zh-CN" sz="1400" b="0" i="0" u="none" strike="noStrike" baseline="0">
                <a:effectLst/>
              </a:rPr>
              <a:t>egg=1000000</a:t>
            </a:r>
            <a:r>
              <a:rPr lang="zh-CN" altLang="en-US" sz="1400" b="0" i="0" u="none" strike="noStrike" baseline="0">
                <a:effectLst/>
              </a:rPr>
              <a:t>个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Sheet1!$B$71:$F$72</c:f>
              <c:strCach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strCache>
            </c:strRef>
          </c:cat>
          <c:val>
            <c:numRef>
              <c:f>Sheet1!$B$73:$F$73</c:f>
              <c:numCache>
                <c:formatCode>General</c:formatCode>
                <c:ptCount val="5"/>
                <c:pt idx="0">
                  <c:v>27406</c:v>
                </c:pt>
                <c:pt idx="1">
                  <c:v>29335</c:v>
                </c:pt>
                <c:pt idx="2">
                  <c:v>32473</c:v>
                </c:pt>
                <c:pt idx="3">
                  <c:v>32887</c:v>
                </c:pt>
                <c:pt idx="4">
                  <c:v>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0-4148-840F-FDE87C1BB858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Sheet1!$B$71:$F$72</c:f>
              <c:strCach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strCache>
            </c:strRef>
          </c:cat>
          <c:val>
            <c:numRef>
              <c:f>Sheet1!$B$74:$F$74</c:f>
              <c:numCache>
                <c:formatCode>General</c:formatCode>
                <c:ptCount val="5"/>
                <c:pt idx="0">
                  <c:v>27406</c:v>
                </c:pt>
                <c:pt idx="1">
                  <c:v>29886.454921424054</c:v>
                </c:pt>
                <c:pt idx="2">
                  <c:v>31123.148774913305</c:v>
                </c:pt>
                <c:pt idx="3">
                  <c:v>32031.509274069504</c:v>
                </c:pt>
                <c:pt idx="4">
                  <c:v>32754.306128625663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0-4148-840F-FDE87C1B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260944"/>
        <c:axId val="1081259504"/>
      </c:lineChart>
      <c:catAx>
        <c:axId val="10812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259504"/>
        <c:crosses val="autoZero"/>
        <c:auto val="1"/>
        <c:lblAlgn val="ctr"/>
        <c:lblOffset val="100"/>
        <c:noMultiLvlLbl val="0"/>
      </c:catAx>
      <c:valAx>
        <c:axId val="10812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2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蛮力法 </a:t>
            </a:r>
            <a:r>
              <a:rPr lang="en-US" altLang="zh-CN"/>
              <a:t>egg=10</a:t>
            </a:r>
            <a:r>
              <a:rPr lang="zh-CN" altLang="en-US"/>
              <a:t>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Sheet1!$B$6:$F$7</c:f>
              <c:strCache>
                <c:ptCount val="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117909</c:v>
                </c:pt>
                <c:pt idx="1">
                  <c:v>348318</c:v>
                </c:pt>
                <c:pt idx="2">
                  <c:v>1005354</c:v>
                </c:pt>
                <c:pt idx="3">
                  <c:v>2874309</c:v>
                </c:pt>
                <c:pt idx="4">
                  <c:v>8424686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F-4312-86BF-2CC804FACCB7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Sheet1!$B$6:$F$7</c:f>
              <c:strCache>
                <c:ptCount val="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117909</c:v>
                </c:pt>
                <c:pt idx="1">
                  <c:v>353727</c:v>
                </c:pt>
                <c:pt idx="2">
                  <c:v>1061181</c:v>
                </c:pt>
                <c:pt idx="3">
                  <c:v>3183543</c:v>
                </c:pt>
                <c:pt idx="4">
                  <c:v>9550629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F-4312-86BF-2CC804FA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344191"/>
        <c:axId val="1142340351"/>
      </c:lineChart>
      <c:catAx>
        <c:axId val="114234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40351"/>
        <c:crosses val="autoZero"/>
        <c:auto val="1"/>
        <c:lblAlgn val="ctr"/>
        <c:lblOffset val="100"/>
        <c:noMultiLvlLbl val="0"/>
      </c:catAx>
      <c:valAx>
        <c:axId val="11423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备忘录 </a:t>
            </a:r>
            <a:r>
              <a:rPr lang="en-US" altLang="zh-CN"/>
              <a:t>egg=10</a:t>
            </a:r>
            <a:r>
              <a:rPr lang="zh-CN" altLang="en-US"/>
              <a:t>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Sheet1!$B$16:$F$17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352</c:v>
                </c:pt>
                <c:pt idx="1">
                  <c:v>1475</c:v>
                </c:pt>
                <c:pt idx="2">
                  <c:v>3448</c:v>
                </c:pt>
                <c:pt idx="3">
                  <c:v>5663</c:v>
                </c:pt>
                <c:pt idx="4">
                  <c:v>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3-4314-9117-3214BB08F4F8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Sheet1!$B$16:$F$17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352</c:v>
                </c:pt>
                <c:pt idx="1">
                  <c:v>1408</c:v>
                </c:pt>
                <c:pt idx="2">
                  <c:v>3168</c:v>
                </c:pt>
                <c:pt idx="3">
                  <c:v>5632</c:v>
                </c:pt>
                <c:pt idx="4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3-4314-9117-3214BB08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80303"/>
        <c:axId val="1358675503"/>
      </c:lineChart>
      <c:catAx>
        <c:axId val="13586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75503"/>
        <c:crosses val="autoZero"/>
        <c:auto val="1"/>
        <c:lblAlgn val="ctr"/>
        <c:lblOffset val="100"/>
        <c:noMultiLvlLbl val="0"/>
      </c:catAx>
      <c:valAx>
        <c:axId val="13586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递推 </a:t>
            </a:r>
            <a:r>
              <a:rPr lang="en-US" altLang="zh-CN" sz="1400" b="0" i="0" u="none" strike="noStrike" baseline="0">
                <a:effectLst/>
              </a:rPr>
              <a:t>egg=10</a:t>
            </a:r>
            <a:r>
              <a:rPr lang="zh-CN" altLang="en-US" sz="1400" b="0" i="0" u="none" strike="noStrike" baseline="0">
                <a:effectLst/>
              </a:rPr>
              <a:t>个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Sheet1!$B$26:$F$27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268</c:v>
                </c:pt>
                <c:pt idx="1">
                  <c:v>1011</c:v>
                </c:pt>
                <c:pt idx="2">
                  <c:v>2506</c:v>
                </c:pt>
                <c:pt idx="3">
                  <c:v>4448</c:v>
                </c:pt>
                <c:pt idx="4">
                  <c:v>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7-4343-9C73-EE9EB0520D9E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Sheet1!$B$26:$F$27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268</c:v>
                </c:pt>
                <c:pt idx="1">
                  <c:v>1072</c:v>
                </c:pt>
                <c:pt idx="2">
                  <c:v>2412.0000000000005</c:v>
                </c:pt>
                <c:pt idx="3">
                  <c:v>4288.0000000000009</c:v>
                </c:pt>
                <c:pt idx="4">
                  <c:v>6700.0000000000009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7-4343-9C73-EE9EB052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77423"/>
        <c:axId val="1358679823"/>
      </c:lineChart>
      <c:catAx>
        <c:axId val="13586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79823"/>
        <c:crosses val="autoZero"/>
        <c:auto val="1"/>
        <c:lblAlgn val="ctr"/>
        <c:lblOffset val="100"/>
        <c:noMultiLvlLbl val="0"/>
      </c:catAx>
      <c:valAx>
        <c:axId val="13586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备忘录 </a:t>
            </a:r>
            <a:r>
              <a:rPr lang="en-US" altLang="zh-CN" sz="1400" b="0" i="0" u="none" strike="noStrike" baseline="0">
                <a:effectLst/>
              </a:rPr>
              <a:t>height=500</a:t>
            </a:r>
            <a:r>
              <a:rPr lang="zh-CN" altLang="en-US" sz="1400" b="0" i="0" u="none" strike="noStrike" baseline="0">
                <a:effectLst/>
              </a:rPr>
              <a:t>层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Sheet1!$B$11:$F$12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6855</c:v>
                </c:pt>
                <c:pt idx="1">
                  <c:v>7857</c:v>
                </c:pt>
                <c:pt idx="2">
                  <c:v>9127</c:v>
                </c:pt>
                <c:pt idx="3">
                  <c:v>10280</c:v>
                </c:pt>
                <c:pt idx="4">
                  <c:v>11458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4-4A68-9C84-19AECC897946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Sheet1!$B$11:$F$12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6855</c:v>
                </c:pt>
                <c:pt idx="1">
                  <c:v>7711.875</c:v>
                </c:pt>
                <c:pt idx="2">
                  <c:v>8568.75</c:v>
                </c:pt>
                <c:pt idx="3">
                  <c:v>9425.625</c:v>
                </c:pt>
                <c:pt idx="4">
                  <c:v>10282.5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4-4A68-9C84-19AECC89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84159"/>
        <c:axId val="1130387519"/>
      </c:lineChart>
      <c:catAx>
        <c:axId val="11303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387519"/>
        <c:crosses val="autoZero"/>
        <c:auto val="1"/>
        <c:lblAlgn val="ctr"/>
        <c:lblOffset val="100"/>
        <c:noMultiLvlLbl val="0"/>
      </c:catAx>
      <c:valAx>
        <c:axId val="11303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3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递推 </a:t>
            </a:r>
            <a:r>
              <a:rPr lang="en-US" altLang="zh-CN" sz="1400" b="0" i="0" u="none" strike="noStrike" baseline="0">
                <a:effectLst/>
              </a:rPr>
              <a:t>height=500</a:t>
            </a:r>
            <a:r>
              <a:rPr lang="zh-CN" altLang="en-US" sz="1400" b="0" i="0" u="none" strike="noStrike" baseline="0">
                <a:effectLst/>
              </a:rPr>
              <a:t>层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Sheet1!$B$21:$F$22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6496</c:v>
                </c:pt>
                <c:pt idx="1">
                  <c:v>7377</c:v>
                </c:pt>
                <c:pt idx="2">
                  <c:v>7594</c:v>
                </c:pt>
                <c:pt idx="3">
                  <c:v>9000</c:v>
                </c:pt>
                <c:pt idx="4">
                  <c:v>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5-4DB5-8D8B-B0C7E3E1D7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Sheet1!$B$21:$F$22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6496</c:v>
                </c:pt>
                <c:pt idx="1">
                  <c:v>7308</c:v>
                </c:pt>
                <c:pt idx="2">
                  <c:v>8120</c:v>
                </c:pt>
                <c:pt idx="3">
                  <c:v>8932</c:v>
                </c:pt>
                <c:pt idx="4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5-4DB5-8D8B-B0C7E3E1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35327"/>
        <c:axId val="1232540127"/>
      </c:lineChart>
      <c:catAx>
        <c:axId val="12325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540127"/>
        <c:crosses val="autoZero"/>
        <c:auto val="1"/>
        <c:lblAlgn val="ctr"/>
        <c:lblOffset val="100"/>
        <c:noMultiLvlLbl val="0"/>
      </c:catAx>
      <c:valAx>
        <c:axId val="12325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5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二分法 </a:t>
            </a:r>
            <a:r>
              <a:rPr lang="en-US" altLang="zh-CN" sz="1400" b="0" i="0" u="none" strike="noStrike" baseline="0">
                <a:effectLst/>
              </a:rPr>
              <a:t>height=10000</a:t>
            </a:r>
            <a:r>
              <a:rPr lang="zh-CN" altLang="en-US" sz="1400" b="0" i="0" u="none" strike="noStrike" baseline="0">
                <a:effectLst/>
              </a:rPr>
              <a:t>层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Sheet1!$B$49:$F$50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3780</c:v>
                </c:pt>
                <c:pt idx="1">
                  <c:v>4282</c:v>
                </c:pt>
                <c:pt idx="2">
                  <c:v>4978</c:v>
                </c:pt>
                <c:pt idx="3">
                  <c:v>5541</c:v>
                </c:pt>
                <c:pt idx="4">
                  <c:v>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4-4A56-94C5-EB8261D2FBBC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Sheet1!$B$49:$F$50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Sheet1!$B$52:$F$52</c:f>
              <c:numCache>
                <c:formatCode>General</c:formatCode>
                <c:ptCount val="5"/>
                <c:pt idx="0">
                  <c:v>3780</c:v>
                </c:pt>
                <c:pt idx="1">
                  <c:v>4252.5</c:v>
                </c:pt>
                <c:pt idx="2">
                  <c:v>4725</c:v>
                </c:pt>
                <c:pt idx="3">
                  <c:v>5197.5</c:v>
                </c:pt>
                <c:pt idx="4">
                  <c:v>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4-4A56-94C5-EB8261D2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7663"/>
        <c:axId val="1219079183"/>
      </c:lineChart>
      <c:catAx>
        <c:axId val="12190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079183"/>
        <c:crosses val="autoZero"/>
        <c:auto val="1"/>
        <c:lblAlgn val="ctr"/>
        <c:lblOffset val="100"/>
        <c:noMultiLvlLbl val="0"/>
      </c:catAx>
      <c:valAx>
        <c:axId val="12190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06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二分法 </a:t>
            </a:r>
            <a:r>
              <a:rPr lang="en-US" altLang="zh-CN" sz="1400" b="0" i="0" u="none" strike="noStrike" baseline="0">
                <a:effectLst/>
              </a:rPr>
              <a:t>egg=10</a:t>
            </a:r>
            <a:r>
              <a:rPr lang="zh-CN" altLang="en-US" sz="1400" b="0" i="0" u="none" strike="noStrike" baseline="0">
                <a:effectLst/>
              </a:rPr>
              <a:t>个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Sheet1!$B$54:$F$55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strCache>
            </c:strRef>
          </c:cat>
          <c:val>
            <c:numRef>
              <c:f>Sheet1!$B$56:$F$56</c:f>
              <c:numCache>
                <c:formatCode>General</c:formatCode>
                <c:ptCount val="5"/>
                <c:pt idx="0">
                  <c:v>366</c:v>
                </c:pt>
                <c:pt idx="1">
                  <c:v>798</c:v>
                </c:pt>
                <c:pt idx="2">
                  <c:v>1342</c:v>
                </c:pt>
                <c:pt idx="3">
                  <c:v>1777</c:v>
                </c:pt>
                <c:pt idx="4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254-9D50-04D3EA0B09F1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Sheet1!$B$54:$F$55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strCache>
            </c:strRef>
          </c:cat>
          <c:val>
            <c:numRef>
              <c:f>Sheet1!$B$57:$F$57</c:f>
              <c:numCache>
                <c:formatCode>General</c:formatCode>
                <c:ptCount val="5"/>
                <c:pt idx="0">
                  <c:v>366</c:v>
                </c:pt>
                <c:pt idx="1">
                  <c:v>805.45131894201143</c:v>
                </c:pt>
                <c:pt idx="2">
                  <c:v>1272.6263792273965</c:v>
                </c:pt>
                <c:pt idx="3">
                  <c:v>1757.8052757680457</c:v>
                </c:pt>
                <c:pt idx="4">
                  <c:v>2256.3717026449713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254-9D50-04D3EA0B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80783"/>
        <c:axId val="1358675023"/>
      </c:lineChart>
      <c:catAx>
        <c:axId val="13586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75023"/>
        <c:crosses val="autoZero"/>
        <c:auto val="1"/>
        <c:lblAlgn val="ctr"/>
        <c:lblOffset val="100"/>
        <c:noMultiLvlLbl val="0"/>
      </c:catAx>
      <c:valAx>
        <c:axId val="13586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逆向思维 </a:t>
            </a:r>
            <a:r>
              <a:rPr lang="en-US" altLang="zh-CN" sz="1400" b="0" i="0" u="none" strike="noStrike" baseline="0">
                <a:effectLst/>
              </a:rPr>
              <a:t>height=100000</a:t>
            </a:r>
            <a:r>
              <a:rPr lang="zh-CN" altLang="en-US" sz="1400" b="0" i="0" u="none" strike="noStrike" baseline="0">
                <a:effectLst/>
              </a:rPr>
              <a:t>层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Sheet1!$B$66:$F$67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Sheet1!$B$68:$F$68</c:f>
              <c:numCache>
                <c:formatCode>General</c:formatCode>
                <c:ptCount val="5"/>
                <c:pt idx="0">
                  <c:v>229</c:v>
                </c:pt>
                <c:pt idx="1">
                  <c:v>476</c:v>
                </c:pt>
                <c:pt idx="2">
                  <c:v>717</c:v>
                </c:pt>
                <c:pt idx="3">
                  <c:v>951</c:v>
                </c:pt>
                <c:pt idx="4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F-4E64-A2EA-1C07D557FA26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Sheet1!$B$66:$F$67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Sheet1!$B$69:$F$69</c:f>
              <c:numCache>
                <c:formatCode>General</c:formatCode>
                <c:ptCount val="5"/>
                <c:pt idx="0">
                  <c:v>229</c:v>
                </c:pt>
                <c:pt idx="1">
                  <c:v>458</c:v>
                </c:pt>
                <c:pt idx="2">
                  <c:v>687</c:v>
                </c:pt>
                <c:pt idx="3">
                  <c:v>916</c:v>
                </c:pt>
                <c:pt idx="4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F-4E64-A2EA-1C07D557F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28127"/>
        <c:axId val="1232542527"/>
      </c:lineChart>
      <c:catAx>
        <c:axId val="123252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542527"/>
        <c:crosses val="autoZero"/>
        <c:auto val="1"/>
        <c:lblAlgn val="ctr"/>
        <c:lblOffset val="100"/>
        <c:noMultiLvlLbl val="0"/>
      </c:catAx>
      <c:valAx>
        <c:axId val="12325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52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171715</xdr:colOff>
      <xdr:row>0</xdr:row>
      <xdr:rowOff>0</xdr:rowOff>
    </xdr:from>
    <xdr:to>
      <xdr:col>13</xdr:col>
      <xdr:colOff>227587</xdr:colOff>
      <xdr:row>15</xdr:row>
      <xdr:rowOff>29852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DF8DEA-F4CE-1EA9-3C52-65E839C16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326570</xdr:colOff>
      <xdr:row>0</xdr:row>
      <xdr:rowOff>2722</xdr:rowOff>
    </xdr:from>
    <xdr:to>
      <xdr:col>20</xdr:col>
      <xdr:colOff>419099</xdr:colOff>
      <xdr:row>15</xdr:row>
      <xdr:rowOff>51708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EE3F09-6011-DB1D-DE08-0A49B347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326572</xdr:colOff>
      <xdr:row>15</xdr:row>
      <xdr:rowOff>149680</xdr:rowOff>
    </xdr:from>
    <xdr:to>
      <xdr:col>20</xdr:col>
      <xdr:colOff>97972</xdr:colOff>
      <xdr:row>31</xdr:row>
      <xdr:rowOff>19051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528B393-E2C4-6B01-3958-64AD46445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277586</xdr:colOff>
      <xdr:row>32</xdr:row>
      <xdr:rowOff>8164</xdr:rowOff>
    </xdr:from>
    <xdr:to>
      <xdr:col>20</xdr:col>
      <xdr:colOff>48986</xdr:colOff>
      <xdr:row>47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08BA97A-1639-22B0-B856-98B7EC51F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185058</xdr:colOff>
      <xdr:row>15</xdr:row>
      <xdr:rowOff>133350</xdr:rowOff>
    </xdr:from>
    <xdr:to>
      <xdr:col>12</xdr:col>
      <xdr:colOff>642258</xdr:colOff>
      <xdr:row>31</xdr:row>
      <xdr:rowOff>2721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59D6822-ED41-5CEF-B237-71901FBCF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185057</xdr:colOff>
      <xdr:row>32</xdr:row>
      <xdr:rowOff>51707</xdr:rowOff>
    </xdr:from>
    <xdr:to>
      <xdr:col>12</xdr:col>
      <xdr:colOff>642257</xdr:colOff>
      <xdr:row>47</xdr:row>
      <xdr:rowOff>100693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76F1412-1E2B-E0A2-D86C-08A1A4B27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185058</xdr:colOff>
      <xdr:row>48</xdr:row>
      <xdr:rowOff>57149</xdr:rowOff>
    </xdr:from>
    <xdr:to>
      <xdr:col>12</xdr:col>
      <xdr:colOff>642258</xdr:colOff>
      <xdr:row>63</xdr:row>
      <xdr:rowOff>106135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E937A52-C177-DB92-E35E-BBE6966DB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288472</xdr:colOff>
      <xdr:row>48</xdr:row>
      <xdr:rowOff>46264</xdr:rowOff>
    </xdr:from>
    <xdr:to>
      <xdr:col>20</xdr:col>
      <xdr:colOff>59872</xdr:colOff>
      <xdr:row>63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28AE964-4B6C-731F-0832-192F96A93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163286</xdr:colOff>
      <xdr:row>64</xdr:row>
      <xdr:rowOff>106136</xdr:rowOff>
    </xdr:from>
    <xdr:to>
      <xdr:col>12</xdr:col>
      <xdr:colOff>620486</xdr:colOff>
      <xdr:row>79</xdr:row>
      <xdr:rowOff>155121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35859A8-BC49-355C-3565-A428DE70A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281608</xdr:colOff>
      <xdr:row>64</xdr:row>
      <xdr:rowOff>177248</xdr:rowOff>
    </xdr:from>
    <xdr:to>
      <xdr:col>20</xdr:col>
      <xdr:colOff>41413</xdr:colOff>
      <xdr:row>80</xdr:row>
      <xdr:rowOff>4970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936FED-84A1-03FB-3B50-F9434B77F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zoomScale="25" zoomScaleNormal="25" workbookViewId="0">
      <selection activeCell="A6" sqref="A6:F9"/>
    </sheetView>
  </sheetViews>
  <sheetFormatPr defaultRowHeight="14.25" x14ac:dyDescent="0.2"/>
  <sheetData>
    <row r="1" spans="1:6" x14ac:dyDescent="0.2">
      <c r="A1" s="2" t="s">
        <v>5</v>
      </c>
      <c r="B1" s="2"/>
      <c r="C1" s="2"/>
      <c r="D1" s="2"/>
      <c r="E1" s="2"/>
      <c r="F1" s="2"/>
    </row>
    <row r="2" spans="1:6" x14ac:dyDescent="0.2">
      <c r="A2" s="1" t="s">
        <v>0</v>
      </c>
      <c r="B2" s="1">
        <v>8</v>
      </c>
      <c r="C2" s="1">
        <f>B2+1</f>
        <v>9</v>
      </c>
      <c r="D2" s="1">
        <f t="shared" ref="D2:F2" si="0">C2+1</f>
        <v>10</v>
      </c>
      <c r="E2" s="1">
        <f t="shared" si="0"/>
        <v>11</v>
      </c>
      <c r="F2" s="1">
        <f t="shared" si="0"/>
        <v>12</v>
      </c>
    </row>
    <row r="3" spans="1:6" x14ac:dyDescent="0.2">
      <c r="A3" s="1" t="s">
        <v>2</v>
      </c>
      <c r="B3" s="1">
        <v>2235776</v>
      </c>
      <c r="C3" s="1">
        <v>2669881</v>
      </c>
      <c r="D3" s="1">
        <v>2966814</v>
      </c>
      <c r="E3" s="1">
        <v>3128332</v>
      </c>
      <c r="F3" s="1">
        <v>3209577</v>
      </c>
    </row>
    <row r="4" spans="1:6" x14ac:dyDescent="0.2">
      <c r="A4" s="1" t="s">
        <v>1</v>
      </c>
      <c r="B4" s="1">
        <v>2235776</v>
      </c>
      <c r="C4" s="1">
        <f>B4/B2*C2</f>
        <v>2515248</v>
      </c>
      <c r="D4" s="1">
        <f t="shared" ref="D4:F4" si="1">C4/C2*D2</f>
        <v>2794720</v>
      </c>
      <c r="E4" s="1">
        <f t="shared" si="1"/>
        <v>3074192</v>
      </c>
      <c r="F4" s="1">
        <f t="shared" si="1"/>
        <v>3353664</v>
      </c>
    </row>
    <row r="5" spans="1:6" x14ac:dyDescent="0.2">
      <c r="A5" s="1"/>
      <c r="B5" s="1"/>
      <c r="C5" s="1"/>
      <c r="D5" s="1"/>
      <c r="E5" s="1"/>
      <c r="F5" s="1"/>
    </row>
    <row r="6" spans="1:6" x14ac:dyDescent="0.2">
      <c r="A6" s="2" t="s">
        <v>4</v>
      </c>
      <c r="B6" s="2"/>
      <c r="C6" s="2"/>
      <c r="D6" s="2"/>
      <c r="E6" s="2"/>
      <c r="F6" s="2"/>
    </row>
    <row r="7" spans="1:6" x14ac:dyDescent="0.2">
      <c r="A7" s="1" t="s">
        <v>3</v>
      </c>
      <c r="B7" s="1">
        <v>17</v>
      </c>
      <c r="C7" s="1">
        <f>B7+1</f>
        <v>18</v>
      </c>
      <c r="D7" s="1">
        <f t="shared" ref="D7:F7" si="2">C7+1</f>
        <v>19</v>
      </c>
      <c r="E7" s="1">
        <f t="shared" si="2"/>
        <v>20</v>
      </c>
      <c r="F7" s="1">
        <f t="shared" si="2"/>
        <v>21</v>
      </c>
    </row>
    <row r="8" spans="1:6" x14ac:dyDescent="0.2">
      <c r="A8" s="1" t="s">
        <v>2</v>
      </c>
      <c r="B8" s="1">
        <v>117909</v>
      </c>
      <c r="C8" s="1">
        <v>348318</v>
      </c>
      <c r="D8" s="1">
        <v>1005354</v>
      </c>
      <c r="E8" s="1">
        <v>2874309</v>
      </c>
      <c r="F8" s="1">
        <v>8424686</v>
      </c>
    </row>
    <row r="9" spans="1:6" x14ac:dyDescent="0.2">
      <c r="A9" s="1" t="s">
        <v>1</v>
      </c>
      <c r="B9" s="1">
        <v>117909</v>
      </c>
      <c r="C9" s="1">
        <f>B9*3</f>
        <v>353727</v>
      </c>
      <c r="D9" s="1">
        <f t="shared" ref="D9:F9" si="3">C9*3</f>
        <v>1061181</v>
      </c>
      <c r="E9" s="1">
        <f t="shared" si="3"/>
        <v>3183543</v>
      </c>
      <c r="F9" s="1">
        <f t="shared" si="3"/>
        <v>9550629</v>
      </c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2" t="s">
        <v>8</v>
      </c>
      <c r="B11" s="2"/>
      <c r="C11" s="2"/>
      <c r="D11" s="2"/>
      <c r="E11" s="2"/>
      <c r="F11" s="2"/>
    </row>
    <row r="12" spans="1:6" x14ac:dyDescent="0.2">
      <c r="A12" s="1" t="s">
        <v>0</v>
      </c>
      <c r="B12" s="1">
        <v>8</v>
      </c>
      <c r="C12" s="1">
        <f>B12+1</f>
        <v>9</v>
      </c>
      <c r="D12" s="1">
        <f t="shared" ref="D12" si="4">C12+1</f>
        <v>10</v>
      </c>
      <c r="E12" s="1">
        <f t="shared" ref="E12" si="5">D12+1</f>
        <v>11</v>
      </c>
      <c r="F12" s="1">
        <f t="shared" ref="F12" si="6">E12+1</f>
        <v>12</v>
      </c>
    </row>
    <row r="13" spans="1:6" x14ac:dyDescent="0.2">
      <c r="A13" s="1" t="s">
        <v>2</v>
      </c>
      <c r="B13" s="1">
        <v>6855</v>
      </c>
      <c r="C13" s="1">
        <v>7857</v>
      </c>
      <c r="D13" s="1">
        <v>9127</v>
      </c>
      <c r="E13" s="1">
        <v>10280</v>
      </c>
      <c r="F13" s="1">
        <v>11458</v>
      </c>
    </row>
    <row r="14" spans="1:6" x14ac:dyDescent="0.2">
      <c r="A14" s="1" t="s">
        <v>1</v>
      </c>
      <c r="B14" s="1">
        <v>6855</v>
      </c>
      <c r="C14" s="1">
        <f>B14/B12*C12</f>
        <v>7711.875</v>
      </c>
      <c r="D14" s="1">
        <f t="shared" ref="D14" si="7">C14/C12*D12</f>
        <v>8568.75</v>
      </c>
      <c r="E14" s="1">
        <f t="shared" ref="E14" si="8">D14/D12*E12</f>
        <v>9425.625</v>
      </c>
      <c r="F14" s="1">
        <f t="shared" ref="F14" si="9">E14/E12*F12</f>
        <v>10282.5</v>
      </c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2" t="s">
        <v>6</v>
      </c>
      <c r="B16" s="2"/>
      <c r="C16" s="2"/>
      <c r="D16" s="2"/>
      <c r="E16" s="2"/>
      <c r="F16" s="2"/>
    </row>
    <row r="17" spans="1:6" x14ac:dyDescent="0.2">
      <c r="A17" s="1" t="s">
        <v>3</v>
      </c>
      <c r="B17" s="1">
        <v>100</v>
      </c>
      <c r="C17" s="1">
        <f>B17+100</f>
        <v>200</v>
      </c>
      <c r="D17" s="1">
        <f t="shared" ref="D17:F17" si="10">C17+100</f>
        <v>300</v>
      </c>
      <c r="E17" s="1">
        <f t="shared" si="10"/>
        <v>400</v>
      </c>
      <c r="F17" s="1">
        <f t="shared" si="10"/>
        <v>500</v>
      </c>
    </row>
    <row r="18" spans="1:6" x14ac:dyDescent="0.2">
      <c r="A18" s="1" t="s">
        <v>2</v>
      </c>
      <c r="B18" s="1">
        <v>352</v>
      </c>
      <c r="C18" s="1">
        <v>1475</v>
      </c>
      <c r="D18" s="1">
        <v>3448</v>
      </c>
      <c r="E18" s="1">
        <v>5663</v>
      </c>
      <c r="F18" s="1">
        <v>8939</v>
      </c>
    </row>
    <row r="19" spans="1:6" x14ac:dyDescent="0.2">
      <c r="A19" s="1" t="s">
        <v>1</v>
      </c>
      <c r="B19" s="1">
        <v>352</v>
      </c>
      <c r="C19" s="1">
        <f>B19/(B17*B17)*C17*C17</f>
        <v>1408</v>
      </c>
      <c r="D19" s="1">
        <f t="shared" ref="D19:F19" si="11">C19/(C17*C17)*D17*D17</f>
        <v>3168</v>
      </c>
      <c r="E19" s="1">
        <f t="shared" si="11"/>
        <v>5632</v>
      </c>
      <c r="F19" s="1">
        <f t="shared" si="11"/>
        <v>8800</v>
      </c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2" t="s">
        <v>9</v>
      </c>
      <c r="B21" s="2"/>
      <c r="C21" s="2"/>
      <c r="D21" s="2"/>
      <c r="E21" s="2"/>
      <c r="F21" s="2"/>
    </row>
    <row r="22" spans="1:6" x14ac:dyDescent="0.2">
      <c r="A22" s="1" t="s">
        <v>0</v>
      </c>
      <c r="B22" s="1">
        <v>8</v>
      </c>
      <c r="C22" s="1">
        <f>B22+1</f>
        <v>9</v>
      </c>
      <c r="D22" s="1">
        <f t="shared" ref="D22" si="12">C22+1</f>
        <v>10</v>
      </c>
      <c r="E22" s="1">
        <f t="shared" ref="E22" si="13">D22+1</f>
        <v>11</v>
      </c>
      <c r="F22" s="1">
        <f t="shared" ref="F22" si="14">E22+1</f>
        <v>12</v>
      </c>
    </row>
    <row r="23" spans="1:6" x14ac:dyDescent="0.2">
      <c r="A23" s="1" t="s">
        <v>2</v>
      </c>
      <c r="B23" s="1">
        <v>6496</v>
      </c>
      <c r="C23" s="1">
        <v>7377</v>
      </c>
      <c r="D23" s="1">
        <v>7594</v>
      </c>
      <c r="E23" s="1">
        <v>9000</v>
      </c>
      <c r="F23" s="1">
        <v>9900</v>
      </c>
    </row>
    <row r="24" spans="1:6" x14ac:dyDescent="0.2">
      <c r="A24" s="1" t="s">
        <v>1</v>
      </c>
      <c r="B24" s="1">
        <v>6496</v>
      </c>
      <c r="C24" s="1">
        <f>B24/B22*C22</f>
        <v>7308</v>
      </c>
      <c r="D24" s="1">
        <f t="shared" ref="D24" si="15">C24/C22*D22</f>
        <v>8120</v>
      </c>
      <c r="E24" s="1">
        <f t="shared" ref="E24" si="16">D24/D22*E22</f>
        <v>8932</v>
      </c>
      <c r="F24" s="1">
        <f t="shared" ref="F24" si="17">E24/E22*F22</f>
        <v>9744</v>
      </c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2" t="s">
        <v>7</v>
      </c>
      <c r="B26" s="2"/>
      <c r="C26" s="2"/>
      <c r="D26" s="2"/>
      <c r="E26" s="2"/>
      <c r="F26" s="2"/>
    </row>
    <row r="27" spans="1:6" x14ac:dyDescent="0.2">
      <c r="A27" s="1" t="s">
        <v>3</v>
      </c>
      <c r="B27" s="1">
        <v>100</v>
      </c>
      <c r="C27" s="1">
        <f>B27+100</f>
        <v>200</v>
      </c>
      <c r="D27" s="1">
        <f t="shared" ref="D27:F27" si="18">C27+100</f>
        <v>300</v>
      </c>
      <c r="E27" s="1">
        <f t="shared" si="18"/>
        <v>400</v>
      </c>
      <c r="F27" s="1">
        <f t="shared" si="18"/>
        <v>500</v>
      </c>
    </row>
    <row r="28" spans="1:6" x14ac:dyDescent="0.2">
      <c r="A28" s="1" t="s">
        <v>2</v>
      </c>
      <c r="B28" s="1">
        <v>268</v>
      </c>
      <c r="C28" s="1">
        <v>1011</v>
      </c>
      <c r="D28" s="1">
        <v>2506</v>
      </c>
      <c r="E28" s="1">
        <v>4448</v>
      </c>
      <c r="F28" s="1">
        <v>6912</v>
      </c>
    </row>
    <row r="29" spans="1:6" x14ac:dyDescent="0.2">
      <c r="A29" s="1" t="s">
        <v>1</v>
      </c>
      <c r="B29" s="1">
        <v>268</v>
      </c>
      <c r="C29" s="1">
        <f>B29/(B27*B27)*C27*C27</f>
        <v>1072</v>
      </c>
      <c r="D29" s="1">
        <f t="shared" ref="D29:F29" si="19">C29/(C27*C27)*D27*D27</f>
        <v>2412.0000000000005</v>
      </c>
      <c r="E29" s="1">
        <f t="shared" si="19"/>
        <v>4288.0000000000009</v>
      </c>
      <c r="F29" s="1">
        <f t="shared" si="19"/>
        <v>6700.0000000000009</v>
      </c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2" t="s">
        <v>10</v>
      </c>
      <c r="B49" s="2"/>
      <c r="C49" s="2"/>
      <c r="D49" s="2"/>
      <c r="E49" s="2"/>
      <c r="F49" s="2"/>
    </row>
    <row r="50" spans="1:6" x14ac:dyDescent="0.2">
      <c r="A50" s="1" t="s">
        <v>0</v>
      </c>
      <c r="B50" s="1">
        <v>8</v>
      </c>
      <c r="C50" s="1">
        <f>B50+1</f>
        <v>9</v>
      </c>
      <c r="D50" s="1">
        <f t="shared" ref="D50" si="20">C50+1</f>
        <v>10</v>
      </c>
      <c r="E50" s="1">
        <f t="shared" ref="E50" si="21">D50+1</f>
        <v>11</v>
      </c>
      <c r="F50" s="1">
        <f t="shared" ref="F50" si="22">E50+1</f>
        <v>12</v>
      </c>
    </row>
    <row r="51" spans="1:6" x14ac:dyDescent="0.2">
      <c r="A51" s="1" t="s">
        <v>2</v>
      </c>
      <c r="B51" s="1">
        <v>3780</v>
      </c>
      <c r="C51" s="1">
        <v>4282</v>
      </c>
      <c r="D51" s="1">
        <v>4978</v>
      </c>
      <c r="E51" s="1">
        <v>5541</v>
      </c>
      <c r="F51" s="1">
        <v>6097</v>
      </c>
    </row>
    <row r="52" spans="1:6" x14ac:dyDescent="0.2">
      <c r="A52" s="1" t="s">
        <v>1</v>
      </c>
      <c r="B52" s="1">
        <v>3780</v>
      </c>
      <c r="C52" s="1">
        <f>B52/B50*C50</f>
        <v>4252.5</v>
      </c>
      <c r="D52" s="1">
        <f t="shared" ref="D52" si="23">C52/C50*D50</f>
        <v>4725</v>
      </c>
      <c r="E52" s="1">
        <f t="shared" ref="E52" si="24">D52/D50*E50</f>
        <v>5197.5</v>
      </c>
      <c r="F52" s="1">
        <f t="shared" ref="F52" si="25">E52/E50*F50</f>
        <v>5670</v>
      </c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2" t="s">
        <v>11</v>
      </c>
      <c r="B54" s="2"/>
      <c r="C54" s="2"/>
      <c r="D54" s="2"/>
      <c r="E54" s="2"/>
      <c r="F54" s="2"/>
    </row>
    <row r="55" spans="1:6" x14ac:dyDescent="0.2">
      <c r="A55" s="1" t="s">
        <v>3</v>
      </c>
      <c r="B55" s="1">
        <v>1000</v>
      </c>
      <c r="C55" s="1">
        <f>B55+1000</f>
        <v>2000</v>
      </c>
      <c r="D55" s="1">
        <f t="shared" ref="D55:F55" si="26">C55+1000</f>
        <v>3000</v>
      </c>
      <c r="E55" s="1">
        <f t="shared" si="26"/>
        <v>4000</v>
      </c>
      <c r="F55" s="1">
        <f t="shared" si="26"/>
        <v>5000</v>
      </c>
    </row>
    <row r="56" spans="1:6" x14ac:dyDescent="0.2">
      <c r="A56" s="1" t="s">
        <v>2</v>
      </c>
      <c r="B56" s="1">
        <v>366</v>
      </c>
      <c r="C56" s="1">
        <v>798</v>
      </c>
      <c r="D56" s="1">
        <v>1342</v>
      </c>
      <c r="E56" s="1">
        <v>1777</v>
      </c>
      <c r="F56" s="1">
        <v>2351</v>
      </c>
    </row>
    <row r="57" spans="1:6" x14ac:dyDescent="0.2">
      <c r="A57" s="1" t="s">
        <v>1</v>
      </c>
      <c r="B57" s="1">
        <v>366</v>
      </c>
      <c r="C57" s="1">
        <f>B57*C55/B55*LOG(C55,B55)</f>
        <v>805.45131894201143</v>
      </c>
      <c r="D57" s="1">
        <f t="shared" ref="D57:F57" si="27">C57*D55/C55*LOG(D55,C55)</f>
        <v>1272.6263792273965</v>
      </c>
      <c r="E57" s="1">
        <f t="shared" si="27"/>
        <v>1757.8052757680457</v>
      </c>
      <c r="F57" s="1">
        <f t="shared" si="27"/>
        <v>2256.3717026449713</v>
      </c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2" t="s">
        <v>13</v>
      </c>
      <c r="B66" s="2"/>
      <c r="C66" s="2"/>
      <c r="D66" s="2"/>
      <c r="E66" s="2"/>
      <c r="F66" s="2"/>
    </row>
    <row r="67" spans="1:6" x14ac:dyDescent="0.2">
      <c r="A67" s="1" t="s">
        <v>0</v>
      </c>
      <c r="B67" s="1">
        <v>10000</v>
      </c>
      <c r="C67" s="1">
        <f>B67+10000</f>
        <v>20000</v>
      </c>
      <c r="D67" s="1">
        <f t="shared" ref="D67:F67" si="28">C67+10000</f>
        <v>30000</v>
      </c>
      <c r="E67" s="1">
        <f t="shared" si="28"/>
        <v>40000</v>
      </c>
      <c r="F67" s="1">
        <f t="shared" si="28"/>
        <v>50000</v>
      </c>
    </row>
    <row r="68" spans="1:6" x14ac:dyDescent="0.2">
      <c r="A68" s="1" t="s">
        <v>2</v>
      </c>
      <c r="B68" s="1">
        <v>229</v>
      </c>
      <c r="C68" s="1">
        <v>476</v>
      </c>
      <c r="D68" s="1">
        <v>717</v>
      </c>
      <c r="E68" s="1">
        <v>951</v>
      </c>
      <c r="F68" s="1">
        <v>1170</v>
      </c>
    </row>
    <row r="69" spans="1:6" x14ac:dyDescent="0.2">
      <c r="A69" s="1" t="s">
        <v>1</v>
      </c>
      <c r="B69" s="1">
        <v>229</v>
      </c>
      <c r="C69" s="1">
        <f>B69/B67*C67</f>
        <v>458</v>
      </c>
      <c r="D69" s="1">
        <f t="shared" ref="D69" si="29">C69/C67*D67</f>
        <v>687</v>
      </c>
      <c r="E69" s="1">
        <f t="shared" ref="E69" si="30">D69/D67*E67</f>
        <v>916</v>
      </c>
      <c r="F69" s="1">
        <f t="shared" ref="F69" si="31">E69/E67*F67</f>
        <v>1145</v>
      </c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2" t="s">
        <v>12</v>
      </c>
      <c r="B71" s="2"/>
      <c r="C71" s="2"/>
      <c r="D71" s="2"/>
      <c r="E71" s="2"/>
      <c r="F71" s="2"/>
    </row>
    <row r="72" spans="1:6" x14ac:dyDescent="0.2">
      <c r="A72" s="1" t="s">
        <v>3</v>
      </c>
      <c r="B72" s="1">
        <v>1000000</v>
      </c>
      <c r="C72" s="1">
        <f>B72+1000000</f>
        <v>2000000</v>
      </c>
      <c r="D72" s="1">
        <f t="shared" ref="D72:F72" si="32">C72+1000000</f>
        <v>3000000</v>
      </c>
      <c r="E72" s="1">
        <f t="shared" si="32"/>
        <v>4000000</v>
      </c>
      <c r="F72" s="1">
        <f t="shared" si="32"/>
        <v>5000000</v>
      </c>
    </row>
    <row r="73" spans="1:6" x14ac:dyDescent="0.2">
      <c r="A73" s="1" t="s">
        <v>2</v>
      </c>
      <c r="B73" s="1">
        <v>27406</v>
      </c>
      <c r="C73" s="1">
        <v>29335</v>
      </c>
      <c r="D73" s="1">
        <v>32473</v>
      </c>
      <c r="E73" s="1">
        <v>32887</v>
      </c>
      <c r="F73" s="1">
        <v>33336</v>
      </c>
    </row>
    <row r="74" spans="1:6" x14ac:dyDescent="0.2">
      <c r="A74" s="1" t="s">
        <v>1</v>
      </c>
      <c r="B74" s="1">
        <v>27406</v>
      </c>
      <c r="C74" s="1">
        <f>B74/POWER(B72,1/8)*POWER(C72,1/8)</f>
        <v>29886.454921424054</v>
      </c>
      <c r="D74" s="1">
        <f t="shared" ref="D74:F74" si="33">C74/POWER(C72,1/10)*POWER(D72,1/10)</f>
        <v>31123.148774913305</v>
      </c>
      <c r="E74" s="1">
        <f t="shared" si="33"/>
        <v>32031.509274069504</v>
      </c>
      <c r="F74" s="1">
        <f t="shared" si="33"/>
        <v>32754.306128625663</v>
      </c>
    </row>
  </sheetData>
  <mergeCells count="10">
    <mergeCell ref="A26:F26"/>
    <mergeCell ref="A49:F49"/>
    <mergeCell ref="A54:F54"/>
    <mergeCell ref="A66:F66"/>
    <mergeCell ref="A71:F71"/>
    <mergeCell ref="A1:F1"/>
    <mergeCell ref="A6:F6"/>
    <mergeCell ref="A11:F11"/>
    <mergeCell ref="A16:F16"/>
    <mergeCell ref="A21:F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Wenjun Lee</cp:lastModifiedBy>
  <dcterms:created xsi:type="dcterms:W3CDTF">2015-06-05T18:19:34Z</dcterms:created>
  <dcterms:modified xsi:type="dcterms:W3CDTF">2025-05-14T08:31:14Z</dcterms:modified>
</cp:coreProperties>
</file>