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est-Analyzer\data\"/>
    </mc:Choice>
  </mc:AlternateContent>
  <xr:revisionPtr revIDLastSave="0" documentId="13_ncr:1_{5F80C8F8-DD14-4A7E-98FD-13DFE660C53A}" xr6:coauthVersionLast="47" xr6:coauthVersionMax="47" xr10:uidLastSave="{00000000-0000-0000-0000-000000000000}"/>
  <bookViews>
    <workbookView xWindow="28680" yWindow="-120" windowWidth="29040" windowHeight="15720" activeTab="1" xr2:uid="{EB6760B0-0224-4CE7-A63E-B7AF21EC2592}"/>
  </bookViews>
  <sheets>
    <sheet name="DATA 1" sheetId="5" r:id="rId1"/>
    <sheet name="DATA 2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6" l="1"/>
  <c r="S20" i="6"/>
  <c r="S6" i="6"/>
  <c r="S23" i="6"/>
  <c r="S9" i="6"/>
  <c r="S8" i="6"/>
  <c r="S15" i="6"/>
  <c r="S13" i="6"/>
  <c r="S21" i="6"/>
  <c r="S10" i="6"/>
  <c r="S12" i="6"/>
  <c r="S17" i="6"/>
  <c r="S22" i="6"/>
  <c r="T22" i="6" s="1"/>
  <c r="S19" i="6"/>
  <c r="T19" i="6" s="1"/>
  <c r="S11" i="6"/>
  <c r="T11" i="6" s="1"/>
  <c r="S3" i="6"/>
  <c r="T3" i="6" s="1"/>
  <c r="S7" i="6"/>
  <c r="S14" i="6"/>
  <c r="S18" i="6"/>
  <c r="S16" i="6"/>
  <c r="S5" i="6"/>
  <c r="S4" i="6"/>
  <c r="T4" i="6" s="1"/>
  <c r="T15" i="5"/>
  <c r="T19" i="5"/>
  <c r="T17" i="5"/>
  <c r="T16" i="5"/>
  <c r="T20" i="5"/>
  <c r="K6" i="5"/>
  <c r="T6" i="5" s="1"/>
  <c r="D12" i="5"/>
  <c r="T12" i="5" s="1"/>
  <c r="T7" i="5"/>
  <c r="T5" i="5"/>
  <c r="T13" i="5"/>
  <c r="T22" i="5"/>
  <c r="T10" i="5"/>
  <c r="T23" i="5"/>
  <c r="T18" i="5"/>
  <c r="T21" i="5"/>
  <c r="T14" i="5"/>
  <c r="T24" i="5"/>
  <c r="T9" i="5"/>
  <c r="T8" i="5"/>
  <c r="T11" i="5"/>
  <c r="T3" i="5"/>
  <c r="T4" i="5"/>
  <c r="T2" i="5"/>
  <c r="U11" i="6" l="1"/>
  <c r="T12" i="6"/>
  <c r="U12" i="6" s="1"/>
  <c r="T10" i="6"/>
  <c r="T21" i="6"/>
  <c r="T2" i="6"/>
  <c r="T18" i="6"/>
  <c r="T9" i="6"/>
  <c r="T8" i="6"/>
  <c r="U19" i="6" s="1"/>
  <c r="T14" i="6"/>
  <c r="T23" i="6"/>
  <c r="U21" i="6" s="1"/>
  <c r="T15" i="6"/>
  <c r="U18" i="6" s="1"/>
  <c r="T7" i="6"/>
  <c r="T6" i="6"/>
  <c r="U22" i="6" s="1"/>
  <c r="T5" i="6"/>
  <c r="T20" i="6"/>
  <c r="T13" i="6"/>
  <c r="U3" i="6"/>
  <c r="T16" i="6"/>
  <c r="T17" i="6"/>
  <c r="U13" i="6" s="1"/>
  <c r="U20" i="5"/>
  <c r="V20" i="5" s="1"/>
  <c r="U19" i="5"/>
  <c r="V19" i="5" s="1"/>
  <c r="U17" i="5"/>
  <c r="V17" i="5" s="1"/>
  <c r="U15" i="5"/>
  <c r="V15" i="5" s="1"/>
  <c r="U16" i="5"/>
  <c r="V16" i="5" s="1"/>
  <c r="U4" i="5"/>
  <c r="V4" i="5" s="1"/>
  <c r="U10" i="5"/>
  <c r="V10" i="5" s="1"/>
  <c r="U14" i="5"/>
  <c r="V14" i="5" s="1"/>
  <c r="U8" i="5"/>
  <c r="V8" i="5" s="1"/>
  <c r="U23" i="5"/>
  <c r="V23" i="5" s="1"/>
  <c r="U12" i="5"/>
  <c r="V12" i="5" s="1"/>
  <c r="U21" i="5"/>
  <c r="V21" i="5" s="1"/>
  <c r="U7" i="5"/>
  <c r="V7" i="5" s="1"/>
  <c r="U18" i="5"/>
  <c r="V18" i="5" s="1"/>
  <c r="U13" i="5"/>
  <c r="V13" i="5" s="1"/>
  <c r="U11" i="5"/>
  <c r="V11" i="5" s="1"/>
  <c r="U3" i="5"/>
  <c r="V3" i="5" s="1"/>
  <c r="X7" i="5" s="1"/>
  <c r="U6" i="5"/>
  <c r="V6" i="5" s="1"/>
  <c r="U5" i="5"/>
  <c r="V5" i="5" s="1"/>
  <c r="U9" i="5"/>
  <c r="V9" i="5" s="1"/>
  <c r="U22" i="5"/>
  <c r="V22" i="5" s="1"/>
  <c r="U2" i="5"/>
  <c r="U24" i="5"/>
  <c r="V24" i="5" s="1"/>
  <c r="U16" i="6" l="1"/>
  <c r="U4" i="6"/>
  <c r="W4" i="6"/>
  <c r="U8" i="6"/>
  <c r="U5" i="6"/>
  <c r="U14" i="6"/>
  <c r="U15" i="6"/>
  <c r="U10" i="6"/>
  <c r="U7" i="6"/>
  <c r="U20" i="6"/>
  <c r="U6" i="6"/>
  <c r="U17" i="6"/>
  <c r="U23" i="6"/>
  <c r="U9" i="6"/>
  <c r="W6" i="6"/>
  <c r="W5" i="6"/>
  <c r="X8" i="5"/>
  <c r="Y8" i="5" s="1"/>
  <c r="X6" i="5"/>
  <c r="X5" i="5"/>
  <c r="X4" i="5"/>
  <c r="W7" i="6" l="1"/>
  <c r="X7" i="6"/>
  <c r="W8" i="6"/>
  <c r="X8" i="6" s="1"/>
  <c r="Y7" i="5"/>
</calcChain>
</file>

<file path=xl/sharedStrings.xml><?xml version="1.0" encoding="utf-8"?>
<sst xmlns="http://schemas.openxmlformats.org/spreadsheetml/2006/main" count="98" uniqueCount="50">
  <si>
    <t>Totaal</t>
  </si>
  <si>
    <t>Cijfer</t>
  </si>
  <si>
    <t>Vraag 1</t>
  </si>
  <si>
    <t>Vraag 2</t>
  </si>
  <si>
    <t>Vraag 3</t>
  </si>
  <si>
    <t>Vraag 4</t>
  </si>
  <si>
    <t>Vraag 5</t>
  </si>
  <si>
    <t>Vraag 6</t>
  </si>
  <si>
    <t>Vraag 7</t>
  </si>
  <si>
    <t>Vraag 8</t>
  </si>
  <si>
    <t>Vraag 9</t>
  </si>
  <si>
    <t>Vraag 10</t>
  </si>
  <si>
    <t>Vraag 11</t>
  </si>
  <si>
    <t>Vraag 12</t>
  </si>
  <si>
    <t>Vraag 13</t>
  </si>
  <si>
    <t>Vraag 14</t>
  </si>
  <si>
    <t>Vraag 15</t>
  </si>
  <si>
    <t>Vraag 16</t>
  </si>
  <si>
    <t>Vraag 17</t>
  </si>
  <si>
    <t>Weegfactor</t>
  </si>
  <si>
    <t>Gem</t>
  </si>
  <si>
    <t>Max</t>
  </si>
  <si>
    <t>Min</t>
  </si>
  <si>
    <t># onvoldoende</t>
  </si>
  <si>
    <t># voldoende</t>
  </si>
  <si>
    <t># absent</t>
  </si>
  <si>
    <t>Vraag 18</t>
  </si>
  <si>
    <t># onvodoende</t>
  </si>
  <si>
    <t>leerling 1</t>
  </si>
  <si>
    <t>leerling 2</t>
  </si>
  <si>
    <t>leerling 3</t>
  </si>
  <si>
    <t>leerling 4</t>
  </si>
  <si>
    <t>leerling 5</t>
  </si>
  <si>
    <t>leerling 6</t>
  </si>
  <si>
    <t>leerling 7</t>
  </si>
  <si>
    <t>leerling 8</t>
  </si>
  <si>
    <t>leerling 9</t>
  </si>
  <si>
    <t>leerling 10</t>
  </si>
  <si>
    <t>leerling 11</t>
  </si>
  <si>
    <t>leerling 12</t>
  </si>
  <si>
    <t>leerling 13</t>
  </si>
  <si>
    <t>leerling 14</t>
  </si>
  <si>
    <t>leerling 15</t>
  </si>
  <si>
    <t>leerling 16</t>
  </si>
  <si>
    <t>leerling 17</t>
  </si>
  <si>
    <t>leerling 18</t>
  </si>
  <si>
    <t>leerling 19</t>
  </si>
  <si>
    <t>leerling 20</t>
  </si>
  <si>
    <t>leerling 21</t>
  </si>
  <si>
    <t>leerling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</si>
</sst>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2" borderId="0" xfId="0" applyFont="1" applyFill="1"/>
    <xf numFmtId="0" fontId="0" fillId="0" borderId="0" xfId="0" applyAlignment="1">
      <alignment horizontal="center"/>
    </xf>
    <xf numFmtId="0" fontId="0" fillId="0" borderId="2" xfId="0" applyBorder="1"/>
    <xf numFmtId="0" fontId="8" fillId="0" borderId="0" xfId="0" applyFont="1"/>
    <xf numFmtId="0" fontId="0" fillId="2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9" fontId="0" fillId="4" borderId="7" xfId="2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0" xfId="0" applyFont="1" applyFill="1" applyBorder="1"/>
    <xf numFmtId="0" fontId="0" fillId="5" borderId="0" xfId="0" applyFill="1" applyBorder="1" applyAlignment="1">
      <alignment horizontal="center" vertical="center"/>
    </xf>
    <xf numFmtId="0" fontId="0" fillId="6" borderId="0" xfId="0" applyFill="1"/>
    <xf numFmtId="0" fontId="0" fillId="3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1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1" fontId="2" fillId="2" borderId="3" xfId="1" applyNumberFormat="1" applyFont="1" applyFill="1" applyBorder="1" applyAlignment="1">
      <alignment horizontal="center"/>
    </xf>
    <xf numFmtId="1" fontId="2" fillId="2" borderId="7" xfId="1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7" fillId="2" borderId="3" xfId="1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4" fillId="2" borderId="3" xfId="1" applyNumberFormat="1" applyFont="1" applyFill="1" applyBorder="1" applyAlignment="1">
      <alignment horizontal="center"/>
    </xf>
    <xf numFmtId="0" fontId="6" fillId="5" borderId="0" xfId="0" applyFont="1" applyFill="1"/>
    <xf numFmtId="0" fontId="2" fillId="5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A20A4-5679-4ECC-86E8-2A6847E8B179}">
  <sheetPr>
    <tabColor theme="7"/>
  </sheetPr>
  <dimension ref="A1:Y24"/>
  <sheetViews>
    <sheetView workbookViewId="0">
      <pane xSplit="1" ySplit="2" topLeftCell="L3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23.85546875" style="9" customWidth="1"/>
    <col min="2" max="11" width="8.7109375" style="11"/>
    <col min="12" max="12" width="15.42578125" style="11" bestFit="1" customWidth="1"/>
    <col min="13" max="19" width="8.7109375" style="11"/>
    <col min="20" max="20" width="8.7109375" style="17"/>
    <col min="21" max="21" width="5.28515625" style="5" bestFit="1" customWidth="1"/>
    <col min="22" max="22" width="8.7109375" style="17"/>
    <col min="23" max="23" width="13.42578125" customWidth="1"/>
  </cols>
  <sheetData>
    <row r="1" spans="1:25" x14ac:dyDescent="0.25">
      <c r="A1" s="1"/>
      <c r="B1" s="25" t="s">
        <v>2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7</v>
      </c>
      <c r="H1" s="25" t="s">
        <v>8</v>
      </c>
      <c r="I1" s="25" t="s">
        <v>9</v>
      </c>
      <c r="J1" s="25" t="s">
        <v>10</v>
      </c>
      <c r="K1" s="25" t="s">
        <v>11</v>
      </c>
      <c r="L1" s="25" t="s">
        <v>12</v>
      </c>
      <c r="M1" s="25" t="s">
        <v>13</v>
      </c>
      <c r="N1" s="25" t="s">
        <v>14</v>
      </c>
      <c r="O1" s="25" t="s">
        <v>15</v>
      </c>
      <c r="P1" s="25" t="s">
        <v>16</v>
      </c>
      <c r="Q1" s="25" t="s">
        <v>17</v>
      </c>
      <c r="R1" s="25" t="s">
        <v>18</v>
      </c>
      <c r="S1" s="25" t="s">
        <v>26</v>
      </c>
      <c r="T1" s="29" t="s">
        <v>0</v>
      </c>
      <c r="U1" s="10" t="s">
        <v>1</v>
      </c>
    </row>
    <row r="2" spans="1:25" s="16" customFormat="1" x14ac:dyDescent="0.25">
      <c r="A2" s="32" t="s">
        <v>19</v>
      </c>
      <c r="B2" s="13">
        <v>3</v>
      </c>
      <c r="C2" s="13">
        <v>4</v>
      </c>
      <c r="D2" s="13">
        <v>3</v>
      </c>
      <c r="E2" s="13">
        <v>3</v>
      </c>
      <c r="F2" s="13">
        <v>4</v>
      </c>
      <c r="G2" s="13">
        <v>2</v>
      </c>
      <c r="H2" s="13">
        <v>4</v>
      </c>
      <c r="I2" s="13">
        <v>3</v>
      </c>
      <c r="J2" s="13">
        <v>4</v>
      </c>
      <c r="K2" s="13">
        <v>3</v>
      </c>
      <c r="L2" s="13">
        <v>4</v>
      </c>
      <c r="M2" s="13">
        <v>3</v>
      </c>
      <c r="N2" s="13">
        <v>3</v>
      </c>
      <c r="O2" s="13">
        <v>5</v>
      </c>
      <c r="P2" s="13">
        <v>2</v>
      </c>
      <c r="Q2" s="13">
        <v>2</v>
      </c>
      <c r="R2" s="13">
        <v>2</v>
      </c>
      <c r="S2" s="13">
        <v>2</v>
      </c>
      <c r="T2" s="33">
        <f t="shared" ref="T2" si="0">SUM(B2:S2)</f>
        <v>56</v>
      </c>
      <c r="U2" s="34">
        <f t="shared" ref="U2:U24" si="1">(1+T2/$T$2*9)*10</f>
        <v>100</v>
      </c>
      <c r="V2" s="35" t="s">
        <v>27</v>
      </c>
    </row>
    <row r="3" spans="1:25" s="3" customFormat="1" ht="18.75" x14ac:dyDescent="0.3">
      <c r="A3" s="12" t="s">
        <v>28</v>
      </c>
      <c r="B3" s="11">
        <v>2</v>
      </c>
      <c r="C3" s="11">
        <v>4</v>
      </c>
      <c r="D3" s="11">
        <v>3</v>
      </c>
      <c r="E3" s="11">
        <v>2</v>
      </c>
      <c r="F3" s="11">
        <v>1</v>
      </c>
      <c r="G3" s="11">
        <v>0</v>
      </c>
      <c r="H3" s="11">
        <v>0</v>
      </c>
      <c r="I3" s="11">
        <v>0</v>
      </c>
      <c r="J3" s="11">
        <v>0</v>
      </c>
      <c r="K3" s="11">
        <v>1</v>
      </c>
      <c r="L3" s="11">
        <v>3</v>
      </c>
      <c r="M3" s="11">
        <v>1</v>
      </c>
      <c r="N3" s="11">
        <v>2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21">
        <f t="shared" ref="T3:T24" si="2">SUM(B3:S3)</f>
        <v>19</v>
      </c>
      <c r="U3" s="28">
        <f t="shared" si="1"/>
        <v>40.535714285714292</v>
      </c>
      <c r="V3" s="21">
        <f>IF(U3&lt;55,1,"")</f>
        <v>1</v>
      </c>
      <c r="W3" s="4"/>
      <c r="X3" s="2"/>
      <c r="Y3" s="2"/>
    </row>
    <row r="4" spans="1:25" x14ac:dyDescent="0.25">
      <c r="A4" s="12" t="s">
        <v>29</v>
      </c>
      <c r="B4" s="11">
        <v>3</v>
      </c>
      <c r="C4" s="11">
        <v>3</v>
      </c>
      <c r="D4" s="11">
        <v>3</v>
      </c>
      <c r="E4" s="11">
        <v>1</v>
      </c>
      <c r="F4" s="11">
        <v>0</v>
      </c>
      <c r="G4" s="11">
        <v>0</v>
      </c>
      <c r="H4" s="11">
        <v>0</v>
      </c>
      <c r="I4" s="11">
        <v>3</v>
      </c>
      <c r="J4" s="11">
        <v>0</v>
      </c>
      <c r="K4" s="11">
        <v>0</v>
      </c>
      <c r="L4" s="11">
        <v>2</v>
      </c>
      <c r="M4" s="11">
        <v>0</v>
      </c>
      <c r="N4" s="11">
        <v>3</v>
      </c>
      <c r="O4" s="11">
        <v>2</v>
      </c>
      <c r="P4" s="11">
        <v>2</v>
      </c>
      <c r="Q4" s="11">
        <v>0</v>
      </c>
      <c r="R4" s="11">
        <v>0</v>
      </c>
      <c r="S4" s="11">
        <v>0</v>
      </c>
      <c r="T4" s="30">
        <f t="shared" si="2"/>
        <v>22</v>
      </c>
      <c r="U4" s="28">
        <f t="shared" si="1"/>
        <v>45.357142857142854</v>
      </c>
      <c r="V4" s="21">
        <f t="shared" ref="V4:V24" si="3">IF(U4&lt;55,1,"")</f>
        <v>1</v>
      </c>
      <c r="W4" s="20" t="s">
        <v>20</v>
      </c>
      <c r="X4" s="18">
        <f>AVERAGE(U3:U24)</f>
        <v>64.788961038961034</v>
      </c>
      <c r="Y4" s="6"/>
    </row>
    <row r="5" spans="1:25" x14ac:dyDescent="0.25">
      <c r="A5" s="12" t="s">
        <v>30</v>
      </c>
      <c r="B5" s="11">
        <v>3</v>
      </c>
      <c r="C5" s="11">
        <v>3</v>
      </c>
      <c r="D5" s="11">
        <v>3</v>
      </c>
      <c r="E5" s="11">
        <v>1</v>
      </c>
      <c r="F5" s="11">
        <v>0</v>
      </c>
      <c r="G5" s="11">
        <v>0</v>
      </c>
      <c r="H5" s="11">
        <v>1</v>
      </c>
      <c r="I5" s="11">
        <v>2</v>
      </c>
      <c r="J5" s="11">
        <v>0</v>
      </c>
      <c r="K5" s="11">
        <v>2</v>
      </c>
      <c r="L5" s="11">
        <v>3</v>
      </c>
      <c r="M5" s="11">
        <v>3</v>
      </c>
      <c r="N5" s="11">
        <v>2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30">
        <f t="shared" si="2"/>
        <v>23</v>
      </c>
      <c r="U5" s="28">
        <f t="shared" si="1"/>
        <v>46.964285714285708</v>
      </c>
      <c r="V5" s="21">
        <f t="shared" si="3"/>
        <v>1</v>
      </c>
      <c r="W5" s="20" t="s">
        <v>22</v>
      </c>
      <c r="X5" s="18">
        <f>MIN(U3:U24)</f>
        <v>40.535714285714292</v>
      </c>
      <c r="Y5" s="6"/>
    </row>
    <row r="6" spans="1:25" x14ac:dyDescent="0.25">
      <c r="A6" s="12" t="s">
        <v>31</v>
      </c>
      <c r="B6" s="11">
        <v>3</v>
      </c>
      <c r="C6" s="11">
        <v>4</v>
      </c>
      <c r="D6" s="11">
        <v>3</v>
      </c>
      <c r="E6" s="11">
        <v>0</v>
      </c>
      <c r="F6" s="11">
        <v>0</v>
      </c>
      <c r="G6" s="11">
        <v>0</v>
      </c>
      <c r="H6" s="11">
        <v>1</v>
      </c>
      <c r="I6" s="11">
        <v>3</v>
      </c>
      <c r="J6" s="11">
        <v>0</v>
      </c>
      <c r="K6" s="11">
        <f>1+1</f>
        <v>2</v>
      </c>
      <c r="L6" s="11">
        <v>1</v>
      </c>
      <c r="M6" s="11">
        <v>0</v>
      </c>
      <c r="N6" s="11">
        <v>3</v>
      </c>
      <c r="O6" s="11">
        <v>1</v>
      </c>
      <c r="P6" s="11">
        <v>0</v>
      </c>
      <c r="Q6" s="11">
        <v>2</v>
      </c>
      <c r="R6" s="11">
        <v>1</v>
      </c>
      <c r="S6" s="11">
        <v>1</v>
      </c>
      <c r="T6" s="30">
        <f t="shared" si="2"/>
        <v>25</v>
      </c>
      <c r="U6" s="28">
        <f t="shared" si="1"/>
        <v>50.178571428571431</v>
      </c>
      <c r="V6" s="21">
        <f t="shared" si="3"/>
        <v>1</v>
      </c>
      <c r="W6" s="20" t="s">
        <v>21</v>
      </c>
      <c r="X6" s="18">
        <f>MAX(U3:U24)</f>
        <v>93.571428571428584</v>
      </c>
      <c r="Y6" s="6"/>
    </row>
    <row r="7" spans="1:25" x14ac:dyDescent="0.25">
      <c r="A7" s="12" t="s">
        <v>32</v>
      </c>
      <c r="B7" s="11">
        <v>3</v>
      </c>
      <c r="C7" s="11">
        <v>3</v>
      </c>
      <c r="D7" s="11">
        <v>3</v>
      </c>
      <c r="E7" s="11">
        <v>0</v>
      </c>
      <c r="F7" s="11">
        <v>4</v>
      </c>
      <c r="G7" s="11">
        <v>0</v>
      </c>
      <c r="H7" s="11">
        <v>0</v>
      </c>
      <c r="I7" s="11">
        <v>0</v>
      </c>
      <c r="J7" s="11">
        <v>0</v>
      </c>
      <c r="K7" s="11">
        <v>1</v>
      </c>
      <c r="L7" s="11">
        <v>3</v>
      </c>
      <c r="M7" s="11">
        <v>0</v>
      </c>
      <c r="N7" s="11">
        <v>2</v>
      </c>
      <c r="O7" s="11">
        <v>3</v>
      </c>
      <c r="P7" s="11">
        <v>2</v>
      </c>
      <c r="Q7" s="11">
        <v>0</v>
      </c>
      <c r="R7" s="11">
        <v>0</v>
      </c>
      <c r="S7" s="11">
        <v>1</v>
      </c>
      <c r="T7" s="30">
        <f t="shared" si="2"/>
        <v>25</v>
      </c>
      <c r="U7" s="28">
        <f t="shared" si="1"/>
        <v>50.178571428571431</v>
      </c>
      <c r="V7" s="21">
        <f t="shared" si="3"/>
        <v>1</v>
      </c>
      <c r="W7" s="20" t="s">
        <v>23</v>
      </c>
      <c r="X7" s="19">
        <f>COUNT(V3:V18)</f>
        <v>7</v>
      </c>
      <c r="Y7" s="7">
        <f>X7/COUNT($U$3:$U$24)</f>
        <v>0.31818181818181818</v>
      </c>
    </row>
    <row r="8" spans="1:25" x14ac:dyDescent="0.25">
      <c r="A8" s="12" t="s">
        <v>33</v>
      </c>
      <c r="B8" s="11">
        <v>3</v>
      </c>
      <c r="C8" s="11">
        <v>2</v>
      </c>
      <c r="D8" s="11">
        <v>3</v>
      </c>
      <c r="E8" s="11">
        <v>0</v>
      </c>
      <c r="F8" s="11">
        <v>4</v>
      </c>
      <c r="G8" s="11">
        <v>2</v>
      </c>
      <c r="H8" s="11">
        <v>0</v>
      </c>
      <c r="I8" s="11">
        <v>3</v>
      </c>
      <c r="J8" s="11">
        <v>0</v>
      </c>
      <c r="K8" s="11">
        <v>1</v>
      </c>
      <c r="L8" s="11">
        <v>4</v>
      </c>
      <c r="M8" s="11">
        <v>0</v>
      </c>
      <c r="N8" s="11">
        <v>2</v>
      </c>
      <c r="O8" s="11">
        <v>0</v>
      </c>
      <c r="P8" s="11">
        <v>2</v>
      </c>
      <c r="Q8" s="11">
        <v>0</v>
      </c>
      <c r="R8" s="11">
        <v>0</v>
      </c>
      <c r="S8" s="11">
        <v>0</v>
      </c>
      <c r="T8" s="30">
        <f t="shared" si="2"/>
        <v>26</v>
      </c>
      <c r="U8" s="28">
        <f t="shared" si="1"/>
        <v>51.785714285714292</v>
      </c>
      <c r="V8" s="21">
        <f t="shared" si="3"/>
        <v>1</v>
      </c>
      <c r="W8" s="20" t="s">
        <v>24</v>
      </c>
      <c r="X8" s="18">
        <f>COUNT(U3:U24)-X7</f>
        <v>15</v>
      </c>
      <c r="Y8" s="7">
        <f>X8/COUNT($U$3:$U$24)</f>
        <v>0.68181818181818177</v>
      </c>
    </row>
    <row r="9" spans="1:25" s="15" customFormat="1" x14ac:dyDescent="0.25">
      <c r="A9" s="12" t="s">
        <v>34</v>
      </c>
      <c r="B9" s="11">
        <v>0</v>
      </c>
      <c r="C9" s="11">
        <v>3</v>
      </c>
      <c r="D9" s="11">
        <v>3</v>
      </c>
      <c r="E9" s="11">
        <v>0</v>
      </c>
      <c r="F9" s="11">
        <v>4</v>
      </c>
      <c r="G9" s="11">
        <v>2</v>
      </c>
      <c r="H9" s="11">
        <v>4</v>
      </c>
      <c r="I9" s="11">
        <v>1</v>
      </c>
      <c r="J9" s="11">
        <v>0</v>
      </c>
      <c r="K9" s="11">
        <v>3</v>
      </c>
      <c r="L9" s="11">
        <v>4</v>
      </c>
      <c r="M9" s="11">
        <v>0</v>
      </c>
      <c r="N9" s="11">
        <v>0</v>
      </c>
      <c r="O9" s="11">
        <v>0</v>
      </c>
      <c r="P9" s="11">
        <v>1</v>
      </c>
      <c r="Q9" s="11">
        <v>2</v>
      </c>
      <c r="R9" s="11">
        <v>0</v>
      </c>
      <c r="S9" s="11">
        <v>0</v>
      </c>
      <c r="T9" s="30">
        <f t="shared" si="2"/>
        <v>27</v>
      </c>
      <c r="U9" s="28">
        <f t="shared" si="1"/>
        <v>53.392857142857146</v>
      </c>
      <c r="V9" s="21">
        <f t="shared" si="3"/>
        <v>1</v>
      </c>
      <c r="W9" s="20" t="s">
        <v>25</v>
      </c>
      <c r="X9" s="19">
        <v>0</v>
      </c>
      <c r="Y9" s="6"/>
    </row>
    <row r="10" spans="1:25" s="14" customFormat="1" x14ac:dyDescent="0.25">
      <c r="A10" s="12" t="s">
        <v>35</v>
      </c>
      <c r="B10" s="11">
        <v>3</v>
      </c>
      <c r="C10" s="11">
        <v>3</v>
      </c>
      <c r="D10" s="11">
        <v>3</v>
      </c>
      <c r="E10" s="11">
        <v>1</v>
      </c>
      <c r="F10" s="11">
        <v>4</v>
      </c>
      <c r="G10" s="11">
        <v>2</v>
      </c>
      <c r="H10" s="11">
        <v>0</v>
      </c>
      <c r="I10" s="11">
        <v>0</v>
      </c>
      <c r="J10" s="11">
        <v>0</v>
      </c>
      <c r="K10" s="11">
        <v>1</v>
      </c>
      <c r="L10" s="11">
        <v>4</v>
      </c>
      <c r="M10" s="11">
        <v>0</v>
      </c>
      <c r="N10" s="11">
        <v>2</v>
      </c>
      <c r="O10" s="11">
        <v>0</v>
      </c>
      <c r="P10" s="11">
        <v>2</v>
      </c>
      <c r="Q10" s="11">
        <v>0</v>
      </c>
      <c r="R10" s="11">
        <v>1</v>
      </c>
      <c r="S10" s="11">
        <v>2</v>
      </c>
      <c r="T10" s="30">
        <f t="shared" si="2"/>
        <v>28</v>
      </c>
      <c r="U10" s="31">
        <f t="shared" si="1"/>
        <v>55</v>
      </c>
      <c r="V10" s="21" t="str">
        <f t="shared" si="3"/>
        <v/>
      </c>
    </row>
    <row r="11" spans="1:25" s="9" customFormat="1" x14ac:dyDescent="0.25">
      <c r="A11" s="12" t="s">
        <v>36</v>
      </c>
      <c r="B11" s="11">
        <v>3</v>
      </c>
      <c r="C11" s="11">
        <v>3</v>
      </c>
      <c r="D11" s="11">
        <v>3</v>
      </c>
      <c r="E11" s="11">
        <v>2</v>
      </c>
      <c r="F11" s="11">
        <v>4</v>
      </c>
      <c r="G11" s="11">
        <v>0</v>
      </c>
      <c r="H11" s="11">
        <v>2</v>
      </c>
      <c r="I11" s="11">
        <v>0</v>
      </c>
      <c r="J11" s="11">
        <v>0</v>
      </c>
      <c r="K11" s="11">
        <v>3</v>
      </c>
      <c r="L11" s="11">
        <v>4</v>
      </c>
      <c r="M11" s="11">
        <v>0</v>
      </c>
      <c r="N11" s="11">
        <v>2</v>
      </c>
      <c r="O11" s="11">
        <v>2</v>
      </c>
      <c r="P11" s="11">
        <v>0</v>
      </c>
      <c r="Q11" s="11">
        <v>0</v>
      </c>
      <c r="R11" s="11">
        <v>0</v>
      </c>
      <c r="S11" s="11">
        <v>2</v>
      </c>
      <c r="T11" s="30">
        <f t="shared" si="2"/>
        <v>30</v>
      </c>
      <c r="U11" s="22">
        <f t="shared" si="1"/>
        <v>58.214285714285708</v>
      </c>
      <c r="V11" s="21" t="str">
        <f t="shared" si="3"/>
        <v/>
      </c>
    </row>
    <row r="12" spans="1:25" s="9" customFormat="1" x14ac:dyDescent="0.25">
      <c r="A12" s="12" t="s">
        <v>37</v>
      </c>
      <c r="B12" s="11">
        <v>3</v>
      </c>
      <c r="C12" s="11">
        <v>3</v>
      </c>
      <c r="D12" s="11">
        <f>1+1</f>
        <v>2</v>
      </c>
      <c r="E12" s="11">
        <v>0</v>
      </c>
      <c r="F12" s="11">
        <v>3</v>
      </c>
      <c r="G12" s="11">
        <v>2</v>
      </c>
      <c r="H12" s="11">
        <v>1</v>
      </c>
      <c r="I12" s="11">
        <v>3</v>
      </c>
      <c r="J12" s="11">
        <v>0</v>
      </c>
      <c r="K12" s="11">
        <v>3</v>
      </c>
      <c r="L12" s="11">
        <v>4</v>
      </c>
      <c r="M12" s="11">
        <v>2</v>
      </c>
      <c r="N12" s="11">
        <v>3</v>
      </c>
      <c r="O12" s="11">
        <v>1</v>
      </c>
      <c r="P12" s="11">
        <v>0</v>
      </c>
      <c r="Q12" s="11">
        <v>1</v>
      </c>
      <c r="R12" s="11">
        <v>1</v>
      </c>
      <c r="S12" s="11">
        <v>0</v>
      </c>
      <c r="T12" s="30">
        <f t="shared" si="2"/>
        <v>32</v>
      </c>
      <c r="U12" s="22">
        <f t="shared" si="1"/>
        <v>61.428571428571423</v>
      </c>
      <c r="V12" s="21" t="str">
        <f t="shared" si="3"/>
        <v/>
      </c>
    </row>
    <row r="13" spans="1:25" s="9" customFormat="1" x14ac:dyDescent="0.25">
      <c r="A13" s="12" t="s">
        <v>38</v>
      </c>
      <c r="B13" s="11">
        <v>3</v>
      </c>
      <c r="C13" s="11">
        <v>4</v>
      </c>
      <c r="D13" s="11">
        <v>3</v>
      </c>
      <c r="E13" s="11">
        <v>0</v>
      </c>
      <c r="F13" s="11">
        <v>4</v>
      </c>
      <c r="G13" s="11">
        <v>2</v>
      </c>
      <c r="H13" s="11">
        <v>4</v>
      </c>
      <c r="I13" s="11">
        <v>3</v>
      </c>
      <c r="J13" s="11">
        <v>0</v>
      </c>
      <c r="K13" s="11">
        <v>1</v>
      </c>
      <c r="L13" s="11">
        <v>3</v>
      </c>
      <c r="M13" s="11">
        <v>0</v>
      </c>
      <c r="N13" s="11">
        <v>3</v>
      </c>
      <c r="O13" s="11">
        <v>0</v>
      </c>
      <c r="P13" s="11">
        <v>2</v>
      </c>
      <c r="Q13" s="11">
        <v>0</v>
      </c>
      <c r="R13" s="11">
        <v>0</v>
      </c>
      <c r="S13" s="11">
        <v>1</v>
      </c>
      <c r="T13" s="30">
        <f t="shared" si="2"/>
        <v>33</v>
      </c>
      <c r="U13" s="22">
        <f t="shared" si="1"/>
        <v>63.035714285714292</v>
      </c>
      <c r="V13" s="21" t="str">
        <f t="shared" si="3"/>
        <v/>
      </c>
    </row>
    <row r="14" spans="1:25" s="9" customFormat="1" x14ac:dyDescent="0.25">
      <c r="A14" s="12" t="s">
        <v>39</v>
      </c>
      <c r="B14" s="11">
        <v>3</v>
      </c>
      <c r="C14" s="11">
        <v>4</v>
      </c>
      <c r="D14" s="11">
        <v>2</v>
      </c>
      <c r="E14" s="11">
        <v>2</v>
      </c>
      <c r="F14" s="11">
        <v>4</v>
      </c>
      <c r="G14" s="11">
        <v>1</v>
      </c>
      <c r="H14" s="11">
        <v>0</v>
      </c>
      <c r="I14" s="11">
        <v>3</v>
      </c>
      <c r="J14" s="11">
        <v>4</v>
      </c>
      <c r="K14" s="11">
        <v>3</v>
      </c>
      <c r="L14" s="11">
        <v>4</v>
      </c>
      <c r="M14" s="11">
        <v>0</v>
      </c>
      <c r="N14" s="11">
        <v>1</v>
      </c>
      <c r="O14" s="11">
        <v>0</v>
      </c>
      <c r="P14" s="11">
        <v>0</v>
      </c>
      <c r="Q14" s="11">
        <v>1</v>
      </c>
      <c r="R14" s="11">
        <v>1</v>
      </c>
      <c r="S14" s="11">
        <v>1</v>
      </c>
      <c r="T14" s="30">
        <f t="shared" si="2"/>
        <v>34</v>
      </c>
      <c r="U14" s="22">
        <f t="shared" si="1"/>
        <v>64.642857142857139</v>
      </c>
      <c r="V14" s="21" t="str">
        <f t="shared" si="3"/>
        <v/>
      </c>
    </row>
    <row r="15" spans="1:25" s="9" customFormat="1" x14ac:dyDescent="0.25">
      <c r="A15" s="12" t="s">
        <v>40</v>
      </c>
      <c r="B15" s="11">
        <v>1</v>
      </c>
      <c r="C15" s="11">
        <v>2</v>
      </c>
      <c r="D15" s="11">
        <v>1</v>
      </c>
      <c r="E15" s="11">
        <v>3</v>
      </c>
      <c r="F15" s="11">
        <v>3</v>
      </c>
      <c r="G15" s="11">
        <v>1</v>
      </c>
      <c r="H15" s="11">
        <v>3</v>
      </c>
      <c r="I15" s="11">
        <v>2</v>
      </c>
      <c r="J15" s="11">
        <v>3</v>
      </c>
      <c r="K15" s="11">
        <v>2</v>
      </c>
      <c r="L15" s="11">
        <v>2</v>
      </c>
      <c r="M15" s="11">
        <v>3</v>
      </c>
      <c r="N15" s="11">
        <v>2</v>
      </c>
      <c r="O15" s="11">
        <v>1</v>
      </c>
      <c r="P15" s="11">
        <v>2</v>
      </c>
      <c r="Q15" s="11">
        <v>1</v>
      </c>
      <c r="R15" s="11">
        <v>1</v>
      </c>
      <c r="S15" s="11">
        <v>2</v>
      </c>
      <c r="T15" s="30">
        <f t="shared" si="2"/>
        <v>35</v>
      </c>
      <c r="U15" s="22">
        <f t="shared" si="1"/>
        <v>66.25</v>
      </c>
      <c r="V15" s="21" t="str">
        <f t="shared" si="3"/>
        <v/>
      </c>
    </row>
    <row r="16" spans="1:25" s="9" customFormat="1" x14ac:dyDescent="0.25">
      <c r="A16" s="12" t="s">
        <v>41</v>
      </c>
      <c r="B16" s="11">
        <v>2</v>
      </c>
      <c r="C16" s="11">
        <v>4</v>
      </c>
      <c r="D16" s="11">
        <v>3</v>
      </c>
      <c r="E16" s="11">
        <v>1</v>
      </c>
      <c r="F16" s="11">
        <v>3</v>
      </c>
      <c r="G16" s="11">
        <v>1</v>
      </c>
      <c r="H16" s="11">
        <v>3</v>
      </c>
      <c r="I16" s="11">
        <v>1</v>
      </c>
      <c r="J16" s="11">
        <v>4</v>
      </c>
      <c r="K16" s="11">
        <v>3</v>
      </c>
      <c r="L16" s="11">
        <v>3</v>
      </c>
      <c r="M16" s="11">
        <v>2</v>
      </c>
      <c r="N16" s="11">
        <v>3</v>
      </c>
      <c r="O16" s="11">
        <v>0</v>
      </c>
      <c r="P16" s="11">
        <v>0</v>
      </c>
      <c r="Q16" s="11">
        <v>1</v>
      </c>
      <c r="R16" s="11">
        <v>0</v>
      </c>
      <c r="S16" s="11">
        <v>2</v>
      </c>
      <c r="T16" s="30">
        <f t="shared" si="2"/>
        <v>36</v>
      </c>
      <c r="U16" s="22">
        <f t="shared" si="1"/>
        <v>67.857142857142861</v>
      </c>
      <c r="V16" s="21" t="str">
        <f t="shared" si="3"/>
        <v/>
      </c>
    </row>
    <row r="17" spans="1:22" s="9" customFormat="1" x14ac:dyDescent="0.25">
      <c r="A17" s="12" t="s">
        <v>42</v>
      </c>
      <c r="B17" s="11">
        <v>1</v>
      </c>
      <c r="C17" s="11">
        <v>4</v>
      </c>
      <c r="D17" s="11">
        <v>2</v>
      </c>
      <c r="E17" s="11">
        <v>3</v>
      </c>
      <c r="F17" s="11">
        <v>3</v>
      </c>
      <c r="G17" s="11">
        <v>2</v>
      </c>
      <c r="H17" s="11">
        <v>2</v>
      </c>
      <c r="I17" s="11">
        <v>2</v>
      </c>
      <c r="J17" s="11">
        <v>4</v>
      </c>
      <c r="K17" s="11">
        <v>3</v>
      </c>
      <c r="L17" s="11">
        <v>2</v>
      </c>
      <c r="M17" s="11">
        <v>2</v>
      </c>
      <c r="N17" s="11">
        <v>2</v>
      </c>
      <c r="O17" s="11">
        <v>1</v>
      </c>
      <c r="P17" s="11">
        <v>1</v>
      </c>
      <c r="Q17" s="11">
        <v>2</v>
      </c>
      <c r="R17" s="11">
        <v>0</v>
      </c>
      <c r="S17" s="11">
        <v>2</v>
      </c>
      <c r="T17" s="30">
        <f t="shared" si="2"/>
        <v>38</v>
      </c>
      <c r="U17" s="22">
        <f t="shared" si="1"/>
        <v>71.071428571428584</v>
      </c>
      <c r="V17" s="21" t="str">
        <f t="shared" si="3"/>
        <v/>
      </c>
    </row>
    <row r="18" spans="1:22" s="9" customFormat="1" x14ac:dyDescent="0.25">
      <c r="A18" s="12" t="s">
        <v>43</v>
      </c>
      <c r="B18" s="11">
        <v>3</v>
      </c>
      <c r="C18" s="11">
        <v>3</v>
      </c>
      <c r="D18" s="11">
        <v>3</v>
      </c>
      <c r="E18" s="11">
        <v>1</v>
      </c>
      <c r="F18" s="11">
        <v>4</v>
      </c>
      <c r="G18" s="11">
        <v>0</v>
      </c>
      <c r="H18" s="11">
        <v>4</v>
      </c>
      <c r="I18" s="11">
        <v>3</v>
      </c>
      <c r="J18" s="11">
        <v>0</v>
      </c>
      <c r="K18" s="11">
        <v>2</v>
      </c>
      <c r="L18" s="11">
        <v>4</v>
      </c>
      <c r="M18" s="11">
        <v>3</v>
      </c>
      <c r="N18" s="11">
        <v>2</v>
      </c>
      <c r="O18" s="11">
        <v>0</v>
      </c>
      <c r="P18" s="11">
        <v>2</v>
      </c>
      <c r="Q18" s="11">
        <v>2</v>
      </c>
      <c r="R18" s="11">
        <v>0</v>
      </c>
      <c r="S18" s="11">
        <v>2</v>
      </c>
      <c r="T18" s="30">
        <f t="shared" si="2"/>
        <v>38</v>
      </c>
      <c r="U18" s="22">
        <f t="shared" si="1"/>
        <v>71.071428571428584</v>
      </c>
      <c r="V18" s="21" t="str">
        <f t="shared" si="3"/>
        <v/>
      </c>
    </row>
    <row r="19" spans="1:22" s="9" customFormat="1" x14ac:dyDescent="0.25">
      <c r="A19" s="12" t="s">
        <v>44</v>
      </c>
      <c r="B19" s="11">
        <v>2</v>
      </c>
      <c r="C19" s="11">
        <v>3</v>
      </c>
      <c r="D19" s="11">
        <v>2</v>
      </c>
      <c r="E19" s="11">
        <v>2</v>
      </c>
      <c r="F19" s="11">
        <v>4</v>
      </c>
      <c r="G19" s="11">
        <v>1</v>
      </c>
      <c r="H19" s="11">
        <v>4</v>
      </c>
      <c r="I19" s="11">
        <v>2</v>
      </c>
      <c r="J19" s="11">
        <v>4</v>
      </c>
      <c r="K19" s="11">
        <v>3</v>
      </c>
      <c r="L19" s="11">
        <v>3</v>
      </c>
      <c r="M19" s="11">
        <v>1</v>
      </c>
      <c r="N19" s="11">
        <v>2</v>
      </c>
      <c r="O19" s="11">
        <v>1</v>
      </c>
      <c r="P19" s="11">
        <v>2</v>
      </c>
      <c r="Q19" s="11">
        <v>2</v>
      </c>
      <c r="R19" s="11">
        <v>1</v>
      </c>
      <c r="S19" s="11">
        <v>2</v>
      </c>
      <c r="T19" s="30">
        <f t="shared" si="2"/>
        <v>41</v>
      </c>
      <c r="U19" s="22">
        <f t="shared" si="1"/>
        <v>75.892857142857139</v>
      </c>
      <c r="V19" s="21" t="str">
        <f t="shared" si="3"/>
        <v/>
      </c>
    </row>
    <row r="20" spans="1:22" s="9" customFormat="1" x14ac:dyDescent="0.25">
      <c r="A20" s="12" t="s">
        <v>45</v>
      </c>
      <c r="B20" s="11">
        <v>3</v>
      </c>
      <c r="C20" s="11">
        <v>4</v>
      </c>
      <c r="D20" s="11">
        <v>3</v>
      </c>
      <c r="E20" s="11">
        <v>1</v>
      </c>
      <c r="F20" s="11">
        <v>4</v>
      </c>
      <c r="G20" s="11">
        <v>1</v>
      </c>
      <c r="H20" s="11">
        <v>3</v>
      </c>
      <c r="I20" s="11">
        <v>2</v>
      </c>
      <c r="J20" s="11">
        <v>4</v>
      </c>
      <c r="K20" s="11">
        <v>3</v>
      </c>
      <c r="L20" s="11">
        <v>4</v>
      </c>
      <c r="M20" s="11">
        <v>2</v>
      </c>
      <c r="N20" s="11">
        <v>3</v>
      </c>
      <c r="O20" s="11">
        <v>2</v>
      </c>
      <c r="P20" s="11">
        <v>0</v>
      </c>
      <c r="Q20" s="11">
        <v>2</v>
      </c>
      <c r="R20" s="11">
        <v>0</v>
      </c>
      <c r="S20" s="11">
        <v>2</v>
      </c>
      <c r="T20" s="30">
        <f t="shared" si="2"/>
        <v>43</v>
      </c>
      <c r="U20" s="22">
        <f t="shared" si="1"/>
        <v>79.107142857142861</v>
      </c>
      <c r="V20" s="21" t="str">
        <f t="shared" si="3"/>
        <v/>
      </c>
    </row>
    <row r="21" spans="1:22" s="9" customFormat="1" x14ac:dyDescent="0.25">
      <c r="A21" s="12" t="s">
        <v>46</v>
      </c>
      <c r="B21" s="11">
        <v>3</v>
      </c>
      <c r="C21" s="11">
        <v>4</v>
      </c>
      <c r="D21" s="11">
        <v>3</v>
      </c>
      <c r="E21" s="11">
        <v>1</v>
      </c>
      <c r="F21" s="11">
        <v>4</v>
      </c>
      <c r="G21" s="11">
        <v>2</v>
      </c>
      <c r="H21" s="11">
        <v>3</v>
      </c>
      <c r="I21" s="11">
        <v>3</v>
      </c>
      <c r="J21" s="11">
        <v>4</v>
      </c>
      <c r="K21" s="11">
        <v>3</v>
      </c>
      <c r="L21" s="11">
        <v>4</v>
      </c>
      <c r="M21" s="11">
        <v>2</v>
      </c>
      <c r="N21" s="11">
        <v>3</v>
      </c>
      <c r="O21" s="11">
        <v>2</v>
      </c>
      <c r="P21" s="11">
        <v>1</v>
      </c>
      <c r="Q21" s="11">
        <v>2</v>
      </c>
      <c r="R21" s="11">
        <v>0</v>
      </c>
      <c r="S21" s="11">
        <v>2</v>
      </c>
      <c r="T21" s="30">
        <f t="shared" si="2"/>
        <v>46</v>
      </c>
      <c r="U21" s="22">
        <f t="shared" si="1"/>
        <v>83.928571428571416</v>
      </c>
      <c r="V21" s="21" t="str">
        <f t="shared" si="3"/>
        <v/>
      </c>
    </row>
    <row r="22" spans="1:22" s="9" customFormat="1" x14ac:dyDescent="0.25">
      <c r="A22" s="12" t="s">
        <v>47</v>
      </c>
      <c r="B22" s="11">
        <v>3</v>
      </c>
      <c r="C22" s="11">
        <v>4</v>
      </c>
      <c r="D22" s="11">
        <v>3</v>
      </c>
      <c r="E22" s="11">
        <v>1</v>
      </c>
      <c r="F22" s="11">
        <v>4</v>
      </c>
      <c r="G22" s="11">
        <v>2</v>
      </c>
      <c r="H22" s="11">
        <v>4</v>
      </c>
      <c r="I22" s="11">
        <v>3</v>
      </c>
      <c r="J22" s="11">
        <v>4</v>
      </c>
      <c r="K22" s="11">
        <v>3</v>
      </c>
      <c r="L22" s="11">
        <v>3</v>
      </c>
      <c r="M22" s="11">
        <v>0</v>
      </c>
      <c r="N22" s="11">
        <v>3</v>
      </c>
      <c r="O22" s="11">
        <v>3</v>
      </c>
      <c r="P22" s="11">
        <v>2</v>
      </c>
      <c r="Q22" s="11">
        <v>2</v>
      </c>
      <c r="R22" s="11">
        <v>2</v>
      </c>
      <c r="S22" s="11">
        <v>2</v>
      </c>
      <c r="T22" s="30">
        <f t="shared" si="2"/>
        <v>48</v>
      </c>
      <c r="U22" s="22">
        <f t="shared" si="1"/>
        <v>87.142857142857139</v>
      </c>
      <c r="V22" s="21" t="str">
        <f t="shared" si="3"/>
        <v/>
      </c>
    </row>
    <row r="23" spans="1:22" s="9" customFormat="1" x14ac:dyDescent="0.25">
      <c r="A23" s="12" t="s">
        <v>48</v>
      </c>
      <c r="B23" s="11">
        <v>3</v>
      </c>
      <c r="C23" s="11">
        <v>4</v>
      </c>
      <c r="D23" s="11">
        <v>3</v>
      </c>
      <c r="E23" s="11">
        <v>3</v>
      </c>
      <c r="F23" s="11">
        <v>4</v>
      </c>
      <c r="G23" s="11">
        <v>2</v>
      </c>
      <c r="H23" s="11">
        <v>4</v>
      </c>
      <c r="I23" s="11">
        <v>3</v>
      </c>
      <c r="J23" s="11">
        <v>2</v>
      </c>
      <c r="K23" s="11">
        <v>3</v>
      </c>
      <c r="L23" s="11">
        <v>4</v>
      </c>
      <c r="M23" s="11">
        <v>0</v>
      </c>
      <c r="N23" s="11">
        <v>3</v>
      </c>
      <c r="O23" s="11">
        <v>3</v>
      </c>
      <c r="P23" s="11">
        <v>2</v>
      </c>
      <c r="Q23" s="11">
        <v>2</v>
      </c>
      <c r="R23" s="11">
        <v>2</v>
      </c>
      <c r="S23" s="11">
        <v>2</v>
      </c>
      <c r="T23" s="30">
        <f t="shared" si="2"/>
        <v>49</v>
      </c>
      <c r="U23" s="22">
        <f t="shared" si="1"/>
        <v>88.75</v>
      </c>
      <c r="V23" s="21" t="str">
        <f t="shared" si="3"/>
        <v/>
      </c>
    </row>
    <row r="24" spans="1:22" s="9" customFormat="1" x14ac:dyDescent="0.25">
      <c r="A24" s="12" t="s">
        <v>49</v>
      </c>
      <c r="B24" s="11">
        <v>3</v>
      </c>
      <c r="C24" s="11">
        <v>4</v>
      </c>
      <c r="D24" s="11">
        <v>3</v>
      </c>
      <c r="E24" s="11">
        <v>2</v>
      </c>
      <c r="F24" s="11">
        <v>4</v>
      </c>
      <c r="G24" s="11">
        <v>2</v>
      </c>
      <c r="H24" s="11">
        <v>4</v>
      </c>
      <c r="I24" s="11">
        <v>3</v>
      </c>
      <c r="J24" s="11">
        <v>4</v>
      </c>
      <c r="K24" s="11">
        <v>3</v>
      </c>
      <c r="L24" s="11">
        <v>3</v>
      </c>
      <c r="M24" s="11">
        <v>3</v>
      </c>
      <c r="N24" s="11">
        <v>3</v>
      </c>
      <c r="O24" s="11">
        <v>4</v>
      </c>
      <c r="P24" s="11">
        <v>2</v>
      </c>
      <c r="Q24" s="11">
        <v>2</v>
      </c>
      <c r="R24" s="11">
        <v>1</v>
      </c>
      <c r="S24" s="11">
        <v>2</v>
      </c>
      <c r="T24" s="30">
        <f t="shared" si="2"/>
        <v>52</v>
      </c>
      <c r="U24" s="23">
        <f t="shared" si="1"/>
        <v>93.571428571428584</v>
      </c>
      <c r="V24" s="24" t="str">
        <f t="shared" si="3"/>
        <v/>
      </c>
    </row>
  </sheetData>
  <sortState xmlns:xlrd2="http://schemas.microsoft.com/office/spreadsheetml/2017/richdata2" ref="A3:U24">
    <sortCondition ref="U3:U24"/>
  </sortState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C797-FC4E-49E6-BC71-DEBA3AF20BB3}">
  <sheetPr>
    <tabColor theme="7"/>
  </sheetPr>
  <dimension ref="A1:X23"/>
  <sheetViews>
    <sheetView tabSelected="1" workbookViewId="0">
      <pane xSplit="1" ySplit="2" topLeftCell="K3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23.85546875" style="9" customWidth="1"/>
    <col min="2" max="11" width="8.7109375" style="11"/>
    <col min="12" max="12" width="15.42578125" style="11" bestFit="1" customWidth="1"/>
    <col min="13" max="18" width="8.7109375" style="11"/>
    <col min="19" max="19" width="8.7109375" style="5"/>
    <col min="20" max="20" width="5.28515625" style="8" bestFit="1" customWidth="1"/>
    <col min="21" max="21" width="12.85546875" style="17" bestFit="1" customWidth="1"/>
    <col min="22" max="22" width="13.42578125" customWidth="1"/>
  </cols>
  <sheetData>
    <row r="1" spans="1:24" x14ac:dyDescent="0.25">
      <c r="A1" s="1"/>
      <c r="B1" s="25" t="s">
        <v>2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7</v>
      </c>
      <c r="H1" s="25" t="s">
        <v>8</v>
      </c>
      <c r="I1" s="25" t="s">
        <v>9</v>
      </c>
      <c r="J1" s="25" t="s">
        <v>10</v>
      </c>
      <c r="K1" s="25" t="s">
        <v>11</v>
      </c>
      <c r="L1" s="25" t="s">
        <v>12</v>
      </c>
      <c r="M1" s="25" t="s">
        <v>13</v>
      </c>
      <c r="N1" s="25" t="s">
        <v>14</v>
      </c>
      <c r="O1" s="25" t="s">
        <v>15</v>
      </c>
      <c r="P1" s="25" t="s">
        <v>16</v>
      </c>
      <c r="Q1" s="25" t="s">
        <v>17</v>
      </c>
      <c r="R1" s="25" t="s">
        <v>18</v>
      </c>
      <c r="S1" s="26" t="s">
        <v>0</v>
      </c>
      <c r="T1" s="37" t="s">
        <v>1</v>
      </c>
    </row>
    <row r="2" spans="1:24" s="16" customFormat="1" x14ac:dyDescent="0.25">
      <c r="A2" s="32" t="s">
        <v>19</v>
      </c>
      <c r="B2" s="13">
        <v>2</v>
      </c>
      <c r="C2" s="13">
        <v>2</v>
      </c>
      <c r="D2" s="13">
        <v>2</v>
      </c>
      <c r="E2" s="13">
        <v>2</v>
      </c>
      <c r="F2" s="13">
        <v>4</v>
      </c>
      <c r="G2" s="13">
        <v>3</v>
      </c>
      <c r="H2" s="13">
        <v>4</v>
      </c>
      <c r="I2" s="13">
        <v>3</v>
      </c>
      <c r="J2" s="13">
        <v>4</v>
      </c>
      <c r="K2" s="13">
        <v>3</v>
      </c>
      <c r="L2" s="13">
        <v>3</v>
      </c>
      <c r="M2" s="13">
        <v>5</v>
      </c>
      <c r="N2" s="13">
        <v>5</v>
      </c>
      <c r="O2" s="13">
        <v>5</v>
      </c>
      <c r="P2" s="13">
        <v>5</v>
      </c>
      <c r="Q2" s="13">
        <v>6</v>
      </c>
      <c r="R2" s="13">
        <v>3</v>
      </c>
      <c r="S2" s="36">
        <f t="shared" ref="S2:S23" si="0">SUM(B2:R2)</f>
        <v>61</v>
      </c>
      <c r="T2" s="38">
        <f t="shared" ref="T2:T23" si="1">(1+S2/$S$2*9)*10</f>
        <v>100</v>
      </c>
      <c r="U2" s="35" t="s">
        <v>27</v>
      </c>
    </row>
    <row r="3" spans="1:24" s="3" customFormat="1" ht="18.75" x14ac:dyDescent="0.3">
      <c r="A3" s="12" t="s">
        <v>34</v>
      </c>
      <c r="B3" s="11">
        <v>2</v>
      </c>
      <c r="C3" s="11">
        <v>1</v>
      </c>
      <c r="D3" s="11">
        <v>0</v>
      </c>
      <c r="E3" s="11">
        <v>1</v>
      </c>
      <c r="F3" s="11">
        <v>0</v>
      </c>
      <c r="G3" s="11">
        <v>0</v>
      </c>
      <c r="H3" s="11">
        <v>1</v>
      </c>
      <c r="I3" s="11">
        <v>2</v>
      </c>
      <c r="J3" s="11">
        <v>3</v>
      </c>
      <c r="K3" s="11">
        <v>3</v>
      </c>
      <c r="L3" s="11">
        <v>2</v>
      </c>
      <c r="M3" s="11">
        <v>2</v>
      </c>
      <c r="N3" s="11">
        <v>0</v>
      </c>
      <c r="O3" s="11">
        <v>2</v>
      </c>
      <c r="P3" s="11">
        <v>0</v>
      </c>
      <c r="Q3" s="11">
        <v>1</v>
      </c>
      <c r="R3" s="11">
        <v>0</v>
      </c>
      <c r="S3" s="27">
        <f t="shared" si="0"/>
        <v>20</v>
      </c>
      <c r="T3" s="31">
        <f t="shared" si="1"/>
        <v>39.508196721311471</v>
      </c>
      <c r="U3" s="21">
        <f>IF(T3&lt;55,1,"")</f>
        <v>1</v>
      </c>
      <c r="V3" s="4"/>
      <c r="W3" s="2"/>
      <c r="X3" s="2"/>
    </row>
    <row r="4" spans="1:24" x14ac:dyDescent="0.25">
      <c r="A4" s="12" t="s">
        <v>28</v>
      </c>
      <c r="B4" s="11">
        <v>2</v>
      </c>
      <c r="C4" s="11">
        <v>1</v>
      </c>
      <c r="D4" s="11">
        <v>1</v>
      </c>
      <c r="E4" s="11">
        <v>1</v>
      </c>
      <c r="F4" s="11">
        <v>3</v>
      </c>
      <c r="G4" s="11">
        <v>1</v>
      </c>
      <c r="H4" s="11">
        <v>1</v>
      </c>
      <c r="I4" s="11">
        <v>0</v>
      </c>
      <c r="J4" s="11">
        <v>0</v>
      </c>
      <c r="K4" s="11">
        <v>2</v>
      </c>
      <c r="L4" s="11">
        <v>1</v>
      </c>
      <c r="M4" s="11">
        <v>1</v>
      </c>
      <c r="N4" s="11">
        <v>0</v>
      </c>
      <c r="O4" s="11">
        <v>2</v>
      </c>
      <c r="P4" s="11">
        <v>0</v>
      </c>
      <c r="Q4" s="11">
        <v>3</v>
      </c>
      <c r="R4" s="11">
        <v>3</v>
      </c>
      <c r="S4" s="5">
        <f t="shared" si="0"/>
        <v>22</v>
      </c>
      <c r="T4" s="31">
        <f t="shared" si="1"/>
        <v>42.459016393442624</v>
      </c>
      <c r="U4" s="21">
        <f t="shared" ref="U4:U23" si="2">IF(T4&lt;55,1,"")</f>
        <v>1</v>
      </c>
      <c r="V4" s="20" t="s">
        <v>20</v>
      </c>
      <c r="W4" s="18">
        <f>AVERAGE(T3:T23)</f>
        <v>62.974238875878235</v>
      </c>
      <c r="X4" s="6"/>
    </row>
    <row r="5" spans="1:24" x14ac:dyDescent="0.25">
      <c r="A5" s="12" t="s">
        <v>29</v>
      </c>
      <c r="B5" s="11">
        <v>2</v>
      </c>
      <c r="C5" s="11">
        <v>1</v>
      </c>
      <c r="D5" s="11">
        <v>0</v>
      </c>
      <c r="E5" s="11">
        <v>1</v>
      </c>
      <c r="F5" s="11">
        <v>4</v>
      </c>
      <c r="G5" s="11">
        <v>0</v>
      </c>
      <c r="H5" s="11">
        <v>1</v>
      </c>
      <c r="I5" s="11">
        <v>3</v>
      </c>
      <c r="J5" s="11">
        <v>4</v>
      </c>
      <c r="K5" s="11">
        <v>0</v>
      </c>
      <c r="L5" s="11">
        <v>0</v>
      </c>
      <c r="M5" s="11">
        <v>1</v>
      </c>
      <c r="N5" s="11">
        <v>0</v>
      </c>
      <c r="O5" s="11">
        <v>1</v>
      </c>
      <c r="P5" s="11">
        <v>1</v>
      </c>
      <c r="Q5" s="11">
        <v>3</v>
      </c>
      <c r="R5" s="11">
        <v>0</v>
      </c>
      <c r="S5" s="5">
        <f t="shared" si="0"/>
        <v>22</v>
      </c>
      <c r="T5" s="31">
        <f t="shared" si="1"/>
        <v>42.459016393442624</v>
      </c>
      <c r="U5" s="21">
        <f t="shared" si="2"/>
        <v>1</v>
      </c>
      <c r="V5" s="20" t="s">
        <v>22</v>
      </c>
      <c r="W5" s="18">
        <f>MIN(T3:T23)</f>
        <v>39.508196721311471</v>
      </c>
      <c r="X5" s="6"/>
    </row>
    <row r="6" spans="1:24" x14ac:dyDescent="0.25">
      <c r="A6" s="12" t="s">
        <v>47</v>
      </c>
      <c r="B6" s="11">
        <v>1</v>
      </c>
      <c r="C6" s="11">
        <v>2</v>
      </c>
      <c r="D6" s="11">
        <v>0</v>
      </c>
      <c r="E6" s="11">
        <v>0</v>
      </c>
      <c r="F6" s="11">
        <v>4</v>
      </c>
      <c r="G6" s="11">
        <v>0</v>
      </c>
      <c r="H6" s="11">
        <v>3</v>
      </c>
      <c r="I6" s="11">
        <v>1</v>
      </c>
      <c r="J6" s="11">
        <v>4</v>
      </c>
      <c r="K6" s="11">
        <v>0</v>
      </c>
      <c r="L6" s="11">
        <v>3</v>
      </c>
      <c r="M6" s="11">
        <v>4</v>
      </c>
      <c r="N6" s="11">
        <v>0</v>
      </c>
      <c r="O6" s="11">
        <v>1</v>
      </c>
      <c r="P6" s="11">
        <v>1</v>
      </c>
      <c r="Q6" s="11">
        <v>2</v>
      </c>
      <c r="R6" s="11">
        <v>0</v>
      </c>
      <c r="S6" s="5">
        <f t="shared" si="0"/>
        <v>26</v>
      </c>
      <c r="T6" s="31">
        <f t="shared" si="1"/>
        <v>48.360655737704917</v>
      </c>
      <c r="U6" s="21">
        <f t="shared" si="2"/>
        <v>1</v>
      </c>
      <c r="V6" s="20" t="s">
        <v>21</v>
      </c>
      <c r="W6" s="18">
        <f>MAX(T3:T23)</f>
        <v>85.245901639344268</v>
      </c>
      <c r="X6" s="6"/>
    </row>
    <row r="7" spans="1:24" x14ac:dyDescent="0.25">
      <c r="A7" s="12" t="s">
        <v>33</v>
      </c>
      <c r="B7" s="11">
        <v>2</v>
      </c>
      <c r="C7" s="11">
        <v>2</v>
      </c>
      <c r="D7" s="11">
        <v>0</v>
      </c>
      <c r="E7" s="11">
        <v>0</v>
      </c>
      <c r="F7" s="11">
        <v>4</v>
      </c>
      <c r="G7" s="11">
        <v>0</v>
      </c>
      <c r="H7" s="11">
        <v>0</v>
      </c>
      <c r="I7" s="11">
        <v>0</v>
      </c>
      <c r="J7" s="11">
        <v>1</v>
      </c>
      <c r="K7" s="11">
        <v>0</v>
      </c>
      <c r="L7" s="11">
        <v>3</v>
      </c>
      <c r="M7" s="11">
        <v>2</v>
      </c>
      <c r="N7" s="11">
        <v>1</v>
      </c>
      <c r="O7" s="11">
        <v>2</v>
      </c>
      <c r="P7" s="11">
        <v>4</v>
      </c>
      <c r="Q7" s="11">
        <v>4</v>
      </c>
      <c r="R7" s="11">
        <v>2</v>
      </c>
      <c r="S7" s="5">
        <f t="shared" si="0"/>
        <v>27</v>
      </c>
      <c r="T7" s="31">
        <f t="shared" si="1"/>
        <v>49.836065573770497</v>
      </c>
      <c r="U7" s="21">
        <f t="shared" si="2"/>
        <v>1</v>
      </c>
      <c r="V7" s="20" t="s">
        <v>23</v>
      </c>
      <c r="W7" s="19">
        <f>COUNT(U3:U18)</f>
        <v>6</v>
      </c>
      <c r="X7" s="7">
        <f>W7/COUNT($T$3:$T$23)</f>
        <v>0.2857142857142857</v>
      </c>
    </row>
    <row r="8" spans="1:24" x14ac:dyDescent="0.25">
      <c r="A8" s="12" t="s">
        <v>44</v>
      </c>
      <c r="B8" s="11">
        <v>2</v>
      </c>
      <c r="C8" s="11">
        <v>1</v>
      </c>
      <c r="D8" s="11">
        <v>1</v>
      </c>
      <c r="E8" s="11">
        <v>0</v>
      </c>
      <c r="F8" s="11">
        <v>3</v>
      </c>
      <c r="G8" s="11">
        <v>1</v>
      </c>
      <c r="H8" s="11">
        <v>3</v>
      </c>
      <c r="I8" s="11">
        <v>2</v>
      </c>
      <c r="J8" s="11">
        <v>0</v>
      </c>
      <c r="K8" s="11">
        <v>2</v>
      </c>
      <c r="L8" s="11">
        <v>0</v>
      </c>
      <c r="M8" s="11">
        <v>1</v>
      </c>
      <c r="N8" s="11">
        <v>0</v>
      </c>
      <c r="O8" s="11">
        <v>5</v>
      </c>
      <c r="P8" s="11">
        <v>3</v>
      </c>
      <c r="Q8" s="11">
        <v>2</v>
      </c>
      <c r="R8" s="11">
        <v>1</v>
      </c>
      <c r="S8" s="5">
        <f t="shared" si="0"/>
        <v>27</v>
      </c>
      <c r="T8" s="31">
        <f t="shared" si="1"/>
        <v>49.836065573770497</v>
      </c>
      <c r="U8" s="21">
        <f t="shared" si="2"/>
        <v>1</v>
      </c>
      <c r="V8" s="20" t="s">
        <v>24</v>
      </c>
      <c r="W8" s="18">
        <f>COUNT(T3:T23)-W7</f>
        <v>15</v>
      </c>
      <c r="X8" s="7">
        <f>W8/COUNT($T$3:$T$23)</f>
        <v>0.7142857142857143</v>
      </c>
    </row>
    <row r="9" spans="1:24" s="15" customFormat="1" x14ac:dyDescent="0.25">
      <c r="A9" s="12" t="s">
        <v>45</v>
      </c>
      <c r="B9" s="11">
        <v>2</v>
      </c>
      <c r="C9" s="11">
        <v>2</v>
      </c>
      <c r="D9" s="11">
        <v>1</v>
      </c>
      <c r="E9" s="11">
        <v>2</v>
      </c>
      <c r="F9" s="11">
        <v>4</v>
      </c>
      <c r="G9" s="11">
        <v>2</v>
      </c>
      <c r="H9" s="11">
        <v>1</v>
      </c>
      <c r="I9" s="11">
        <v>3</v>
      </c>
      <c r="J9" s="11">
        <v>3</v>
      </c>
      <c r="K9" s="11">
        <v>0</v>
      </c>
      <c r="L9" s="11">
        <v>1</v>
      </c>
      <c r="M9" s="11">
        <v>1</v>
      </c>
      <c r="N9" s="11">
        <v>1</v>
      </c>
      <c r="O9" s="11">
        <v>3</v>
      </c>
      <c r="P9" s="11">
        <v>2</v>
      </c>
      <c r="Q9" s="11">
        <v>2</v>
      </c>
      <c r="R9" s="11">
        <v>1</v>
      </c>
      <c r="S9" s="5">
        <f t="shared" si="0"/>
        <v>31</v>
      </c>
      <c r="T9" s="31">
        <f t="shared" si="1"/>
        <v>55.73770491803279</v>
      </c>
      <c r="U9" s="21" t="str">
        <f t="shared" si="2"/>
        <v/>
      </c>
      <c r="V9" s="20" t="s">
        <v>25</v>
      </c>
      <c r="W9" s="19">
        <v>0</v>
      </c>
      <c r="X9" s="6"/>
    </row>
    <row r="10" spans="1:24" s="14" customFormat="1" x14ac:dyDescent="0.25">
      <c r="A10" s="12" t="s">
        <v>40</v>
      </c>
      <c r="B10" s="11">
        <v>2</v>
      </c>
      <c r="C10" s="11">
        <v>1</v>
      </c>
      <c r="D10" s="11">
        <v>0</v>
      </c>
      <c r="E10" s="11">
        <v>0</v>
      </c>
      <c r="F10" s="11">
        <v>3</v>
      </c>
      <c r="G10" s="11">
        <v>2</v>
      </c>
      <c r="H10" s="11">
        <v>4</v>
      </c>
      <c r="I10" s="11">
        <v>3</v>
      </c>
      <c r="J10" s="11">
        <v>3</v>
      </c>
      <c r="K10" s="11">
        <v>0</v>
      </c>
      <c r="L10" s="11">
        <v>3</v>
      </c>
      <c r="M10" s="11">
        <v>3</v>
      </c>
      <c r="N10" s="11">
        <v>0</v>
      </c>
      <c r="O10" s="11">
        <v>4</v>
      </c>
      <c r="P10" s="11">
        <v>3</v>
      </c>
      <c r="Q10" s="11">
        <v>0</v>
      </c>
      <c r="R10" s="11">
        <v>3</v>
      </c>
      <c r="S10" s="5">
        <f t="shared" si="0"/>
        <v>34</v>
      </c>
      <c r="T10" s="31">
        <f t="shared" si="1"/>
        <v>60.163934426229503</v>
      </c>
      <c r="U10" s="21" t="str">
        <f t="shared" si="2"/>
        <v/>
      </c>
    </row>
    <row r="11" spans="1:24" s="9" customFormat="1" x14ac:dyDescent="0.25">
      <c r="A11" s="12" t="s">
        <v>35</v>
      </c>
      <c r="B11" s="11">
        <v>2</v>
      </c>
      <c r="C11" s="11">
        <v>2</v>
      </c>
      <c r="D11" s="11">
        <v>0</v>
      </c>
      <c r="E11" s="11">
        <v>0</v>
      </c>
      <c r="F11" s="11">
        <v>4</v>
      </c>
      <c r="G11" s="11">
        <v>0</v>
      </c>
      <c r="H11" s="11">
        <v>4</v>
      </c>
      <c r="I11" s="11">
        <v>3</v>
      </c>
      <c r="J11" s="11">
        <v>2</v>
      </c>
      <c r="K11" s="11">
        <v>0</v>
      </c>
      <c r="L11" s="11">
        <v>3</v>
      </c>
      <c r="M11" s="11">
        <v>4</v>
      </c>
      <c r="N11" s="11">
        <v>0</v>
      </c>
      <c r="O11" s="11">
        <v>5</v>
      </c>
      <c r="P11" s="11">
        <v>0</v>
      </c>
      <c r="Q11" s="11">
        <v>2</v>
      </c>
      <c r="R11" s="11">
        <v>3</v>
      </c>
      <c r="S11" s="5">
        <f t="shared" si="0"/>
        <v>34</v>
      </c>
      <c r="T11" s="31">
        <f t="shared" si="1"/>
        <v>60.163934426229503</v>
      </c>
      <c r="U11" s="21" t="str">
        <f t="shared" si="2"/>
        <v/>
      </c>
    </row>
    <row r="12" spans="1:24" s="9" customFormat="1" x14ac:dyDescent="0.25">
      <c r="A12" s="12" t="s">
        <v>39</v>
      </c>
      <c r="B12" s="11">
        <v>2</v>
      </c>
      <c r="C12" s="11">
        <v>2</v>
      </c>
      <c r="D12" s="11">
        <v>2</v>
      </c>
      <c r="E12" s="11">
        <v>1</v>
      </c>
      <c r="F12" s="11">
        <v>4</v>
      </c>
      <c r="G12" s="11">
        <v>0</v>
      </c>
      <c r="H12" s="11">
        <v>1</v>
      </c>
      <c r="I12" s="11">
        <v>2</v>
      </c>
      <c r="J12" s="11">
        <v>4</v>
      </c>
      <c r="K12" s="11">
        <v>3</v>
      </c>
      <c r="L12" s="11">
        <v>3</v>
      </c>
      <c r="M12" s="11">
        <v>4</v>
      </c>
      <c r="N12" s="11">
        <v>1</v>
      </c>
      <c r="O12" s="11">
        <v>1</v>
      </c>
      <c r="P12" s="11">
        <v>0</v>
      </c>
      <c r="Q12" s="11">
        <v>6</v>
      </c>
      <c r="R12" s="11">
        <v>0</v>
      </c>
      <c r="S12" s="5">
        <f t="shared" si="0"/>
        <v>36</v>
      </c>
      <c r="T12" s="31">
        <f t="shared" si="1"/>
        <v>63.114754098360649</v>
      </c>
      <c r="U12" s="21" t="str">
        <f t="shared" si="2"/>
        <v/>
      </c>
    </row>
    <row r="13" spans="1:24" s="9" customFormat="1" x14ac:dyDescent="0.25">
      <c r="A13" s="12" t="s">
        <v>42</v>
      </c>
      <c r="B13" s="11">
        <v>2</v>
      </c>
      <c r="C13" s="11">
        <v>1</v>
      </c>
      <c r="D13" s="11">
        <v>0</v>
      </c>
      <c r="E13" s="11">
        <v>0</v>
      </c>
      <c r="F13" s="11">
        <v>4</v>
      </c>
      <c r="G13" s="11">
        <v>1</v>
      </c>
      <c r="H13" s="11">
        <v>4</v>
      </c>
      <c r="I13" s="11">
        <v>0</v>
      </c>
      <c r="J13" s="11">
        <v>1</v>
      </c>
      <c r="K13" s="11">
        <v>0</v>
      </c>
      <c r="L13" s="11">
        <v>1</v>
      </c>
      <c r="M13" s="11">
        <v>4</v>
      </c>
      <c r="N13" s="11">
        <v>5</v>
      </c>
      <c r="O13" s="11">
        <v>3</v>
      </c>
      <c r="P13" s="11">
        <v>5</v>
      </c>
      <c r="Q13" s="11">
        <v>4</v>
      </c>
      <c r="R13" s="11">
        <v>3</v>
      </c>
      <c r="S13" s="5">
        <f t="shared" si="0"/>
        <v>38</v>
      </c>
      <c r="T13" s="31">
        <f t="shared" si="1"/>
        <v>66.06557377049181</v>
      </c>
      <c r="U13" s="21" t="str">
        <f t="shared" si="2"/>
        <v/>
      </c>
    </row>
    <row r="14" spans="1:24" s="9" customFormat="1" x14ac:dyDescent="0.25">
      <c r="A14" s="12" t="s">
        <v>32</v>
      </c>
      <c r="B14" s="11">
        <v>2</v>
      </c>
      <c r="C14" s="11">
        <v>2</v>
      </c>
      <c r="D14" s="11">
        <v>1</v>
      </c>
      <c r="E14" s="11">
        <v>1</v>
      </c>
      <c r="F14" s="11">
        <v>4</v>
      </c>
      <c r="G14" s="11">
        <v>2</v>
      </c>
      <c r="H14" s="11">
        <v>3</v>
      </c>
      <c r="I14" s="11">
        <v>1</v>
      </c>
      <c r="J14" s="11">
        <v>0</v>
      </c>
      <c r="K14" s="11">
        <v>3</v>
      </c>
      <c r="L14" s="11">
        <v>3</v>
      </c>
      <c r="M14" s="11">
        <v>5</v>
      </c>
      <c r="N14" s="11">
        <v>4</v>
      </c>
      <c r="O14" s="11">
        <v>5</v>
      </c>
      <c r="P14" s="11">
        <v>2</v>
      </c>
      <c r="Q14" s="11">
        <v>2</v>
      </c>
      <c r="R14" s="11">
        <v>0</v>
      </c>
      <c r="S14" s="5">
        <f t="shared" si="0"/>
        <v>40</v>
      </c>
      <c r="T14" s="31">
        <f t="shared" si="1"/>
        <v>69.016393442622942</v>
      </c>
      <c r="U14" s="21" t="str">
        <f t="shared" si="2"/>
        <v/>
      </c>
    </row>
    <row r="15" spans="1:24" s="9" customFormat="1" x14ac:dyDescent="0.25">
      <c r="A15" s="12" t="s">
        <v>43</v>
      </c>
      <c r="B15" s="11">
        <v>2</v>
      </c>
      <c r="C15" s="11">
        <v>2</v>
      </c>
      <c r="D15" s="11">
        <v>2</v>
      </c>
      <c r="E15" s="11">
        <v>0</v>
      </c>
      <c r="F15" s="11">
        <v>4</v>
      </c>
      <c r="G15" s="11">
        <v>1</v>
      </c>
      <c r="H15" s="11">
        <v>4</v>
      </c>
      <c r="I15" s="11">
        <v>2</v>
      </c>
      <c r="J15" s="11">
        <v>2</v>
      </c>
      <c r="K15" s="11">
        <v>3</v>
      </c>
      <c r="L15" s="11">
        <v>3</v>
      </c>
      <c r="M15" s="11">
        <v>2</v>
      </c>
      <c r="N15" s="11">
        <v>5</v>
      </c>
      <c r="O15" s="11">
        <v>2</v>
      </c>
      <c r="P15" s="11">
        <v>4</v>
      </c>
      <c r="Q15" s="11">
        <v>2</v>
      </c>
      <c r="R15" s="11">
        <v>0</v>
      </c>
      <c r="S15" s="5">
        <f t="shared" si="0"/>
        <v>40</v>
      </c>
      <c r="T15" s="31">
        <f t="shared" si="1"/>
        <v>69.016393442622942</v>
      </c>
      <c r="U15" s="21" t="str">
        <f t="shared" si="2"/>
        <v/>
      </c>
    </row>
    <row r="16" spans="1:24" s="9" customFormat="1" x14ac:dyDescent="0.25">
      <c r="A16" s="12" t="s">
        <v>30</v>
      </c>
      <c r="B16" s="11">
        <v>1</v>
      </c>
      <c r="C16" s="11">
        <v>2</v>
      </c>
      <c r="D16" s="11">
        <v>1</v>
      </c>
      <c r="E16" s="11">
        <v>0</v>
      </c>
      <c r="F16" s="11">
        <v>3</v>
      </c>
      <c r="G16" s="11">
        <v>2</v>
      </c>
      <c r="H16" s="11">
        <v>4</v>
      </c>
      <c r="I16" s="11">
        <v>2</v>
      </c>
      <c r="J16" s="11">
        <v>4</v>
      </c>
      <c r="K16" s="11">
        <v>2</v>
      </c>
      <c r="L16" s="11">
        <v>3</v>
      </c>
      <c r="M16" s="11">
        <v>5</v>
      </c>
      <c r="N16" s="11">
        <v>4</v>
      </c>
      <c r="O16" s="11">
        <v>1</v>
      </c>
      <c r="P16" s="11">
        <v>1</v>
      </c>
      <c r="Q16" s="11">
        <v>3</v>
      </c>
      <c r="R16" s="11">
        <v>3</v>
      </c>
      <c r="S16" s="5">
        <f t="shared" si="0"/>
        <v>41</v>
      </c>
      <c r="T16" s="31">
        <f t="shared" si="1"/>
        <v>70.491803278688522</v>
      </c>
      <c r="U16" s="21" t="str">
        <f t="shared" si="2"/>
        <v/>
      </c>
    </row>
    <row r="17" spans="1:21" s="9" customFormat="1" x14ac:dyDescent="0.25">
      <c r="A17" s="12" t="s">
        <v>38</v>
      </c>
      <c r="B17" s="11">
        <v>2</v>
      </c>
      <c r="C17" s="11">
        <v>2</v>
      </c>
      <c r="D17" s="11">
        <v>2</v>
      </c>
      <c r="E17" s="11">
        <v>0</v>
      </c>
      <c r="F17" s="11">
        <v>4</v>
      </c>
      <c r="G17" s="11">
        <v>0</v>
      </c>
      <c r="H17" s="11">
        <v>4</v>
      </c>
      <c r="I17" s="11">
        <v>3</v>
      </c>
      <c r="J17" s="11">
        <v>4</v>
      </c>
      <c r="K17" s="11">
        <v>3</v>
      </c>
      <c r="L17" s="11">
        <v>3</v>
      </c>
      <c r="M17" s="11">
        <v>5</v>
      </c>
      <c r="N17" s="11">
        <v>1</v>
      </c>
      <c r="O17" s="11">
        <v>5</v>
      </c>
      <c r="P17" s="11">
        <v>0</v>
      </c>
      <c r="Q17" s="11">
        <v>2</v>
      </c>
      <c r="R17" s="11">
        <v>1</v>
      </c>
      <c r="S17" s="5">
        <f t="shared" si="0"/>
        <v>41</v>
      </c>
      <c r="T17" s="31">
        <f t="shared" si="1"/>
        <v>70.491803278688522</v>
      </c>
      <c r="U17" s="21" t="str">
        <f t="shared" si="2"/>
        <v/>
      </c>
    </row>
    <row r="18" spans="1:21" s="9" customFormat="1" x14ac:dyDescent="0.25">
      <c r="A18" s="12" t="s">
        <v>31</v>
      </c>
      <c r="B18" s="11">
        <v>2</v>
      </c>
      <c r="C18" s="11">
        <v>1</v>
      </c>
      <c r="D18" s="11">
        <v>2</v>
      </c>
      <c r="E18" s="11">
        <v>1</v>
      </c>
      <c r="F18" s="11">
        <v>2</v>
      </c>
      <c r="G18" s="11">
        <v>3</v>
      </c>
      <c r="H18" s="11">
        <v>3</v>
      </c>
      <c r="I18" s="11">
        <v>1</v>
      </c>
      <c r="J18" s="11">
        <v>4</v>
      </c>
      <c r="K18" s="11">
        <v>0</v>
      </c>
      <c r="L18" s="11">
        <v>2</v>
      </c>
      <c r="M18" s="11">
        <v>3</v>
      </c>
      <c r="N18" s="11">
        <v>4</v>
      </c>
      <c r="O18" s="11">
        <v>5</v>
      </c>
      <c r="P18" s="11">
        <v>5</v>
      </c>
      <c r="Q18" s="11">
        <v>2</v>
      </c>
      <c r="R18" s="11">
        <v>2</v>
      </c>
      <c r="S18" s="5">
        <f t="shared" si="0"/>
        <v>42</v>
      </c>
      <c r="T18" s="31">
        <f t="shared" si="1"/>
        <v>71.967213114754102</v>
      </c>
      <c r="U18" s="21" t="str">
        <f t="shared" si="2"/>
        <v/>
      </c>
    </row>
    <row r="19" spans="1:21" s="9" customFormat="1" x14ac:dyDescent="0.25">
      <c r="A19" s="12" t="s">
        <v>36</v>
      </c>
      <c r="B19" s="11">
        <v>2</v>
      </c>
      <c r="C19" s="11">
        <v>2</v>
      </c>
      <c r="D19" s="11">
        <v>2</v>
      </c>
      <c r="E19" s="11">
        <v>2</v>
      </c>
      <c r="F19" s="11">
        <v>3</v>
      </c>
      <c r="G19" s="11">
        <v>0</v>
      </c>
      <c r="H19" s="11">
        <v>4</v>
      </c>
      <c r="I19" s="11">
        <v>2</v>
      </c>
      <c r="J19" s="11">
        <v>4</v>
      </c>
      <c r="K19" s="11">
        <v>0</v>
      </c>
      <c r="L19" s="11">
        <v>0</v>
      </c>
      <c r="M19" s="11">
        <v>4</v>
      </c>
      <c r="N19" s="11">
        <v>4</v>
      </c>
      <c r="O19" s="11">
        <v>5</v>
      </c>
      <c r="P19" s="11">
        <v>5</v>
      </c>
      <c r="Q19" s="11">
        <v>1</v>
      </c>
      <c r="R19" s="11">
        <v>2</v>
      </c>
      <c r="S19" s="5">
        <f t="shared" si="0"/>
        <v>42</v>
      </c>
      <c r="T19" s="31">
        <f t="shared" si="1"/>
        <v>71.967213114754102</v>
      </c>
      <c r="U19" s="21" t="str">
        <f t="shared" si="2"/>
        <v/>
      </c>
    </row>
    <row r="20" spans="1:21" s="9" customFormat="1" x14ac:dyDescent="0.25">
      <c r="A20" s="12" t="s">
        <v>48</v>
      </c>
      <c r="B20" s="11">
        <v>2</v>
      </c>
      <c r="C20" s="11">
        <v>2</v>
      </c>
      <c r="D20" s="11">
        <v>0</v>
      </c>
      <c r="E20" s="11">
        <v>2</v>
      </c>
      <c r="F20" s="11">
        <v>4</v>
      </c>
      <c r="G20" s="11">
        <v>3</v>
      </c>
      <c r="H20" s="11">
        <v>3</v>
      </c>
      <c r="I20" s="11">
        <v>2</v>
      </c>
      <c r="J20" s="11">
        <v>3</v>
      </c>
      <c r="K20" s="11">
        <v>0</v>
      </c>
      <c r="L20" s="11">
        <v>3</v>
      </c>
      <c r="M20" s="11">
        <v>5</v>
      </c>
      <c r="N20" s="11">
        <v>1</v>
      </c>
      <c r="O20" s="11">
        <v>1</v>
      </c>
      <c r="P20" s="11">
        <v>4</v>
      </c>
      <c r="Q20" s="11">
        <v>4</v>
      </c>
      <c r="R20" s="11">
        <v>3</v>
      </c>
      <c r="S20" s="5">
        <f t="shared" si="0"/>
        <v>42</v>
      </c>
      <c r="T20" s="31">
        <f t="shared" si="1"/>
        <v>71.967213114754102</v>
      </c>
      <c r="U20" s="21" t="str">
        <f t="shared" si="2"/>
        <v/>
      </c>
    </row>
    <row r="21" spans="1:21" s="9" customFormat="1" x14ac:dyDescent="0.25">
      <c r="A21" s="12" t="s">
        <v>41</v>
      </c>
      <c r="B21" s="11">
        <v>0</v>
      </c>
      <c r="C21" s="11">
        <v>2</v>
      </c>
      <c r="D21" s="11">
        <v>1</v>
      </c>
      <c r="E21" s="11">
        <v>2</v>
      </c>
      <c r="F21" s="11">
        <v>3</v>
      </c>
      <c r="G21" s="11">
        <v>3</v>
      </c>
      <c r="H21" s="11">
        <v>4</v>
      </c>
      <c r="I21" s="11">
        <v>3</v>
      </c>
      <c r="J21" s="11">
        <v>4</v>
      </c>
      <c r="K21" s="11">
        <v>3</v>
      </c>
      <c r="L21" s="11">
        <v>2</v>
      </c>
      <c r="M21" s="11">
        <v>5</v>
      </c>
      <c r="N21" s="11">
        <v>1</v>
      </c>
      <c r="O21" s="11">
        <v>5</v>
      </c>
      <c r="P21" s="11">
        <v>1</v>
      </c>
      <c r="Q21" s="11">
        <v>5</v>
      </c>
      <c r="R21" s="11">
        <v>3</v>
      </c>
      <c r="S21" s="5">
        <f t="shared" si="0"/>
        <v>47</v>
      </c>
      <c r="T21" s="31">
        <f t="shared" si="1"/>
        <v>79.344262295081961</v>
      </c>
      <c r="U21" s="21" t="str">
        <f t="shared" si="2"/>
        <v/>
      </c>
    </row>
    <row r="22" spans="1:21" s="9" customFormat="1" x14ac:dyDescent="0.25">
      <c r="A22" s="12" t="s">
        <v>37</v>
      </c>
      <c r="B22" s="11">
        <v>2</v>
      </c>
      <c r="C22" s="11">
        <v>2</v>
      </c>
      <c r="D22" s="11">
        <v>2</v>
      </c>
      <c r="E22" s="11">
        <v>1</v>
      </c>
      <c r="F22" s="11">
        <v>4</v>
      </c>
      <c r="G22" s="11">
        <v>2</v>
      </c>
      <c r="H22" s="11">
        <v>4</v>
      </c>
      <c r="I22" s="11">
        <v>3</v>
      </c>
      <c r="J22" s="11">
        <v>3</v>
      </c>
      <c r="K22" s="11">
        <v>3</v>
      </c>
      <c r="L22" s="11">
        <v>2</v>
      </c>
      <c r="M22" s="11">
        <v>5</v>
      </c>
      <c r="N22" s="11">
        <v>4</v>
      </c>
      <c r="O22" s="11">
        <v>5</v>
      </c>
      <c r="P22" s="11">
        <v>1</v>
      </c>
      <c r="Q22" s="11">
        <v>5</v>
      </c>
      <c r="R22" s="11">
        <v>3</v>
      </c>
      <c r="S22" s="5">
        <f t="shared" si="0"/>
        <v>51</v>
      </c>
      <c r="T22" s="31">
        <f t="shared" si="1"/>
        <v>85.245901639344268</v>
      </c>
      <c r="U22" s="21" t="str">
        <f t="shared" si="2"/>
        <v/>
      </c>
    </row>
    <row r="23" spans="1:21" s="9" customFormat="1" x14ac:dyDescent="0.25">
      <c r="A23" s="12" t="s">
        <v>46</v>
      </c>
      <c r="B23" s="11">
        <v>2</v>
      </c>
      <c r="C23" s="11">
        <v>2</v>
      </c>
      <c r="D23" s="11">
        <v>2</v>
      </c>
      <c r="E23" s="11">
        <v>2</v>
      </c>
      <c r="F23" s="11">
        <v>4</v>
      </c>
      <c r="G23" s="11">
        <v>3</v>
      </c>
      <c r="H23" s="11">
        <v>4</v>
      </c>
      <c r="I23" s="11">
        <v>1</v>
      </c>
      <c r="J23" s="11">
        <v>3</v>
      </c>
      <c r="K23" s="11">
        <v>3</v>
      </c>
      <c r="L23" s="11">
        <v>3</v>
      </c>
      <c r="M23" s="11">
        <v>5</v>
      </c>
      <c r="N23" s="11">
        <v>0</v>
      </c>
      <c r="O23" s="11">
        <v>4</v>
      </c>
      <c r="P23" s="11">
        <v>5</v>
      </c>
      <c r="Q23" s="11">
        <v>5</v>
      </c>
      <c r="R23" s="11">
        <v>3</v>
      </c>
      <c r="S23" s="5">
        <f t="shared" si="0"/>
        <v>51</v>
      </c>
      <c r="T23" s="31">
        <f t="shared" si="1"/>
        <v>85.245901639344268</v>
      </c>
      <c r="U23" s="21" t="str">
        <f t="shared" si="2"/>
        <v/>
      </c>
    </row>
  </sheetData>
  <sortState xmlns:xlrd2="http://schemas.microsoft.com/office/spreadsheetml/2017/richdata2" ref="A3:T23">
    <sortCondition ref="T3:T2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1</vt:lpstr>
      <vt:lpstr>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Deirdre Vos</dc:creator>
  <cp:lastModifiedBy>Nadine koch</cp:lastModifiedBy>
  <dcterms:created xsi:type="dcterms:W3CDTF">2023-12-02T23:01:55Z</dcterms:created>
  <dcterms:modified xsi:type="dcterms:W3CDTF">2024-10-20T12:10:00Z</dcterms:modified>
</cp:coreProperties>
</file>