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ividend Watchlist\"/>
    </mc:Choice>
  </mc:AlternateContent>
  <xr:revisionPtr revIDLastSave="0" documentId="13_ncr:1_{8C8F4605-8970-4E70-ABEA-E00AEBA8F642}" xr6:coauthVersionLast="47" xr6:coauthVersionMax="47" xr10:uidLastSave="{00000000-0000-0000-0000-000000000000}"/>
  <bookViews>
    <workbookView xWindow="38280" yWindow="-120" windowWidth="29040" windowHeight="15720" activeTab="3" xr2:uid="{00000000-000D-0000-FFFF-FFFF00000000}"/>
  </bookViews>
  <sheets>
    <sheet name="Dividend Dashboard" sheetId="1" r:id="rId1"/>
    <sheet name="Portfolio Breakdown" sheetId="2" r:id="rId2"/>
    <sheet name="My Positions" sheetId="3" r:id="rId3"/>
    <sheet name="Data" sheetId="4" r:id="rId4"/>
  </sheets>
  <definedNames>
    <definedName name="_xlchart.v1.0" hidden="1">'My Positions'!$B$2:$B$30</definedName>
    <definedName name="_xlchart.v1.1" hidden="1">'My Positions'!$O$1</definedName>
    <definedName name="_xlchart.v1.2" hidden="1">'My Positions'!$O$2:$O$30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1" i="4" l="1"/>
  <c r="G31" i="4"/>
  <c r="E31" i="4"/>
  <c r="D31" i="4"/>
  <c r="K30" i="4"/>
  <c r="H30" i="4"/>
  <c r="G30" i="4"/>
  <c r="E30" i="4"/>
  <c r="D30" i="4"/>
  <c r="K29" i="4"/>
  <c r="H29" i="4"/>
  <c r="G29" i="4"/>
  <c r="E29" i="4"/>
  <c r="D29" i="4"/>
  <c r="K28" i="4"/>
  <c r="H28" i="4"/>
  <c r="G28" i="4"/>
  <c r="E28" i="4"/>
  <c r="D28" i="4"/>
  <c r="K27" i="4"/>
  <c r="H27" i="4"/>
  <c r="G27" i="4"/>
  <c r="E27" i="4"/>
  <c r="D27" i="4"/>
  <c r="K26" i="4"/>
  <c r="H26" i="4"/>
  <c r="G26" i="4"/>
  <c r="E26" i="4"/>
  <c r="D26" i="4"/>
  <c r="K25" i="4"/>
  <c r="H25" i="4"/>
  <c r="G25" i="4"/>
  <c r="E25" i="4"/>
  <c r="D25" i="4"/>
  <c r="K24" i="4"/>
  <c r="H24" i="4"/>
  <c r="G24" i="4"/>
  <c r="E24" i="4"/>
  <c r="D24" i="4"/>
  <c r="K23" i="4"/>
  <c r="H23" i="4"/>
  <c r="G23" i="4"/>
  <c r="E23" i="4"/>
  <c r="D23" i="4"/>
  <c r="K22" i="4"/>
  <c r="H22" i="4"/>
  <c r="G22" i="4"/>
  <c r="E22" i="4"/>
  <c r="D22" i="4"/>
  <c r="K21" i="4"/>
  <c r="H21" i="4"/>
  <c r="G21" i="4"/>
  <c r="E21" i="4"/>
  <c r="D21" i="4"/>
  <c r="K20" i="4"/>
  <c r="H20" i="4"/>
  <c r="G20" i="4"/>
  <c r="E20" i="4"/>
  <c r="D20" i="4"/>
  <c r="K19" i="4"/>
  <c r="H19" i="4"/>
  <c r="G19" i="4"/>
  <c r="E19" i="4"/>
  <c r="D19" i="4"/>
  <c r="K18" i="4"/>
  <c r="H18" i="4"/>
  <c r="G18" i="4"/>
  <c r="E18" i="4"/>
  <c r="D18" i="4"/>
  <c r="K17" i="4"/>
  <c r="H17" i="4"/>
  <c r="G17" i="4"/>
  <c r="E17" i="4"/>
  <c r="D17" i="4"/>
  <c r="K16" i="4"/>
  <c r="H16" i="4"/>
  <c r="G16" i="4"/>
  <c r="E16" i="4"/>
  <c r="D16" i="4"/>
  <c r="K15" i="4"/>
  <c r="H15" i="4"/>
  <c r="G15" i="4"/>
  <c r="E15" i="4"/>
  <c r="D15" i="4"/>
  <c r="K14" i="4"/>
  <c r="H14" i="4"/>
  <c r="G14" i="4"/>
  <c r="E14" i="4"/>
  <c r="D14" i="4"/>
  <c r="K13" i="4"/>
  <c r="H13" i="4"/>
  <c r="G13" i="4"/>
  <c r="E13" i="4"/>
  <c r="D13" i="4"/>
  <c r="K12" i="4"/>
  <c r="H12" i="4"/>
  <c r="G12" i="4"/>
  <c r="E12" i="4"/>
  <c r="D12" i="4"/>
  <c r="H11" i="4"/>
  <c r="G11" i="4"/>
  <c r="E11" i="4"/>
  <c r="D11" i="4"/>
  <c r="H10" i="4"/>
  <c r="G10" i="4"/>
  <c r="E10" i="4"/>
  <c r="D10" i="4"/>
  <c r="H9" i="4"/>
  <c r="G9" i="4"/>
  <c r="E9" i="4"/>
  <c r="D9" i="4"/>
  <c r="H8" i="4"/>
  <c r="G8" i="4"/>
  <c r="E8" i="4"/>
  <c r="D8" i="4"/>
  <c r="H7" i="4"/>
  <c r="G7" i="4"/>
  <c r="E7" i="4"/>
  <c r="D7" i="4"/>
  <c r="H6" i="4"/>
  <c r="G6" i="4"/>
  <c r="E6" i="4"/>
  <c r="D6" i="4"/>
  <c r="H5" i="4"/>
  <c r="G5" i="4"/>
  <c r="E5" i="4"/>
  <c r="D5" i="4"/>
  <c r="H4" i="4"/>
  <c r="G4" i="4"/>
  <c r="E4" i="4"/>
  <c r="D4" i="4"/>
  <c r="J3" i="4" a="1"/>
  <c r="J7" i="4" s="1"/>
  <c r="K7" i="4" s="1"/>
  <c r="H3" i="4"/>
  <c r="G3" i="4"/>
  <c r="E3" i="4"/>
  <c r="D3" i="4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O2" i="3"/>
  <c r="J8" i="4" l="1"/>
  <c r="K8" i="4" s="1"/>
  <c r="J9" i="4"/>
  <c r="K9" i="4" s="1"/>
  <c r="J3" i="4"/>
  <c r="K3" i="4" s="1"/>
  <c r="J10" i="4"/>
  <c r="K10" i="4" s="1"/>
  <c r="J11" i="4"/>
  <c r="K11" i="4" s="1"/>
  <c r="J4" i="4"/>
  <c r="K4" i="4" s="1"/>
  <c r="J5" i="4"/>
  <c r="K5" i="4" s="1"/>
  <c r="J6" i="4"/>
  <c r="K6" i="4" s="1"/>
</calcChain>
</file>

<file path=xl/sharedStrings.xml><?xml version="1.0" encoding="utf-8"?>
<sst xmlns="http://schemas.openxmlformats.org/spreadsheetml/2006/main" count="259" uniqueCount="154">
  <si>
    <t>Name</t>
  </si>
  <si>
    <t>Ticker</t>
  </si>
  <si>
    <t>Shares</t>
  </si>
  <si>
    <t>Sector</t>
  </si>
  <si>
    <t>Industry</t>
  </si>
  <si>
    <t>Price</t>
  </si>
  <si>
    <t>Curenncy</t>
  </si>
  <si>
    <t>Market Value</t>
  </si>
  <si>
    <t>Dividend Yield</t>
  </si>
  <si>
    <t>Annual Duvidend Payout</t>
  </si>
  <si>
    <t>Dividend Payout Ratio</t>
  </si>
  <si>
    <t>Ex Dividend Date</t>
  </si>
  <si>
    <t>Previous Dividend Amount</t>
  </si>
  <si>
    <t>Last Dividend Date</t>
  </si>
  <si>
    <t xml:space="preserve">Annual Dividend Income </t>
  </si>
  <si>
    <t>Microsoft Corporation</t>
  </si>
  <si>
    <t>MSFT</t>
  </si>
  <si>
    <t>Technology</t>
  </si>
  <si>
    <t>Software—Infrastructure</t>
  </si>
  <si>
    <t>USD</t>
  </si>
  <si>
    <t>2023-05-16</t>
  </si>
  <si>
    <t>2023-02-14</t>
  </si>
  <si>
    <t>Apple Inc.</t>
  </si>
  <si>
    <t>AAPL</t>
  </si>
  <si>
    <t>Consumer Electronics</t>
  </si>
  <si>
    <t>2023-05-11</t>
  </si>
  <si>
    <t>2023-02-09</t>
  </si>
  <si>
    <t>Tesla, Inc.</t>
  </si>
  <si>
    <t>TSLA</t>
  </si>
  <si>
    <t>Consumer Cyclical</t>
  </si>
  <si>
    <t>Auto Manufacturers</t>
  </si>
  <si>
    <t>None</t>
  </si>
  <si>
    <t>i3 Energy Plc</t>
  </si>
  <si>
    <t>ITE.TO</t>
  </si>
  <si>
    <t>Energy</t>
  </si>
  <si>
    <t>Oil &amp; Gas E&amp;P</t>
  </si>
  <si>
    <t>GBP</t>
  </si>
  <si>
    <t>2023-04-19</t>
  </si>
  <si>
    <t>Sunoco LP</t>
  </si>
  <si>
    <t>SUN</t>
  </si>
  <si>
    <t>Oil &amp; Gas Refining &amp; Marketing</t>
  </si>
  <si>
    <t>2023-05-04</t>
  </si>
  <si>
    <t>Chevron Corporation</t>
  </si>
  <si>
    <t>CVX</t>
  </si>
  <si>
    <t>Oil &amp; Gas Integrated</t>
  </si>
  <si>
    <t>2023-05-17</t>
  </si>
  <si>
    <t>NexTech AR Solutions Corp.</t>
  </si>
  <si>
    <t>NTAR.CN</t>
  </si>
  <si>
    <t>Internet Retail</t>
  </si>
  <si>
    <t>CAD</t>
  </si>
  <si>
    <t>Petróleo Brasileiro S.A. - Petrobras</t>
  </si>
  <si>
    <t>PBR-A</t>
  </si>
  <si>
    <t>BRL</t>
  </si>
  <si>
    <t>2023-04-27</t>
  </si>
  <si>
    <t>2019-05-21</t>
  </si>
  <si>
    <t>Frontline plc</t>
  </si>
  <si>
    <t>FRO</t>
  </si>
  <si>
    <t>Oil &amp; Gas Midstream</t>
  </si>
  <si>
    <t>2023-03-14</t>
  </si>
  <si>
    <t>Exxon Mobil Corporation</t>
  </si>
  <si>
    <t>XOM</t>
  </si>
  <si>
    <t>2023-05-14</t>
  </si>
  <si>
    <t>2023-02-12</t>
  </si>
  <si>
    <t>Johnson &amp; Johnson</t>
  </si>
  <si>
    <t>JNJ</t>
  </si>
  <si>
    <t>Healthcare</t>
  </si>
  <si>
    <t>Drug Manufacturers—General</t>
  </si>
  <si>
    <t>2023-05-21</t>
  </si>
  <si>
    <t>2023-02-16</t>
  </si>
  <si>
    <t>McDonald's Corporation</t>
  </si>
  <si>
    <t>MCD</t>
  </si>
  <si>
    <t>Restaurants</t>
  </si>
  <si>
    <t>2023-02-27</t>
  </si>
  <si>
    <t>McCormick &amp; Company, Incorporated</t>
  </si>
  <si>
    <t>MKC</t>
  </si>
  <si>
    <t>Consumer Defensive</t>
  </si>
  <si>
    <t>Packaged Foods</t>
  </si>
  <si>
    <t>2023-04-05</t>
  </si>
  <si>
    <t>The Sherwin-Williams Company</t>
  </si>
  <si>
    <t>SHW</t>
  </si>
  <si>
    <t>Basic Materials</t>
  </si>
  <si>
    <t>Specialty Chemicals</t>
  </si>
  <si>
    <t>2023-02-23</t>
  </si>
  <si>
    <t>Berry Corporation</t>
  </si>
  <si>
    <t>BRY</t>
  </si>
  <si>
    <t>2023-03-13</t>
  </si>
  <si>
    <t>Orchid Island Capital, Inc.</t>
  </si>
  <si>
    <t>ORC</t>
  </si>
  <si>
    <t>Real Estate</t>
  </si>
  <si>
    <t>REIT—Mortgage</t>
  </si>
  <si>
    <t>2023-04-26</t>
  </si>
  <si>
    <t>Office Properties Income Trust</t>
  </si>
  <si>
    <t>OPI</t>
  </si>
  <si>
    <t>REIT—Office</t>
  </si>
  <si>
    <t>2023-04-20</t>
  </si>
  <si>
    <t>Aflac Incorporated</t>
  </si>
  <si>
    <t>AFL</t>
  </si>
  <si>
    <t>Financial Services</t>
  </si>
  <si>
    <t>Insurance—Life</t>
  </si>
  <si>
    <t>2023-05-15</t>
  </si>
  <si>
    <t>2023-02-13</t>
  </si>
  <si>
    <t>BP Prudhoe Bay Royalty Trust</t>
  </si>
  <si>
    <t>BPT</t>
  </si>
  <si>
    <t>2023-01-12</t>
  </si>
  <si>
    <t>Danaher Corporation</t>
  </si>
  <si>
    <t>DHR</t>
  </si>
  <si>
    <t>Diagnostics &amp; Research</t>
  </si>
  <si>
    <t>2023-06-28</t>
  </si>
  <si>
    <t>2023-03-29</t>
  </si>
  <si>
    <t>Intuit Inc.</t>
  </si>
  <si>
    <t>INTU</t>
  </si>
  <si>
    <t>Software—Application</t>
  </si>
  <si>
    <t>Icahn Enterprises L.P.</t>
  </si>
  <si>
    <t>IEP</t>
  </si>
  <si>
    <t>2023-03-09</t>
  </si>
  <si>
    <t>Hancock Horizon Mississippi Tax-Free Fund Investor</t>
  </si>
  <si>
    <t>HIMAX</t>
  </si>
  <si>
    <t>Chimera Investment Corporation</t>
  </si>
  <si>
    <t>CIM</t>
  </si>
  <si>
    <t>Dorian LPG Ltd.</t>
  </si>
  <si>
    <t>LPG</t>
  </si>
  <si>
    <t>Oxford Lane Capital Corp.</t>
  </si>
  <si>
    <t>OXLC</t>
  </si>
  <si>
    <t>Asset Management</t>
  </si>
  <si>
    <t>2023-04-12</t>
  </si>
  <si>
    <t>Ecopetrol S.A.</t>
  </si>
  <si>
    <t>EC</t>
  </si>
  <si>
    <t>COP</t>
  </si>
  <si>
    <t>2023-09-25</t>
  </si>
  <si>
    <t>2023-04-24</t>
  </si>
  <si>
    <t>Two Harbors Investment Corp.</t>
  </si>
  <si>
    <t>TWO</t>
  </si>
  <si>
    <t>2023-04-02</t>
  </si>
  <si>
    <t>Abrdn Income Credit Strategies Fund</t>
  </si>
  <si>
    <t>ACP</t>
  </si>
  <si>
    <t>Monhtly Dividend Income</t>
  </si>
  <si>
    <t>Portfolio Breakdown</t>
  </si>
  <si>
    <t>Dividend Income Breakdown</t>
  </si>
  <si>
    <t>Sector Breakdown</t>
  </si>
  <si>
    <t>Date</t>
  </si>
  <si>
    <t>Income</t>
  </si>
  <si>
    <t>Anuual Dividend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</si>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</sst>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5" formatCode="0.00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44" fontId="2" fillId="0" borderId="0"/>
    <xf numFmtId="9" fontId="2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4" fontId="4" fillId="0" borderId="0" xfId="1" applyFont="1" applyAlignment="1">
      <alignment horizontal="center"/>
    </xf>
    <xf numFmtId="164" fontId="4" fillId="0" borderId="0" xfId="1" applyNumberFormat="1" applyFont="1" applyAlignment="1">
      <alignment horizontal="center" vertical="center"/>
    </xf>
    <xf numFmtId="165" fontId="4" fillId="0" borderId="0" xfId="2" applyNumberFormat="1" applyFont="1" applyAlignment="1">
      <alignment horizontal="center" vertical="center"/>
    </xf>
    <xf numFmtId="44" fontId="4" fillId="0" borderId="0" xfId="1" applyFont="1" applyAlignment="1">
      <alignment horizontal="center" vertical="center"/>
    </xf>
    <xf numFmtId="9" fontId="4" fillId="0" borderId="0" xfId="2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0" borderId="0" xfId="0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CA" b="1">
                <a:latin typeface="Arial" panose="020B0604020202020204" pitchFamily="34" charset="0"/>
                <a:cs typeface="Arial" panose="020B0604020202020204" pitchFamily="34" charset="0"/>
              </a:rPr>
              <a:t>Monthly Dividend</a:t>
            </a:r>
            <a:r>
              <a:rPr lang="en-CA" b="1" baseline="0">
                <a:latin typeface="Arial" panose="020B0604020202020204" pitchFamily="34" charset="0"/>
                <a:cs typeface="Arial" panose="020B0604020202020204" pitchFamily="34" charset="0"/>
              </a:rPr>
              <a:t> Income</a:t>
            </a:r>
            <a:endParaRPr lang="en-CA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Data!$B$2</c:f>
              <c:strCache>
                <c:ptCount val="1"/>
                <c:pt idx="0">
                  <c:v>Income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cat>
            <c:strRef>
              <c:f>Data!$A$3:$A$14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Data!$B$3:$B$14</c:f>
              <c:numCache>
                <c:formatCode>_("$"* #,##0.00_);_("$"* \(#,##0.00\);_("$"* "-"??_);_(@_)</c:formatCode>
                <c:ptCount val="12"/>
                <c:pt idx="0">
                  <c:v>100</c:v>
                </c:pt>
                <c:pt idx="1">
                  <c:v>300</c:v>
                </c:pt>
                <c:pt idx="2">
                  <c:v>50</c:v>
                </c:pt>
                <c:pt idx="3">
                  <c:v>30</c:v>
                </c:pt>
                <c:pt idx="4">
                  <c:v>400</c:v>
                </c:pt>
                <c:pt idx="5">
                  <c:v>100</c:v>
                </c:pt>
                <c:pt idx="6">
                  <c:v>300</c:v>
                </c:pt>
                <c:pt idx="7">
                  <c:v>50</c:v>
                </c:pt>
                <c:pt idx="8">
                  <c:v>30</c:v>
                </c:pt>
                <c:pt idx="9">
                  <c:v>400</c:v>
                </c:pt>
                <c:pt idx="10">
                  <c:v>100</c:v>
                </c:pt>
                <c:pt idx="11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E9-4B43-9749-7393B701E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areaChart>
      <c:catAx>
        <c:axId val="1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>
                <a:latin typeface="Arial" panose="020B0604020202020204" pitchFamily="34" charset="0"/>
                <a:cs typeface="Arial" panose="020B0604020202020204" pitchFamily="34" charset="0"/>
              </a:rPr>
              <a:t>Sector</a:t>
            </a:r>
            <a:r>
              <a:rPr lang="en-US" b="1" baseline="0">
                <a:latin typeface="Arial" panose="020B0604020202020204" pitchFamily="34" charset="0"/>
                <a:cs typeface="Arial" panose="020B0604020202020204" pitchFamily="34" charset="0"/>
              </a:rPr>
              <a:t> Breakdown</a:t>
            </a:r>
            <a:endParaRPr lang="en-US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1.4837495661070231E-2"/>
          <c:y val="1.388888888888889E-2"/>
        </c:manualLayout>
      </c:layout>
      <c:overlay val="0"/>
      <c:spPr>
        <a:noFill/>
        <a:ln>
          <a:noFill/>
          <a:prstDash val="solid"/>
        </a:ln>
      </c:spPr>
    </c:title>
    <c:autoTitleDeleted val="0"/>
    <c:view3D>
      <c:rotX val="15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7.9514648835948873E-2"/>
          <c:y val="0.20008661417322829"/>
          <c:w val="0.84097070232810223"/>
          <c:h val="0.75288232720909887"/>
        </c:manualLayout>
      </c:layout>
      <c:pie3DChart>
        <c:varyColors val="1"/>
        <c:ser>
          <c:idx val="0"/>
          <c:order val="0"/>
          <c:tx>
            <c:strRef>
              <c:f>Data!$K$2</c:f>
              <c:strCache>
                <c:ptCount val="1"/>
                <c:pt idx="0">
                  <c:v>Market Value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01-EB50-43B8-B60C-12C548DA91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03-EB50-43B8-B60C-12C548DA918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05-EB50-43B8-B60C-12C548DA918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07-EB50-43B8-B60C-12C548DA918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09-EB50-43B8-B60C-12C548DA918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0B-EB50-43B8-B60C-12C548DA918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0D-EB50-43B8-B60C-12C548DA918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0F-EB50-43B8-B60C-12C548DA918F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Data!$J$3:$J$10</c:f>
              <c:strCache>
                <c:ptCount val="8"/>
                <c:pt idx="0">
                  <c:v>Technology</c:v>
                </c:pt>
                <c:pt idx="1">
                  <c:v>Consumer Cyclical</c:v>
                </c:pt>
                <c:pt idx="2">
                  <c:v>Energy</c:v>
                </c:pt>
                <c:pt idx="3">
                  <c:v>Healthcare</c:v>
                </c:pt>
                <c:pt idx="4">
                  <c:v>Consumer Defensive</c:v>
                </c:pt>
                <c:pt idx="5">
                  <c:v>Basic Materials</c:v>
                </c:pt>
                <c:pt idx="6">
                  <c:v>Real Estate</c:v>
                </c:pt>
                <c:pt idx="7">
                  <c:v>Financial Services</c:v>
                </c:pt>
              </c:strCache>
            </c:strRef>
          </c:cat>
          <c:val>
            <c:numRef>
              <c:f>Data!$K$3:$K$10</c:f>
              <c:numCache>
                <c:formatCode>_("$"* #,##0.00_);_("$"* \(#,##0.00\);_("$"* "-"??_);_(@_)</c:formatCode>
                <c:ptCount val="8"/>
                <c:pt idx="0">
                  <c:v>5157882544128</c:v>
                </c:pt>
                <c:pt idx="1">
                  <c:v>760771594288</c:v>
                </c:pt>
                <c:pt idx="2">
                  <c:v>845011709416</c:v>
                </c:pt>
                <c:pt idx="3">
                  <c:v>589946093568</c:v>
                </c:pt>
                <c:pt idx="4">
                  <c:v>23853699072</c:v>
                </c:pt>
                <c:pt idx="5">
                  <c:v>59361120256</c:v>
                </c:pt>
                <c:pt idx="6">
                  <c:v>3008150272</c:v>
                </c:pt>
                <c:pt idx="7">
                  <c:v>41937397280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B50-43B8-B60C-12C548DA918F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 sz="1400" b="1">
                <a:latin typeface="Arial" panose="020B0604020202020204" pitchFamily="34" charset="0"/>
                <a:cs typeface="Arial" panose="020B0604020202020204" pitchFamily="34" charset="0"/>
              </a:rPr>
              <a:t>Annual</a:t>
            </a:r>
            <a:r>
              <a:rPr lang="en-US" sz="1400" b="1" baseline="0">
                <a:latin typeface="Arial" panose="020B0604020202020204" pitchFamily="34" charset="0"/>
                <a:cs typeface="Arial" panose="020B0604020202020204" pitchFamily="34" charset="0"/>
              </a:rPr>
              <a:t> Dividend Income</a:t>
            </a:r>
            <a:endParaRPr lang="en-US" sz="1400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view3D>
      <c:rotX val="15"/>
      <c:rotY val="20"/>
      <c:rAngAx val="1"/>
    </c:view3D>
    <c:floor>
      <c:thickness val="0"/>
      <c:spPr>
        <a:noFill/>
        <a:ln>
          <a:noFill/>
          <a:prstDash val="solid"/>
        </a:ln>
        <a:sp3d/>
      </c:spPr>
    </c:floor>
    <c:sideWall>
      <c:thickness val="0"/>
      <c:spPr>
        <a:noFill/>
        <a:ln>
          <a:noFill/>
          <a:prstDash val="solid"/>
        </a:ln>
        <a:sp3d/>
      </c:spPr>
    </c:sideWall>
    <c:backWall>
      <c:thickness val="0"/>
      <c:spPr>
        <a:noFill/>
        <a:ln>
          <a:noFill/>
          <a:prstDash val="solid"/>
        </a:ln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'My Positions'!$O$1</c:f>
              <c:strCache>
                <c:ptCount val="1"/>
                <c:pt idx="0">
                  <c:v>Annual Dividend Income 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  <a:sp3d/>
          </c:spPr>
          <c:invertIfNegative val="0"/>
          <c:cat>
            <c:strRef>
              <c:f>'My Positions'!$B$2:$B$30</c:f>
              <c:strCache>
                <c:ptCount val="29"/>
                <c:pt idx="0">
                  <c:v>MSFT</c:v>
                </c:pt>
                <c:pt idx="1">
                  <c:v>AAPL</c:v>
                </c:pt>
                <c:pt idx="2">
                  <c:v>TSLA</c:v>
                </c:pt>
                <c:pt idx="3">
                  <c:v>ITE.TO</c:v>
                </c:pt>
                <c:pt idx="4">
                  <c:v>SUN</c:v>
                </c:pt>
                <c:pt idx="5">
                  <c:v>CVX</c:v>
                </c:pt>
                <c:pt idx="6">
                  <c:v>NTAR.CN</c:v>
                </c:pt>
                <c:pt idx="7">
                  <c:v>PBR-A</c:v>
                </c:pt>
                <c:pt idx="8">
                  <c:v>FRO</c:v>
                </c:pt>
                <c:pt idx="9">
                  <c:v>XOM</c:v>
                </c:pt>
                <c:pt idx="10">
                  <c:v>JNJ</c:v>
                </c:pt>
                <c:pt idx="11">
                  <c:v>MCD</c:v>
                </c:pt>
                <c:pt idx="12">
                  <c:v>MKC</c:v>
                </c:pt>
                <c:pt idx="13">
                  <c:v>SHW</c:v>
                </c:pt>
                <c:pt idx="14">
                  <c:v>BRY</c:v>
                </c:pt>
                <c:pt idx="15">
                  <c:v>ORC</c:v>
                </c:pt>
                <c:pt idx="16">
                  <c:v>OPI</c:v>
                </c:pt>
                <c:pt idx="17">
                  <c:v>AFL</c:v>
                </c:pt>
                <c:pt idx="18">
                  <c:v>BPT</c:v>
                </c:pt>
                <c:pt idx="19">
                  <c:v>DHR</c:v>
                </c:pt>
                <c:pt idx="20">
                  <c:v>INTU</c:v>
                </c:pt>
                <c:pt idx="21">
                  <c:v>IEP</c:v>
                </c:pt>
                <c:pt idx="22">
                  <c:v>HIMAX</c:v>
                </c:pt>
                <c:pt idx="23">
                  <c:v>CIM</c:v>
                </c:pt>
                <c:pt idx="24">
                  <c:v>LPG</c:v>
                </c:pt>
                <c:pt idx="25">
                  <c:v>OXLC</c:v>
                </c:pt>
                <c:pt idx="26">
                  <c:v>EC</c:v>
                </c:pt>
                <c:pt idx="27">
                  <c:v>TWO</c:v>
                </c:pt>
                <c:pt idx="28">
                  <c:v>ACP</c:v>
                </c:pt>
              </c:strCache>
            </c:strRef>
          </c:cat>
          <c:val>
            <c:numRef>
              <c:f>'My Positions'!$O$2:$O$30</c:f>
              <c:numCache>
                <c:formatCode>_("$"* #,##0.00_);_("$"* \(#,##0.00\);_("$"* "-"??_);_(@_)</c:formatCode>
                <c:ptCount val="29"/>
                <c:pt idx="0">
                  <c:v>1360</c:v>
                </c:pt>
                <c:pt idx="1">
                  <c:v>384</c:v>
                </c:pt>
                <c:pt idx="2">
                  <c:v>0</c:v>
                </c:pt>
                <c:pt idx="3">
                  <c:v>18</c:v>
                </c:pt>
                <c:pt idx="4">
                  <c:v>1011</c:v>
                </c:pt>
                <c:pt idx="5">
                  <c:v>604</c:v>
                </c:pt>
                <c:pt idx="6">
                  <c:v>0</c:v>
                </c:pt>
                <c:pt idx="7">
                  <c:v>6440</c:v>
                </c:pt>
                <c:pt idx="8">
                  <c:v>1284</c:v>
                </c:pt>
                <c:pt idx="9">
                  <c:v>3640</c:v>
                </c:pt>
                <c:pt idx="10">
                  <c:v>476</c:v>
                </c:pt>
                <c:pt idx="11">
                  <c:v>3648</c:v>
                </c:pt>
                <c:pt idx="12">
                  <c:v>156</c:v>
                </c:pt>
                <c:pt idx="13">
                  <c:v>242</c:v>
                </c:pt>
                <c:pt idx="14">
                  <c:v>114.99999999999999</c:v>
                </c:pt>
                <c:pt idx="15">
                  <c:v>384</c:v>
                </c:pt>
                <c:pt idx="16">
                  <c:v>1000</c:v>
                </c:pt>
                <c:pt idx="17">
                  <c:v>1680</c:v>
                </c:pt>
                <c:pt idx="18">
                  <c:v>698</c:v>
                </c:pt>
                <c:pt idx="19">
                  <c:v>216</c:v>
                </c:pt>
                <c:pt idx="20">
                  <c:v>3120</c:v>
                </c:pt>
                <c:pt idx="21">
                  <c:v>8000</c:v>
                </c:pt>
                <c:pt idx="22">
                  <c:v>0</c:v>
                </c:pt>
                <c:pt idx="23">
                  <c:v>368</c:v>
                </c:pt>
                <c:pt idx="24">
                  <c:v>800</c:v>
                </c:pt>
                <c:pt idx="25">
                  <c:v>180</c:v>
                </c:pt>
                <c:pt idx="26">
                  <c:v>1324</c:v>
                </c:pt>
                <c:pt idx="27">
                  <c:v>960</c:v>
                </c:pt>
                <c:pt idx="28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F1-458F-9559-5ED10A262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16707840"/>
        <c:axId val="2016708320"/>
        <c:axId val="0"/>
      </c:bar3DChart>
      <c:catAx>
        <c:axId val="201670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708320"/>
        <c:crosses val="autoZero"/>
        <c:auto val="1"/>
        <c:lblAlgn val="ctr"/>
        <c:lblOffset val="100"/>
        <c:noMultiLvlLbl val="0"/>
      </c:catAx>
      <c:valAx>
        <c:axId val="201670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707840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Arial" panose="020B0604020202020204" pitchFamily="34" charset="0"/>
                <a:cs typeface="Arial" panose="020B0604020202020204" pitchFamily="34" charset="0"/>
              </a:rPr>
              <a:t>Portfolio Breakdown</a:t>
            </a:r>
          </a:p>
        </c:rich>
      </c:tx>
      <c:layout>
        <c:manualLayout>
          <c:xMode val="edge"/>
          <c:yMode val="edge"/>
          <c:x val="2.0541502407985E-2"/>
          <c:y val="1.6078089235746381E-2"/>
        </c:manualLayout>
      </c:layout>
      <c:overlay val="0"/>
      <c:spPr>
        <a:noFill/>
        <a:ln>
          <a:noFill/>
          <a:prstDash val="solid"/>
        </a:ln>
      </c:spPr>
    </c:title>
    <c:autoTitleDeleted val="0"/>
    <c:view3D>
      <c:rotX val="15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7.0239651507855216E-2"/>
          <c:y val="0.15020471046696851"/>
          <c:w val="0.85952069698428957"/>
          <c:h val="0.79715587344410632"/>
        </c:manualLayout>
      </c:layout>
      <c:pie3DChart>
        <c:varyColors val="1"/>
        <c:ser>
          <c:idx val="0"/>
          <c:order val="0"/>
          <c:tx>
            <c:strRef>
              <c:f>'My Positions'!$H$1</c:f>
              <c:strCache>
                <c:ptCount val="1"/>
                <c:pt idx="0">
                  <c:v>Market Value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01-D7C4-4D31-BB14-244987F542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03-D7C4-4D31-BB14-244987F5421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05-D7C4-4D31-BB14-244987F5421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07-D7C4-4D31-BB14-244987F5421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09-D7C4-4D31-BB14-244987F5421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0B-D7C4-4D31-BB14-244987F5421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0D-D7C4-4D31-BB14-244987F5421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0F-D7C4-4D31-BB14-244987F5421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11-D7C4-4D31-BB14-244987F54217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'My Positions'!$B$2:$B$30</c:f>
              <c:strCache>
                <c:ptCount val="29"/>
                <c:pt idx="0">
                  <c:v>MSFT</c:v>
                </c:pt>
                <c:pt idx="1">
                  <c:v>AAPL</c:v>
                </c:pt>
                <c:pt idx="2">
                  <c:v>TSLA</c:v>
                </c:pt>
                <c:pt idx="3">
                  <c:v>ITE.TO</c:v>
                </c:pt>
                <c:pt idx="4">
                  <c:v>SUN</c:v>
                </c:pt>
                <c:pt idx="5">
                  <c:v>CVX</c:v>
                </c:pt>
                <c:pt idx="6">
                  <c:v>NTAR.CN</c:v>
                </c:pt>
                <c:pt idx="7">
                  <c:v>PBR-A</c:v>
                </c:pt>
                <c:pt idx="8">
                  <c:v>FRO</c:v>
                </c:pt>
                <c:pt idx="9">
                  <c:v>XOM</c:v>
                </c:pt>
                <c:pt idx="10">
                  <c:v>JNJ</c:v>
                </c:pt>
                <c:pt idx="11">
                  <c:v>MCD</c:v>
                </c:pt>
                <c:pt idx="12">
                  <c:v>MKC</c:v>
                </c:pt>
                <c:pt idx="13">
                  <c:v>SHW</c:v>
                </c:pt>
                <c:pt idx="14">
                  <c:v>BRY</c:v>
                </c:pt>
                <c:pt idx="15">
                  <c:v>ORC</c:v>
                </c:pt>
                <c:pt idx="16">
                  <c:v>OPI</c:v>
                </c:pt>
                <c:pt idx="17">
                  <c:v>AFL</c:v>
                </c:pt>
                <c:pt idx="18">
                  <c:v>BPT</c:v>
                </c:pt>
                <c:pt idx="19">
                  <c:v>DHR</c:v>
                </c:pt>
                <c:pt idx="20">
                  <c:v>INTU</c:v>
                </c:pt>
                <c:pt idx="21">
                  <c:v>IEP</c:v>
                </c:pt>
                <c:pt idx="22">
                  <c:v>HIMAX</c:v>
                </c:pt>
                <c:pt idx="23">
                  <c:v>CIM</c:v>
                </c:pt>
                <c:pt idx="24">
                  <c:v>LPG</c:v>
                </c:pt>
                <c:pt idx="25">
                  <c:v>OXLC</c:v>
                </c:pt>
                <c:pt idx="26">
                  <c:v>EC</c:v>
                </c:pt>
                <c:pt idx="27">
                  <c:v>TWO</c:v>
                </c:pt>
                <c:pt idx="28">
                  <c:v>ACP</c:v>
                </c:pt>
              </c:strCache>
            </c:strRef>
          </c:cat>
          <c:val>
            <c:numRef>
              <c:f>'My Positions'!$H$2:$H$30</c:f>
              <c:numCache>
                <c:formatCode>_("$"* #,##0.0_);_("$"* \(#,##0.0\);_("$"* "-"??_);_(@_)</c:formatCode>
                <c:ptCount val="29"/>
                <c:pt idx="0">
                  <c:v>2305819672576</c:v>
                </c:pt>
                <c:pt idx="1">
                  <c:v>2732861685760</c:v>
                </c:pt>
                <c:pt idx="2">
                  <c:v>545407533056</c:v>
                </c:pt>
                <c:pt idx="3">
                  <c:v>377525952</c:v>
                </c:pt>
                <c:pt idx="4">
                  <c:v>3687034368</c:v>
                </c:pt>
                <c:pt idx="5">
                  <c:v>299806490624</c:v>
                </c:pt>
                <c:pt idx="6" formatCode="_(&quot;$&quot;* #,##0.00_);_(&quot;$&quot;* \(#,##0.00\);_(&quot;$&quot;* &quot;-&quot;??_);_(@_)">
                  <c:v>74500144</c:v>
                </c:pt>
                <c:pt idx="7" formatCode="_(&quot;$&quot;* #,##0.00_);_(&quot;$&quot;* \(#,##0.00\);_(&quot;$&quot;* &quot;-&quot;??_);_(@_)">
                  <c:v>71038550016</c:v>
                </c:pt>
                <c:pt idx="8" formatCode="_(&quot;$&quot;* #,##0.00_);_(&quot;$&quot;* \(#,##0.00\);_(&quot;$&quot;* &quot;-&quot;??_);_(@_)">
                  <c:v>3357154816</c:v>
                </c:pt>
                <c:pt idx="9" formatCode="_(&quot;$&quot;* #,##0.00_);_(&quot;$&quot;* \(#,##0.00\);_(&quot;$&quot;* &quot;-&quot;??_);_(@_)">
                  <c:v>433265049600</c:v>
                </c:pt>
                <c:pt idx="10" formatCode="_(&quot;$&quot;* #,##0.00_);_(&quot;$&quot;* \(#,##0.00\);_(&quot;$&quot;* &quot;-&quot;??_);_(@_)">
                  <c:v>418369568768</c:v>
                </c:pt>
                <c:pt idx="11" formatCode="_(&quot;$&quot;* #,##0.00_);_(&quot;$&quot;* \(#,##0.00\);_(&quot;$&quot;* &quot;-&quot;??_);_(@_)">
                  <c:v>215289561088</c:v>
                </c:pt>
                <c:pt idx="12" formatCode="_(&quot;$&quot;* #,##0.00_);_(&quot;$&quot;* \(#,##0.00\);_(&quot;$&quot;* &quot;-&quot;??_);_(@_)">
                  <c:v>23853699072</c:v>
                </c:pt>
                <c:pt idx="13" formatCode="_(&quot;$&quot;* #,##0.00_);_(&quot;$&quot;* \(#,##0.00\);_(&quot;$&quot;* &quot;-&quot;??_);_(@_)">
                  <c:v>59361120256</c:v>
                </c:pt>
                <c:pt idx="14" formatCode="_(&quot;$&quot;* #,##0.00_);_(&quot;$&quot;* \(#,##0.00\);_(&quot;$&quot;* &quot;-&quot;??_);_(@_)">
                  <c:v>525669472</c:v>
                </c:pt>
                <c:pt idx="15" formatCode="_(&quot;$&quot;* #,##0.00_);_(&quot;$&quot;* \(#,##0.00\);_(&quot;$&quot;* &quot;-&quot;??_);_(@_)">
                  <c:v>393697120</c:v>
                </c:pt>
                <c:pt idx="16" formatCode="_(&quot;$&quot;* #,##0.00_);_(&quot;$&quot;* \(#,##0.00\);_(&quot;$&quot;* &quot;-&quot;??_);_(@_)">
                  <c:v>306948512</c:v>
                </c:pt>
                <c:pt idx="17" formatCode="_(&quot;$&quot;* #,##0.00_);_(&quot;$&quot;* \(#,##0.00\);_(&quot;$&quot;* &quot;-&quot;??_);_(@_)">
                  <c:v>40706437120</c:v>
                </c:pt>
                <c:pt idx="18" formatCode="_(&quot;$&quot;* #,##0.00_);_(&quot;$&quot;* \(#,##0.00\);_(&quot;$&quot;* &quot;-&quot;??_);_(@_)">
                  <c:v>112386888</c:v>
                </c:pt>
                <c:pt idx="19" formatCode="_(&quot;$&quot;* #,##0.00_);_(&quot;$&quot;* \(#,##0.00\);_(&quot;$&quot;* &quot;-&quot;??_);_(@_)">
                  <c:v>171576524800</c:v>
                </c:pt>
                <c:pt idx="20" formatCode="_(&quot;$&quot;* #,##0.00_);_(&quot;$&quot;* \(#,##0.00\);_(&quot;$&quot;* &quot;-&quot;??_);_(@_)">
                  <c:v>119201185792</c:v>
                </c:pt>
                <c:pt idx="21" formatCode="_(&quot;$&quot;* #,##0.00_);_(&quot;$&quot;* \(#,##0.00\);_(&quot;$&quot;* &quot;-&quot;??_);_(@_)">
                  <c:v>13187637248</c:v>
                </c:pt>
                <c:pt idx="22" formatCode="_(&quot;$&quot;* #,##0.00_);_(&quot;$&quot;* \(#,##0.00\);_(&quot;$&quot;* &quot;-&quot;??_);_(@_)">
                  <c:v>0</c:v>
                </c:pt>
                <c:pt idx="23" formatCode="_(&quot;$&quot;* #,##0.00_);_(&quot;$&quot;* \(#,##0.00\);_(&quot;$&quot;* &quot;-&quot;??_);_(@_)">
                  <c:v>1158158976</c:v>
                </c:pt>
                <c:pt idx="24" formatCode="_(&quot;$&quot;* #,##0.00_);_(&quot;$&quot;* \(#,##0.00\);_(&quot;$&quot;* &quot;-&quot;??_);_(@_)">
                  <c:v>884482944</c:v>
                </c:pt>
                <c:pt idx="25" formatCode="_(&quot;$&quot;* #,##0.00_);_(&quot;$&quot;* \(#,##0.00\);_(&quot;$&quot;* &quot;-&quot;??_);_(@_)">
                  <c:v>888305024</c:v>
                </c:pt>
                <c:pt idx="26" formatCode="_(&quot;$&quot;* #,##0.00_);_(&quot;$&quot;* \(#,##0.00\);_(&quot;$&quot;* &quot;-&quot;??_);_(@_)">
                  <c:v>18769727488</c:v>
                </c:pt>
                <c:pt idx="27" formatCode="_(&quot;$&quot;* #,##0.00_);_(&quot;$&quot;* \(#,##0.00\);_(&quot;$&quot;* &quot;-&quot;??_);_(@_)">
                  <c:v>1149345664</c:v>
                </c:pt>
                <c:pt idx="28" formatCode="_(&quot;$&quot;* #,##0.00_);_(&quot;$&quot;* \(#,##0.00\);_(&quot;$&quot;* &quot;-&quot;??_);_(@_)">
                  <c:v>342655136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7C4-4D31-BB14-244987F54217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190499</xdr:rowOff>
    </xdr:from>
    <xdr:to>
      <xdr:col>29</xdr:col>
      <xdr:colOff>428624</xdr:colOff>
      <xdr:row>50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285750</xdr:colOff>
      <xdr:row>24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285750</xdr:colOff>
      <xdr:row>0</xdr:row>
      <xdr:rowOff>0</xdr:rowOff>
    </xdr:from>
    <xdr:to>
      <xdr:col>29</xdr:col>
      <xdr:colOff>438150</xdr:colOff>
      <xdr:row>24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0.29423</cdr:x>
      <cdr:y>0.0375</cdr:y>
    </cdr:from>
    <cdr:to>
      <cdr:x>0.51923</cdr:x>
      <cdr:y>0.09167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49A165C1-EB3D-9856-9EEF-4D5676DC2841}"/>
            </a:ext>
          </a:extLst>
        </cdr:cNvPr>
        <cdr:cNvSpPr txBox="1"/>
      </cdr:nvSpPr>
      <cdr:spPr>
        <a:xfrm xmlns:a="http://schemas.openxmlformats.org/drawingml/2006/main">
          <a:off x="2914650" y="171450"/>
          <a:ext cx="2228850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CA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9524</xdr:rowOff>
    </xdr:from>
    <xdr:to>
      <xdr:col>29</xdr:col>
      <xdr:colOff>381001</xdr:colOff>
      <xdr:row>37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6" workbookViewId="0">
      <selection activeCell="P55" sqref="P5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Q29" sqref="Q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6"/>
  <sheetViews>
    <sheetView zoomScale="98" zoomScaleNormal="98" workbookViewId="0">
      <selection activeCell="A35" sqref="A35"/>
    </sheetView>
  </sheetViews>
  <sheetFormatPr defaultRowHeight="15" x14ac:dyDescent="0.25"/>
  <cols>
    <col min="1" max="1" width="53.85546875" customWidth="1"/>
    <col min="2" max="2" width="13.85546875" customWidth="1"/>
    <col min="4" max="4" width="20.7109375" customWidth="1"/>
    <col min="5" max="5" width="34.28515625" customWidth="1"/>
    <col min="6" max="6" width="11.5703125" customWidth="1"/>
    <col min="7" max="7" width="13.42578125" customWidth="1"/>
    <col min="8" max="8" width="24.85546875" customWidth="1"/>
    <col min="9" max="9" width="16.5703125" customWidth="1"/>
    <col min="10" max="10" width="29.140625" customWidth="1"/>
    <col min="11" max="11" width="25.7109375" customWidth="1"/>
    <col min="12" max="12" width="22" customWidth="1"/>
    <col min="13" max="13" width="29.140625" customWidth="1"/>
    <col min="14" max="14" width="27.42578125" customWidth="1"/>
    <col min="15" max="15" width="29.5703125" customWidth="1"/>
    <col min="17" max="17" width="9.140625" customWidth="1"/>
  </cols>
  <sheetData>
    <row r="1" spans="1:20" ht="31.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/>
      <c r="Q1" s="1"/>
      <c r="R1" s="1"/>
      <c r="S1" s="1"/>
      <c r="T1" s="1"/>
    </row>
    <row r="2" spans="1:20" x14ac:dyDescent="0.25">
      <c r="A2" s="5" t="s">
        <v>15</v>
      </c>
      <c r="B2" s="5" t="s">
        <v>16</v>
      </c>
      <c r="C2" s="5">
        <v>500</v>
      </c>
      <c r="D2" s="5" t="s">
        <v>17</v>
      </c>
      <c r="E2" s="5" t="s">
        <v>18</v>
      </c>
      <c r="F2" s="7">
        <v>310.11</v>
      </c>
      <c r="G2" s="5" t="s">
        <v>19</v>
      </c>
      <c r="H2" s="8">
        <v>2305819672576</v>
      </c>
      <c r="I2" s="9">
        <v>8.8999999999999999E-3</v>
      </c>
      <c r="J2" s="10">
        <v>2.72</v>
      </c>
      <c r="K2" s="5">
        <v>0.28170002</v>
      </c>
      <c r="L2" s="5" t="s">
        <v>20</v>
      </c>
      <c r="M2" s="10">
        <v>0.68</v>
      </c>
      <c r="N2" s="5" t="s">
        <v>21</v>
      </c>
      <c r="O2" s="7">
        <f t="shared" ref="O2:O30" si="0">IF(ISBLANK(A2),"",J2*C2)</f>
        <v>1360</v>
      </c>
    </row>
    <row r="3" spans="1:20" x14ac:dyDescent="0.25">
      <c r="A3" s="5" t="s">
        <v>22</v>
      </c>
      <c r="B3" s="5" t="s">
        <v>23</v>
      </c>
      <c r="C3" s="5">
        <v>400</v>
      </c>
      <c r="D3" s="5" t="s">
        <v>17</v>
      </c>
      <c r="E3" s="5" t="s">
        <v>24</v>
      </c>
      <c r="F3" s="7">
        <v>173.75</v>
      </c>
      <c r="G3" s="5" t="s">
        <v>19</v>
      </c>
      <c r="H3" s="8">
        <v>2732861685760</v>
      </c>
      <c r="I3" s="9">
        <v>5.5999999999999999E-3</v>
      </c>
      <c r="J3" s="10">
        <v>0.96</v>
      </c>
      <c r="K3" s="5">
        <v>0.15590000000000001</v>
      </c>
      <c r="L3" s="5" t="s">
        <v>25</v>
      </c>
      <c r="M3" s="10">
        <v>0.23</v>
      </c>
      <c r="N3" s="5" t="s">
        <v>26</v>
      </c>
      <c r="O3" s="7">
        <f t="shared" si="0"/>
        <v>384</v>
      </c>
    </row>
    <row r="4" spans="1:20" x14ac:dyDescent="0.25">
      <c r="A4" s="5" t="s">
        <v>27</v>
      </c>
      <c r="B4" s="5" t="s">
        <v>28</v>
      </c>
      <c r="C4" s="5">
        <v>200</v>
      </c>
      <c r="D4" s="5" t="s">
        <v>29</v>
      </c>
      <c r="E4" s="5" t="s">
        <v>30</v>
      </c>
      <c r="F4" s="7">
        <v>172.08</v>
      </c>
      <c r="G4" s="5" t="s">
        <v>19</v>
      </c>
      <c r="H4" s="8">
        <v>545407533056</v>
      </c>
      <c r="I4" s="9" t="s">
        <v>31</v>
      </c>
      <c r="J4" s="10" t="s">
        <v>31</v>
      </c>
      <c r="K4" s="5">
        <v>0</v>
      </c>
      <c r="L4" s="5" t="s">
        <v>31</v>
      </c>
      <c r="M4" s="10" t="s">
        <v>31</v>
      </c>
      <c r="N4" s="5" t="s">
        <v>31</v>
      </c>
      <c r="O4" s="7" t="e">
        <f t="shared" si="0"/>
        <v>#VALUE!</v>
      </c>
    </row>
    <row r="5" spans="1:20" x14ac:dyDescent="0.25">
      <c r="A5" s="5" t="s">
        <v>32</v>
      </c>
      <c r="B5" s="5" t="s">
        <v>33</v>
      </c>
      <c r="C5" s="5">
        <v>600</v>
      </c>
      <c r="D5" s="5" t="s">
        <v>34</v>
      </c>
      <c r="E5" s="5" t="s">
        <v>35</v>
      </c>
      <c r="F5" s="7">
        <v>0.30499999999999999</v>
      </c>
      <c r="G5" s="5" t="s">
        <v>36</v>
      </c>
      <c r="H5" s="8">
        <v>377525952</v>
      </c>
      <c r="I5" s="9">
        <v>0.10920000000000001</v>
      </c>
      <c r="J5" s="10">
        <v>0.03</v>
      </c>
      <c r="K5" s="5">
        <v>0.16700001</v>
      </c>
      <c r="L5" s="5" t="s">
        <v>37</v>
      </c>
      <c r="M5" s="10">
        <v>1.7099999999999999E-3</v>
      </c>
      <c r="N5" s="5" t="s">
        <v>37</v>
      </c>
      <c r="O5" s="7">
        <f t="shared" si="0"/>
        <v>18</v>
      </c>
    </row>
    <row r="6" spans="1:20" x14ac:dyDescent="0.25">
      <c r="A6" s="5" t="s">
        <v>38</v>
      </c>
      <c r="B6" s="5" t="s">
        <v>39</v>
      </c>
      <c r="C6" s="5">
        <v>300</v>
      </c>
      <c r="D6" s="5" t="s">
        <v>34</v>
      </c>
      <c r="E6" s="5" t="s">
        <v>40</v>
      </c>
      <c r="F6" s="7">
        <v>43.53</v>
      </c>
      <c r="G6" s="5" t="s">
        <v>19</v>
      </c>
      <c r="H6" s="8">
        <v>3687034368</v>
      </c>
      <c r="I6" s="9">
        <v>7.7199996000000007E-2</v>
      </c>
      <c r="J6" s="10">
        <v>3.37</v>
      </c>
      <c r="K6" s="5">
        <v>0.87590000000000001</v>
      </c>
      <c r="L6" s="5" t="s">
        <v>41</v>
      </c>
      <c r="M6" s="10">
        <v>0.84199999999999997</v>
      </c>
      <c r="N6" s="5" t="s">
        <v>41</v>
      </c>
      <c r="O6" s="7">
        <f t="shared" si="0"/>
        <v>1011</v>
      </c>
    </row>
    <row r="7" spans="1:20" x14ac:dyDescent="0.25">
      <c r="A7" s="5" t="s">
        <v>42</v>
      </c>
      <c r="B7" s="5" t="s">
        <v>43</v>
      </c>
      <c r="C7" s="5">
        <v>100</v>
      </c>
      <c r="D7" s="5" t="s">
        <v>34</v>
      </c>
      <c r="E7" s="5" t="s">
        <v>44</v>
      </c>
      <c r="F7" s="7">
        <v>156.22</v>
      </c>
      <c r="G7" s="5" t="s">
        <v>19</v>
      </c>
      <c r="H7" s="8">
        <v>299806490624</v>
      </c>
      <c r="I7" s="9">
        <v>3.7999999999999999E-2</v>
      </c>
      <c r="J7" s="10">
        <v>6.04</v>
      </c>
      <c r="K7" s="5">
        <v>0.31159999999999999</v>
      </c>
      <c r="L7" s="5" t="s">
        <v>45</v>
      </c>
      <c r="M7" s="10">
        <v>1.51</v>
      </c>
      <c r="N7" s="5" t="s">
        <v>21</v>
      </c>
      <c r="O7" s="7">
        <f t="shared" si="0"/>
        <v>604</v>
      </c>
    </row>
    <row r="8" spans="1:20" x14ac:dyDescent="0.25">
      <c r="A8" s="5" t="s">
        <v>46</v>
      </c>
      <c r="B8" s="5" t="s">
        <v>47</v>
      </c>
      <c r="C8" s="5">
        <v>100</v>
      </c>
      <c r="D8" s="5" t="s">
        <v>29</v>
      </c>
      <c r="E8" s="5" t="s">
        <v>48</v>
      </c>
      <c r="F8" s="7">
        <v>0.66</v>
      </c>
      <c r="G8" s="5" t="s">
        <v>49</v>
      </c>
      <c r="H8" s="7">
        <v>74500144</v>
      </c>
      <c r="I8" s="9" t="s">
        <v>31</v>
      </c>
      <c r="J8" s="10" t="s">
        <v>31</v>
      </c>
      <c r="K8" s="5">
        <v>0</v>
      </c>
      <c r="L8" s="5" t="s">
        <v>31</v>
      </c>
      <c r="M8" s="10" t="s">
        <v>31</v>
      </c>
      <c r="N8" s="5" t="s">
        <v>31</v>
      </c>
      <c r="O8" s="7" t="e">
        <f t="shared" si="0"/>
        <v>#VALUE!</v>
      </c>
    </row>
    <row r="9" spans="1:20" x14ac:dyDescent="0.25">
      <c r="A9" s="5" t="s">
        <v>50</v>
      </c>
      <c r="B9" s="5" t="s">
        <v>51</v>
      </c>
      <c r="C9" s="5">
        <v>1000</v>
      </c>
      <c r="D9" s="5" t="s">
        <v>34</v>
      </c>
      <c r="E9" s="5" t="s">
        <v>44</v>
      </c>
      <c r="F9" s="7">
        <v>10.25</v>
      </c>
      <c r="G9" s="5" t="s">
        <v>52</v>
      </c>
      <c r="H9" s="7">
        <v>71038550016</v>
      </c>
      <c r="I9" s="9">
        <v>0.65089995</v>
      </c>
      <c r="J9" s="10">
        <v>6.44</v>
      </c>
      <c r="K9" s="5">
        <v>1.1478999999999999</v>
      </c>
      <c r="L9" s="5" t="s">
        <v>53</v>
      </c>
      <c r="M9" s="10">
        <v>5.0999999999999997E-2</v>
      </c>
      <c r="N9" s="5" t="s">
        <v>54</v>
      </c>
      <c r="O9" s="7">
        <f t="shared" si="0"/>
        <v>6440</v>
      </c>
    </row>
    <row r="10" spans="1:20" x14ac:dyDescent="0.25">
      <c r="A10" s="5" t="s">
        <v>55</v>
      </c>
      <c r="B10" s="5" t="s">
        <v>56</v>
      </c>
      <c r="C10" s="5">
        <v>300</v>
      </c>
      <c r="D10" s="5" t="s">
        <v>34</v>
      </c>
      <c r="E10" s="5" t="s">
        <v>57</v>
      </c>
      <c r="F10" s="7">
        <v>15.08</v>
      </c>
      <c r="G10" s="5" t="s">
        <v>19</v>
      </c>
      <c r="H10" s="7">
        <v>3357154816</v>
      </c>
      <c r="I10" s="9">
        <v>0.29420000000000002</v>
      </c>
      <c r="J10" s="10">
        <v>4.28</v>
      </c>
      <c r="K10" s="5">
        <v>0</v>
      </c>
      <c r="L10" s="5" t="s">
        <v>58</v>
      </c>
      <c r="M10" s="10">
        <v>1.07</v>
      </c>
      <c r="N10" s="5" t="s">
        <v>58</v>
      </c>
      <c r="O10" s="7">
        <f t="shared" si="0"/>
        <v>1284</v>
      </c>
    </row>
    <row r="11" spans="1:20" x14ac:dyDescent="0.25">
      <c r="A11" s="5" t="s">
        <v>59</v>
      </c>
      <c r="B11" s="5" t="s">
        <v>60</v>
      </c>
      <c r="C11" s="5">
        <v>1000</v>
      </c>
      <c r="D11" s="5" t="s">
        <v>34</v>
      </c>
      <c r="E11" s="5" t="s">
        <v>44</v>
      </c>
      <c r="F11" s="5">
        <v>105.79</v>
      </c>
      <c r="G11" s="5" t="s">
        <v>19</v>
      </c>
      <c r="H11" s="7">
        <v>433265049600</v>
      </c>
      <c r="I11" s="9">
        <v>3.3399999999999999E-2</v>
      </c>
      <c r="J11" s="10">
        <v>3.64</v>
      </c>
      <c r="K11" s="5">
        <v>0.24239999000000001</v>
      </c>
      <c r="L11" s="5" t="s">
        <v>61</v>
      </c>
      <c r="M11" s="10">
        <v>0.91</v>
      </c>
      <c r="N11" s="5" t="s">
        <v>62</v>
      </c>
      <c r="O11" s="7">
        <f t="shared" si="0"/>
        <v>3640</v>
      </c>
    </row>
    <row r="12" spans="1:20" x14ac:dyDescent="0.25">
      <c r="A12" s="5" t="s">
        <v>63</v>
      </c>
      <c r="B12" s="5" t="s">
        <v>64</v>
      </c>
      <c r="C12" s="5">
        <v>100</v>
      </c>
      <c r="D12" s="5" t="s">
        <v>65</v>
      </c>
      <c r="E12" s="5" t="s">
        <v>66</v>
      </c>
      <c r="F12" s="5">
        <v>160.99</v>
      </c>
      <c r="G12" s="5" t="s">
        <v>19</v>
      </c>
      <c r="H12" s="7">
        <v>418369568768</v>
      </c>
      <c r="I12" s="9">
        <v>2.9600000000000001E-2</v>
      </c>
      <c r="J12" s="10">
        <v>4.76</v>
      </c>
      <c r="K12" s="5">
        <v>0.9476</v>
      </c>
      <c r="L12" s="5" t="s">
        <v>67</v>
      </c>
      <c r="M12" s="10">
        <v>1.1299999999999999</v>
      </c>
      <c r="N12" s="5" t="s">
        <v>68</v>
      </c>
      <c r="O12" s="7">
        <f t="shared" si="0"/>
        <v>476</v>
      </c>
    </row>
    <row r="13" spans="1:20" x14ac:dyDescent="0.25">
      <c r="A13" s="5" t="s">
        <v>69</v>
      </c>
      <c r="B13" s="5" t="s">
        <v>70</v>
      </c>
      <c r="C13" s="5">
        <v>600</v>
      </c>
      <c r="D13" s="5" t="s">
        <v>29</v>
      </c>
      <c r="E13" s="5" t="s">
        <v>71</v>
      </c>
      <c r="F13" s="5">
        <v>294.79000000000002</v>
      </c>
      <c r="G13" s="5" t="s">
        <v>19</v>
      </c>
      <c r="H13" s="7">
        <v>215289561088</v>
      </c>
      <c r="I13" s="9">
        <v>2.0499999000000001E-2</v>
      </c>
      <c r="J13" s="10">
        <v>6.08</v>
      </c>
      <c r="K13" s="5">
        <v>0.62369996000000005</v>
      </c>
      <c r="L13" s="5" t="s">
        <v>72</v>
      </c>
      <c r="M13" s="10">
        <v>1.52</v>
      </c>
      <c r="N13" s="5" t="s">
        <v>72</v>
      </c>
      <c r="O13" s="7">
        <f t="shared" si="0"/>
        <v>3648</v>
      </c>
    </row>
    <row r="14" spans="1:20" x14ac:dyDescent="0.25">
      <c r="A14" s="5" t="s">
        <v>73</v>
      </c>
      <c r="B14" s="5" t="s">
        <v>74</v>
      </c>
      <c r="C14" s="5">
        <v>100</v>
      </c>
      <c r="D14" s="5" t="s">
        <v>75</v>
      </c>
      <c r="E14" s="5" t="s">
        <v>76</v>
      </c>
      <c r="F14" s="5">
        <v>89.51</v>
      </c>
      <c r="G14" s="5" t="s">
        <v>19</v>
      </c>
      <c r="H14" s="7">
        <v>23853699072</v>
      </c>
      <c r="I14" s="9">
        <v>1.7600000000000001E-2</v>
      </c>
      <c r="J14" s="10">
        <v>1.56</v>
      </c>
      <c r="K14" s="5">
        <v>0.60729999999999995</v>
      </c>
      <c r="L14" s="5" t="s">
        <v>77</v>
      </c>
      <c r="M14" s="10">
        <v>0.39</v>
      </c>
      <c r="N14" s="5" t="s">
        <v>77</v>
      </c>
      <c r="O14" s="7">
        <f t="shared" si="0"/>
        <v>156</v>
      </c>
    </row>
    <row r="15" spans="1:20" x14ac:dyDescent="0.25">
      <c r="A15" s="5" t="s">
        <v>78</v>
      </c>
      <c r="B15" s="5" t="s">
        <v>79</v>
      </c>
      <c r="C15" s="5">
        <v>100</v>
      </c>
      <c r="D15" s="5" t="s">
        <v>80</v>
      </c>
      <c r="E15" s="5" t="s">
        <v>81</v>
      </c>
      <c r="F15" s="5">
        <v>230.18</v>
      </c>
      <c r="G15" s="5" t="s">
        <v>19</v>
      </c>
      <c r="H15" s="7">
        <v>59361120256</v>
      </c>
      <c r="I15" s="9">
        <v>1.06E-2</v>
      </c>
      <c r="J15" s="10">
        <v>2.42</v>
      </c>
      <c r="K15" s="5">
        <v>0.29509999999999997</v>
      </c>
      <c r="L15" s="5" t="s">
        <v>45</v>
      </c>
      <c r="M15" s="10">
        <v>0.60499999999999998</v>
      </c>
      <c r="N15" s="5" t="s">
        <v>82</v>
      </c>
      <c r="O15" s="7">
        <f t="shared" si="0"/>
        <v>242</v>
      </c>
    </row>
    <row r="16" spans="1:20" x14ac:dyDescent="0.25">
      <c r="A16" s="5" t="s">
        <v>83</v>
      </c>
      <c r="B16" s="5" t="s">
        <v>84</v>
      </c>
      <c r="C16" s="5">
        <v>100</v>
      </c>
      <c r="D16" s="5" t="s">
        <v>34</v>
      </c>
      <c r="E16" s="5" t="s">
        <v>35</v>
      </c>
      <c r="F16" s="5">
        <v>6.77</v>
      </c>
      <c r="G16" s="5" t="s">
        <v>19</v>
      </c>
      <c r="H16" s="7">
        <v>525669472</v>
      </c>
      <c r="I16" s="9">
        <v>0.16739999999999999</v>
      </c>
      <c r="J16" s="10">
        <v>1.1499999999999999</v>
      </c>
      <c r="K16" s="5">
        <v>0.29780000000000001</v>
      </c>
      <c r="L16" s="5" t="s">
        <v>25</v>
      </c>
      <c r="M16" s="10">
        <v>0.5</v>
      </c>
      <c r="N16" s="5" t="s">
        <v>85</v>
      </c>
      <c r="O16" s="7">
        <f t="shared" si="0"/>
        <v>114.99999999999999</v>
      </c>
    </row>
    <row r="17" spans="1:15" x14ac:dyDescent="0.25">
      <c r="A17" s="5" t="s">
        <v>86</v>
      </c>
      <c r="B17" s="5" t="s">
        <v>87</v>
      </c>
      <c r="C17" s="5">
        <v>200</v>
      </c>
      <c r="D17" s="5" t="s">
        <v>88</v>
      </c>
      <c r="E17" s="5" t="s">
        <v>89</v>
      </c>
      <c r="F17" s="5">
        <v>10.06</v>
      </c>
      <c r="G17" s="5" t="s">
        <v>19</v>
      </c>
      <c r="H17" s="7">
        <v>393697120</v>
      </c>
      <c r="I17" s="9">
        <v>0.19350000000000001</v>
      </c>
      <c r="J17" s="10">
        <v>1.92</v>
      </c>
      <c r="K17" s="5" t="s">
        <v>31</v>
      </c>
      <c r="L17" s="5" t="s">
        <v>90</v>
      </c>
      <c r="M17" s="10">
        <v>0.16</v>
      </c>
      <c r="N17" s="5" t="s">
        <v>90</v>
      </c>
      <c r="O17" s="7">
        <f t="shared" si="0"/>
        <v>384</v>
      </c>
    </row>
    <row r="18" spans="1:15" x14ac:dyDescent="0.25">
      <c r="A18" s="5" t="s">
        <v>91</v>
      </c>
      <c r="B18" s="5" t="s">
        <v>92</v>
      </c>
      <c r="C18" s="5">
        <v>1000</v>
      </c>
      <c r="D18" s="5" t="s">
        <v>88</v>
      </c>
      <c r="E18" s="5" t="s">
        <v>93</v>
      </c>
      <c r="F18" s="5">
        <v>6.21</v>
      </c>
      <c r="G18" s="5" t="s">
        <v>19</v>
      </c>
      <c r="H18" s="7">
        <v>306948512</v>
      </c>
      <c r="I18" s="9">
        <v>0.159</v>
      </c>
      <c r="J18" s="10">
        <v>1</v>
      </c>
      <c r="K18" s="5">
        <v>16.923100999999999</v>
      </c>
      <c r="L18" s="5" t="s">
        <v>94</v>
      </c>
      <c r="M18" s="10">
        <v>0.25</v>
      </c>
      <c r="N18" s="5" t="s">
        <v>94</v>
      </c>
      <c r="O18" s="7">
        <f t="shared" si="0"/>
        <v>1000</v>
      </c>
    </row>
    <row r="19" spans="1:15" x14ac:dyDescent="0.25">
      <c r="A19" s="5" t="s">
        <v>95</v>
      </c>
      <c r="B19" s="5" t="s">
        <v>96</v>
      </c>
      <c r="C19" s="5">
        <v>1000</v>
      </c>
      <c r="D19" s="5" t="s">
        <v>97</v>
      </c>
      <c r="E19" s="5" t="s">
        <v>98</v>
      </c>
      <c r="F19" s="5">
        <v>66.67</v>
      </c>
      <c r="G19" s="5" t="s">
        <v>19</v>
      </c>
      <c r="H19" s="7">
        <v>40706437120</v>
      </c>
      <c r="I19" s="9">
        <v>2.4899999999999999E-2</v>
      </c>
      <c r="J19" s="10">
        <v>1.68</v>
      </c>
      <c r="K19" s="5">
        <v>0.23380000000000001</v>
      </c>
      <c r="L19" s="5" t="s">
        <v>99</v>
      </c>
      <c r="M19" s="10">
        <v>0.42</v>
      </c>
      <c r="N19" s="5" t="s">
        <v>100</v>
      </c>
      <c r="O19" s="7">
        <f t="shared" si="0"/>
        <v>1680</v>
      </c>
    </row>
    <row r="20" spans="1:15" x14ac:dyDescent="0.25">
      <c r="A20" s="5" t="s">
        <v>101</v>
      </c>
      <c r="B20" s="5" t="s">
        <v>102</v>
      </c>
      <c r="C20" s="5">
        <v>200</v>
      </c>
      <c r="D20" s="5" t="s">
        <v>34</v>
      </c>
      <c r="E20" s="5" t="s">
        <v>57</v>
      </c>
      <c r="F20" s="5">
        <v>4.88</v>
      </c>
      <c r="G20" s="5" t="s">
        <v>19</v>
      </c>
      <c r="H20" s="7">
        <v>112386888</v>
      </c>
      <c r="I20" s="9">
        <v>0.63390000000000002</v>
      </c>
      <c r="J20" s="10">
        <v>3.49</v>
      </c>
      <c r="K20" s="5">
        <v>0.99919999999999998</v>
      </c>
      <c r="L20" s="5" t="s">
        <v>103</v>
      </c>
      <c r="M20" s="10">
        <v>0.29699999999999999</v>
      </c>
      <c r="N20" s="5" t="s">
        <v>103</v>
      </c>
      <c r="O20" s="7">
        <f t="shared" si="0"/>
        <v>698</v>
      </c>
    </row>
    <row r="21" spans="1:15" x14ac:dyDescent="0.25">
      <c r="A21" s="5" t="s">
        <v>104</v>
      </c>
      <c r="B21" s="5" t="s">
        <v>105</v>
      </c>
      <c r="C21" s="5">
        <v>200</v>
      </c>
      <c r="D21" s="5" t="s">
        <v>65</v>
      </c>
      <c r="E21" s="5" t="s">
        <v>106</v>
      </c>
      <c r="F21" s="5">
        <v>230.81</v>
      </c>
      <c r="G21" s="5" t="s">
        <v>19</v>
      </c>
      <c r="H21" s="7">
        <v>171576524800</v>
      </c>
      <c r="I21" s="9">
        <v>4.5999999999999999E-3</v>
      </c>
      <c r="J21" s="10">
        <v>1.08</v>
      </c>
      <c r="K21" s="5">
        <v>0.109799996</v>
      </c>
      <c r="L21" s="5" t="s">
        <v>107</v>
      </c>
      <c r="M21" s="10">
        <v>0.27</v>
      </c>
      <c r="N21" s="5" t="s">
        <v>108</v>
      </c>
      <c r="O21" s="7">
        <f t="shared" si="0"/>
        <v>216</v>
      </c>
    </row>
    <row r="22" spans="1:15" x14ac:dyDescent="0.25">
      <c r="A22" s="5" t="s">
        <v>109</v>
      </c>
      <c r="B22" s="5" t="s">
        <v>110</v>
      </c>
      <c r="C22" s="5">
        <v>1000</v>
      </c>
      <c r="D22" s="5" t="s">
        <v>17</v>
      </c>
      <c r="E22" s="5" t="s">
        <v>111</v>
      </c>
      <c r="F22" s="5">
        <v>424.89</v>
      </c>
      <c r="G22" s="5" t="s">
        <v>19</v>
      </c>
      <c r="H22" s="7">
        <v>119201185792</v>
      </c>
      <c r="I22" s="9">
        <v>7.2000003000000003E-3</v>
      </c>
      <c r="J22" s="10">
        <v>3.12</v>
      </c>
      <c r="K22" s="5">
        <v>0.42630002</v>
      </c>
      <c r="L22" s="5" t="s">
        <v>77</v>
      </c>
      <c r="M22" s="10">
        <v>0.78</v>
      </c>
      <c r="N22" s="5" t="s">
        <v>77</v>
      </c>
      <c r="O22" s="7">
        <f t="shared" si="0"/>
        <v>3120</v>
      </c>
    </row>
    <row r="23" spans="1:15" x14ac:dyDescent="0.25">
      <c r="A23" s="5" t="s">
        <v>112</v>
      </c>
      <c r="B23" s="5" t="s">
        <v>113</v>
      </c>
      <c r="C23" s="5">
        <v>1000</v>
      </c>
      <c r="D23" s="5" t="s">
        <v>34</v>
      </c>
      <c r="E23" s="5" t="s">
        <v>40</v>
      </c>
      <c r="F23" s="5">
        <v>31.65</v>
      </c>
      <c r="G23" s="5" t="s">
        <v>19</v>
      </c>
      <c r="H23" s="7">
        <v>13187637248</v>
      </c>
      <c r="I23" s="9">
        <v>0.21859999999999999</v>
      </c>
      <c r="J23" s="10">
        <v>8</v>
      </c>
      <c r="K23" s="5" t="s">
        <v>31</v>
      </c>
      <c r="L23" s="5" t="s">
        <v>114</v>
      </c>
      <c r="M23" s="10">
        <v>2</v>
      </c>
      <c r="N23" s="5" t="s">
        <v>114</v>
      </c>
      <c r="O23" s="7">
        <f t="shared" si="0"/>
        <v>8000</v>
      </c>
    </row>
    <row r="24" spans="1:15" x14ac:dyDescent="0.25">
      <c r="A24" s="5" t="s">
        <v>115</v>
      </c>
      <c r="B24" s="5" t="s">
        <v>116</v>
      </c>
      <c r="C24" s="5">
        <v>200</v>
      </c>
      <c r="D24" s="5" t="s">
        <v>31</v>
      </c>
      <c r="E24" s="5" t="s">
        <v>31</v>
      </c>
      <c r="F24" s="5" t="s">
        <v>31</v>
      </c>
      <c r="G24" s="5" t="s">
        <v>31</v>
      </c>
      <c r="H24" s="7" t="s">
        <v>31</v>
      </c>
      <c r="I24" s="9" t="s">
        <v>31</v>
      </c>
      <c r="J24" s="10" t="s">
        <v>31</v>
      </c>
      <c r="K24" s="5" t="s">
        <v>31</v>
      </c>
      <c r="L24" s="5" t="s">
        <v>31</v>
      </c>
      <c r="M24" s="10">
        <v>2.8199999999999999E-2</v>
      </c>
      <c r="N24" s="5" t="s">
        <v>31</v>
      </c>
      <c r="O24" s="7" t="e">
        <f t="shared" si="0"/>
        <v>#VALUE!</v>
      </c>
    </row>
    <row r="25" spans="1:15" x14ac:dyDescent="0.25">
      <c r="A25" s="5" t="s">
        <v>117</v>
      </c>
      <c r="B25" s="5" t="s">
        <v>118</v>
      </c>
      <c r="C25" s="5">
        <v>400</v>
      </c>
      <c r="D25" s="5" t="s">
        <v>88</v>
      </c>
      <c r="E25" s="5" t="s">
        <v>89</v>
      </c>
      <c r="F25" s="5">
        <v>4.99</v>
      </c>
      <c r="G25" s="5" t="s">
        <v>19</v>
      </c>
      <c r="H25" s="7">
        <v>1158158976</v>
      </c>
      <c r="I25" s="9">
        <v>0.1855</v>
      </c>
      <c r="J25" s="10">
        <v>0.92</v>
      </c>
      <c r="K25" s="5" t="s">
        <v>31</v>
      </c>
      <c r="L25" s="5" t="s">
        <v>108</v>
      </c>
      <c r="M25" s="10">
        <v>0.23</v>
      </c>
      <c r="N25" s="5" t="s">
        <v>108</v>
      </c>
      <c r="O25" s="7">
        <f t="shared" si="0"/>
        <v>368</v>
      </c>
    </row>
    <row r="26" spans="1:15" x14ac:dyDescent="0.25">
      <c r="A26" s="5" t="s">
        <v>119</v>
      </c>
      <c r="B26" s="5" t="s">
        <v>120</v>
      </c>
      <c r="C26" s="5">
        <v>200</v>
      </c>
      <c r="D26" s="5" t="s">
        <v>34</v>
      </c>
      <c r="E26" s="5" t="s">
        <v>57</v>
      </c>
      <c r="F26" s="5">
        <v>21.92</v>
      </c>
      <c r="G26" s="5" t="s">
        <v>19</v>
      </c>
      <c r="H26" s="7">
        <v>884482944</v>
      </c>
      <c r="I26" s="9">
        <v>0.17979998999999999</v>
      </c>
      <c r="J26" s="10">
        <v>4</v>
      </c>
      <c r="K26" s="5">
        <v>1.6767999</v>
      </c>
      <c r="L26" s="5" t="s">
        <v>41</v>
      </c>
      <c r="M26" s="10">
        <v>1</v>
      </c>
      <c r="N26" s="5" t="s">
        <v>41</v>
      </c>
      <c r="O26" s="7">
        <f t="shared" si="0"/>
        <v>800</v>
      </c>
    </row>
    <row r="27" spans="1:15" x14ac:dyDescent="0.25">
      <c r="A27" s="5" t="s">
        <v>121</v>
      </c>
      <c r="B27" s="5" t="s">
        <v>122</v>
      </c>
      <c r="C27" s="5">
        <v>200</v>
      </c>
      <c r="D27" s="5" t="s">
        <v>97</v>
      </c>
      <c r="E27" s="5" t="s">
        <v>123</v>
      </c>
      <c r="F27" s="5">
        <v>5.21</v>
      </c>
      <c r="G27" s="5" t="s">
        <v>19</v>
      </c>
      <c r="H27" s="7">
        <v>888305024</v>
      </c>
      <c r="I27" s="9">
        <v>0.1734</v>
      </c>
      <c r="J27" s="10">
        <v>0.9</v>
      </c>
      <c r="K27" s="5" t="s">
        <v>31</v>
      </c>
      <c r="L27" s="5" t="s">
        <v>99</v>
      </c>
      <c r="M27" s="10">
        <v>7.4999999999999997E-2</v>
      </c>
      <c r="N27" s="5" t="s">
        <v>124</v>
      </c>
      <c r="O27" s="7">
        <f t="shared" si="0"/>
        <v>180</v>
      </c>
    </row>
    <row r="28" spans="1:15" x14ac:dyDescent="0.25">
      <c r="A28" s="5" t="s">
        <v>125</v>
      </c>
      <c r="B28" s="5" t="s">
        <v>126</v>
      </c>
      <c r="C28" s="5">
        <v>400</v>
      </c>
      <c r="D28" s="5" t="s">
        <v>34</v>
      </c>
      <c r="E28" s="5" t="s">
        <v>44</v>
      </c>
      <c r="F28" s="5">
        <v>9.1300000000000008</v>
      </c>
      <c r="G28" s="5" t="s">
        <v>127</v>
      </c>
      <c r="H28" s="7">
        <v>18769727488</v>
      </c>
      <c r="I28" s="9">
        <v>0.3634</v>
      </c>
      <c r="J28" s="7">
        <v>3.31</v>
      </c>
      <c r="K28" s="5">
        <v>0.39180002000000003</v>
      </c>
      <c r="L28" s="5" t="s">
        <v>128</v>
      </c>
      <c r="M28" s="10">
        <v>0.82799999999999996</v>
      </c>
      <c r="N28" s="5" t="s">
        <v>129</v>
      </c>
      <c r="O28" s="7">
        <f t="shared" si="0"/>
        <v>1324</v>
      </c>
    </row>
    <row r="29" spans="1:15" x14ac:dyDescent="0.25">
      <c r="A29" s="5" t="s">
        <v>130</v>
      </c>
      <c r="B29" s="5" t="s">
        <v>131</v>
      </c>
      <c r="C29" s="5">
        <v>400</v>
      </c>
      <c r="D29" s="5" t="s">
        <v>88</v>
      </c>
      <c r="E29" s="5" t="s">
        <v>89</v>
      </c>
      <c r="F29" s="5">
        <v>11.89</v>
      </c>
      <c r="G29" s="5" t="s">
        <v>19</v>
      </c>
      <c r="H29" s="7">
        <v>1149345664</v>
      </c>
      <c r="I29" s="9">
        <v>0.20250000000000001</v>
      </c>
      <c r="J29" s="7">
        <v>2.4</v>
      </c>
      <c r="K29" s="5" t="s">
        <v>31</v>
      </c>
      <c r="L29" s="5" t="s">
        <v>132</v>
      </c>
      <c r="M29" s="10">
        <v>0.6</v>
      </c>
      <c r="N29" s="5" t="s">
        <v>132</v>
      </c>
      <c r="O29" s="7">
        <f t="shared" si="0"/>
        <v>960</v>
      </c>
    </row>
    <row r="30" spans="1:15" x14ac:dyDescent="0.25">
      <c r="A30" s="5" t="s">
        <v>133</v>
      </c>
      <c r="B30" s="5" t="s">
        <v>134</v>
      </c>
      <c r="C30" s="5">
        <v>400</v>
      </c>
      <c r="D30" s="5" t="s">
        <v>97</v>
      </c>
      <c r="E30" s="5" t="s">
        <v>123</v>
      </c>
      <c r="F30" s="5">
        <v>6.61</v>
      </c>
      <c r="G30" s="5" t="s">
        <v>19</v>
      </c>
      <c r="H30" s="7">
        <v>342655136</v>
      </c>
      <c r="I30" s="9">
        <v>0.1832</v>
      </c>
      <c r="J30" s="7">
        <v>1.2</v>
      </c>
      <c r="K30" s="5" t="s">
        <v>31</v>
      </c>
      <c r="L30" s="5" t="s">
        <v>45</v>
      </c>
      <c r="M30" s="7">
        <v>0.1</v>
      </c>
      <c r="N30" s="5" t="s">
        <v>37</v>
      </c>
      <c r="O30" s="7">
        <f t="shared" si="0"/>
        <v>480</v>
      </c>
    </row>
    <row r="31" spans="1:15" x14ac:dyDescent="0.25">
      <c r="A31" s="5"/>
      <c r="B31" s="5"/>
      <c r="C31" s="5"/>
      <c r="D31" s="5"/>
      <c r="E31" s="5"/>
      <c r="F31" s="5"/>
      <c r="G31" s="5"/>
      <c r="H31" s="5"/>
      <c r="I31" s="11"/>
      <c r="J31" s="5"/>
      <c r="K31" s="5"/>
      <c r="L31" s="5"/>
      <c r="M31" s="5"/>
      <c r="N31" s="5"/>
      <c r="O31" s="7"/>
    </row>
    <row r="32" spans="1:15" x14ac:dyDescent="0.25">
      <c r="A32" s="5"/>
      <c r="B32" s="5"/>
      <c r="C32" s="5"/>
      <c r="D32" s="5"/>
      <c r="E32" s="5"/>
      <c r="F32" s="5"/>
      <c r="G32" s="5"/>
      <c r="H32" s="5"/>
      <c r="I32" s="11"/>
      <c r="J32" s="5"/>
      <c r="K32" s="5"/>
      <c r="L32" s="5"/>
      <c r="M32" s="5"/>
      <c r="N32" s="5"/>
      <c r="O32" s="7"/>
    </row>
    <row r="33" spans="1:15" x14ac:dyDescent="0.25">
      <c r="A33" s="5"/>
      <c r="B33" s="5"/>
      <c r="C33" s="5"/>
      <c r="D33" s="5"/>
      <c r="E33" s="5"/>
      <c r="F33" s="5"/>
      <c r="G33" s="5"/>
      <c r="H33" s="5"/>
      <c r="I33" s="11"/>
      <c r="J33" s="5"/>
      <c r="K33" s="5"/>
      <c r="L33" s="5"/>
      <c r="M33" s="5"/>
      <c r="N33" s="5"/>
      <c r="O33" s="7"/>
    </row>
    <row r="34" spans="1:1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7"/>
    </row>
    <row r="35" spans="1:1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</sheetData>
  <pageMargins left="0.75" right="0.75" top="1" bottom="1" header="0.5" footer="0.5"/>
  <pageSetup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0"/>
  <sheetViews>
    <sheetView tabSelected="1" workbookViewId="0">
      <selection activeCell="C35" sqref="C35"/>
    </sheetView>
  </sheetViews>
  <sheetFormatPr defaultRowHeight="15" x14ac:dyDescent="0.25"/>
  <cols>
    <col min="1" max="1" width="14.28515625" customWidth="1"/>
    <col min="2" max="2" width="19.7109375" customWidth="1"/>
    <col min="5" max="5" width="28.7109375" customWidth="1"/>
    <col min="7" max="7" width="16" customWidth="1"/>
    <col min="8" max="8" width="18.140625" customWidth="1"/>
    <col min="10" max="10" width="29.85546875" customWidth="1"/>
    <col min="11" max="11" width="24" customWidth="1"/>
  </cols>
  <sheetData>
    <row r="1" spans="1:11" ht="27" customHeight="1" x14ac:dyDescent="0.25">
      <c r="A1" s="12" t="s">
        <v>135</v>
      </c>
      <c r="B1" s="13"/>
      <c r="C1" s="1"/>
      <c r="D1" s="12" t="s">
        <v>136</v>
      </c>
      <c r="E1" s="13"/>
      <c r="F1" s="1"/>
      <c r="G1" s="12" t="s">
        <v>137</v>
      </c>
      <c r="H1" s="13"/>
      <c r="I1" s="1"/>
      <c r="J1" s="12" t="s">
        <v>138</v>
      </c>
      <c r="K1" s="13"/>
    </row>
    <row r="2" spans="1:11" ht="18" customHeight="1" x14ac:dyDescent="0.25">
      <c r="A2" s="4" t="s">
        <v>139</v>
      </c>
      <c r="B2" s="4" t="s">
        <v>140</v>
      </c>
      <c r="C2" s="4"/>
      <c r="D2" s="4" t="s">
        <v>1</v>
      </c>
      <c r="E2" s="4" t="s">
        <v>7</v>
      </c>
      <c r="F2" s="1"/>
      <c r="G2" s="4" t="s">
        <v>1</v>
      </c>
      <c r="H2" s="4" t="s">
        <v>141</v>
      </c>
      <c r="I2" s="1"/>
      <c r="J2" s="4" t="s">
        <v>3</v>
      </c>
      <c r="K2" s="4" t="s">
        <v>7</v>
      </c>
    </row>
    <row r="3" spans="1:11" x14ac:dyDescent="0.25">
      <c r="A3" s="5" t="s">
        <v>142</v>
      </c>
      <c r="B3" s="10">
        <v>100</v>
      </c>
      <c r="C3" s="5"/>
      <c r="D3" s="5" t="str">
        <f>'My Positions'!B2</f>
        <v>MSFT</v>
      </c>
      <c r="E3" s="10">
        <f>'My Positions'!H2</f>
        <v>2305819672576</v>
      </c>
      <c r="F3" s="5"/>
      <c r="G3" s="5" t="str">
        <f>'My Positions'!B2</f>
        <v>MSFT</v>
      </c>
      <c r="H3" s="10">
        <f>'My Positions'!J2</f>
        <v>2.72</v>
      </c>
      <c r="I3" s="5"/>
      <c r="J3" s="5" t="str">
        <f t="array" ref="J3:J11">_xlfn.UNIQUE('My Positions'!D2:D30)</f>
        <v>Technology</v>
      </c>
      <c r="K3" s="10">
        <f>IF(ISBLANK(J3),"",SUMIF('My Positions'!$D$2:D$30,J3,'My Positions'!$H$2:H$30))</f>
        <v>5157882544128</v>
      </c>
    </row>
    <row r="4" spans="1:11" x14ac:dyDescent="0.25">
      <c r="A4" s="5" t="s">
        <v>143</v>
      </c>
      <c r="B4" s="10">
        <v>300</v>
      </c>
      <c r="C4" s="5"/>
      <c r="D4" s="5" t="str">
        <f>'My Positions'!B3</f>
        <v>AAPL</v>
      </c>
      <c r="E4" s="10">
        <f>'My Positions'!H3</f>
        <v>2732861685760</v>
      </c>
      <c r="F4" s="5"/>
      <c r="G4" s="5" t="str">
        <f>'My Positions'!B3</f>
        <v>AAPL</v>
      </c>
      <c r="H4" s="10">
        <f>'My Positions'!J3</f>
        <v>0.96</v>
      </c>
      <c r="I4" s="5"/>
      <c r="J4" s="5" t="str">
        <v>Consumer Cyclical</v>
      </c>
      <c r="K4" s="10">
        <f>IF(ISBLANK(J4),"",SUMIF('My Positions'!$D$2:D$30,J4,'My Positions'!$H$2:H$30))</f>
        <v>760771594288</v>
      </c>
    </row>
    <row r="5" spans="1:11" x14ac:dyDescent="0.25">
      <c r="A5" s="5" t="s">
        <v>144</v>
      </c>
      <c r="B5" s="10">
        <v>50</v>
      </c>
      <c r="C5" s="5"/>
      <c r="D5" s="5" t="str">
        <f>'My Positions'!B4</f>
        <v>TSLA</v>
      </c>
      <c r="E5" s="10">
        <f>'My Positions'!H4</f>
        <v>545407533056</v>
      </c>
      <c r="F5" s="5"/>
      <c r="G5" s="5" t="str">
        <f>'My Positions'!B4</f>
        <v>TSLA</v>
      </c>
      <c r="H5" s="10" t="str">
        <f>'My Positions'!J4</f>
        <v>None</v>
      </c>
      <c r="I5" s="5"/>
      <c r="J5" s="5" t="str">
        <v>Energy</v>
      </c>
      <c r="K5" s="10">
        <f>IF(ISBLANK(J5),"",SUMIF('My Positions'!$D$2:D$30,J5,'My Positions'!$H$2:H$30))</f>
        <v>845011709416</v>
      </c>
    </row>
    <row r="6" spans="1:11" x14ac:dyDescent="0.25">
      <c r="A6" s="5" t="s">
        <v>145</v>
      </c>
      <c r="B6" s="10">
        <v>30</v>
      </c>
      <c r="C6" s="5"/>
      <c r="D6" s="5" t="str">
        <f>'My Positions'!B5</f>
        <v>ITE.TO</v>
      </c>
      <c r="E6" s="10">
        <f>'My Positions'!H5</f>
        <v>377525952</v>
      </c>
      <c r="F6" s="5"/>
      <c r="G6" s="5" t="str">
        <f>'My Positions'!B5</f>
        <v>ITE.TO</v>
      </c>
      <c r="H6" s="10">
        <f>'My Positions'!J5</f>
        <v>0.03</v>
      </c>
      <c r="I6" s="5"/>
      <c r="J6" s="5" t="str">
        <v>Healthcare</v>
      </c>
      <c r="K6" s="10">
        <f>IF(ISBLANK(J6),"",SUMIF('My Positions'!$D$2:D$30,J6,'My Positions'!$H$2:H$30))</f>
        <v>589946093568</v>
      </c>
    </row>
    <row r="7" spans="1:11" x14ac:dyDescent="0.25">
      <c r="A7" s="5" t="s">
        <v>146</v>
      </c>
      <c r="B7" s="10">
        <v>400</v>
      </c>
      <c r="C7" s="5"/>
      <c r="D7" s="5" t="str">
        <f>'My Positions'!B6</f>
        <v>SUN</v>
      </c>
      <c r="E7" s="10">
        <f>'My Positions'!H6</f>
        <v>3687034368</v>
      </c>
      <c r="F7" s="5"/>
      <c r="G7" s="5" t="str">
        <f>'My Positions'!B6</f>
        <v>SUN</v>
      </c>
      <c r="H7" s="10">
        <f>'My Positions'!J6</f>
        <v>3.37</v>
      </c>
      <c r="I7" s="5"/>
      <c r="J7" s="5" t="str">
        <v>Consumer Defensive</v>
      </c>
      <c r="K7" s="10">
        <f>IF(ISBLANK(J7),"",SUMIF('My Positions'!$D$2:D$30,J7,'My Positions'!$H$2:H$30))</f>
        <v>23853699072</v>
      </c>
    </row>
    <row r="8" spans="1:11" x14ac:dyDescent="0.25">
      <c r="A8" s="5" t="s">
        <v>147</v>
      </c>
      <c r="B8" s="10">
        <v>100</v>
      </c>
      <c r="C8" s="5"/>
      <c r="D8" s="5" t="str">
        <f>'My Positions'!B7</f>
        <v>CVX</v>
      </c>
      <c r="E8" s="10">
        <f>'My Positions'!H7</f>
        <v>299806490624</v>
      </c>
      <c r="F8" s="5"/>
      <c r="G8" s="5" t="str">
        <f>'My Positions'!B7</f>
        <v>CVX</v>
      </c>
      <c r="H8" s="10">
        <f>'My Positions'!J7</f>
        <v>6.04</v>
      </c>
      <c r="I8" s="5"/>
      <c r="J8" s="5" t="str">
        <v>Basic Materials</v>
      </c>
      <c r="K8" s="10">
        <f>IF(ISBLANK(J8),"",SUMIF('My Positions'!$D$2:D$30,J8,'My Positions'!$H$2:H$30))</f>
        <v>59361120256</v>
      </c>
    </row>
    <row r="9" spans="1:11" x14ac:dyDescent="0.25">
      <c r="A9" s="5" t="s">
        <v>148</v>
      </c>
      <c r="B9" s="10">
        <v>300</v>
      </c>
      <c r="C9" s="5"/>
      <c r="D9" s="5" t="str">
        <f>'My Positions'!B8</f>
        <v>NTAR.CN</v>
      </c>
      <c r="E9" s="10">
        <f>'My Positions'!H8</f>
        <v>74500144</v>
      </c>
      <c r="F9" s="5"/>
      <c r="G9" s="5" t="str">
        <f>'My Positions'!B8</f>
        <v>NTAR.CN</v>
      </c>
      <c r="H9" s="10" t="str">
        <f>'My Positions'!J8</f>
        <v>None</v>
      </c>
      <c r="I9" s="5"/>
      <c r="J9" s="5" t="str">
        <v>Real Estate</v>
      </c>
      <c r="K9" s="10">
        <f>IF(ISBLANK(J9),"",SUMIF('My Positions'!$D$2:D$30,J9,'My Positions'!$H$2:H$30))</f>
        <v>3008150272</v>
      </c>
    </row>
    <row r="10" spans="1:11" x14ac:dyDescent="0.25">
      <c r="A10" s="5" t="s">
        <v>149</v>
      </c>
      <c r="B10" s="10">
        <v>50</v>
      </c>
      <c r="C10" s="5"/>
      <c r="D10" s="5" t="str">
        <f>'My Positions'!B9</f>
        <v>PBR-A</v>
      </c>
      <c r="E10" s="10">
        <f>'My Positions'!H9</f>
        <v>71038550016</v>
      </c>
      <c r="F10" s="5"/>
      <c r="G10" s="5" t="str">
        <f>'My Positions'!B9</f>
        <v>PBR-A</v>
      </c>
      <c r="H10" s="10">
        <f>'My Positions'!J9</f>
        <v>6.44</v>
      </c>
      <c r="I10" s="5"/>
      <c r="J10" s="5" t="str">
        <v>Financial Services</v>
      </c>
      <c r="K10" s="10">
        <f>IF(ISBLANK(J10),"",SUMIF('My Positions'!$D$2:D$30,J10,'My Positions'!$H$2:H$30))</f>
        <v>41937397280</v>
      </c>
    </row>
    <row r="11" spans="1:11" x14ac:dyDescent="0.25">
      <c r="A11" s="5" t="s">
        <v>150</v>
      </c>
      <c r="B11" s="10">
        <v>30</v>
      </c>
      <c r="C11" s="5"/>
      <c r="D11" s="5" t="str">
        <f>'My Positions'!B10</f>
        <v>FRO</v>
      </c>
      <c r="E11" s="10">
        <f>'My Positions'!H10</f>
        <v>3357154816</v>
      </c>
      <c r="F11" s="5"/>
      <c r="G11" s="5" t="str">
        <f>'My Positions'!B10</f>
        <v>FRO</v>
      </c>
      <c r="H11" s="10">
        <f>'My Positions'!J10</f>
        <v>4.28</v>
      </c>
      <c r="I11" s="5"/>
      <c r="J11" s="5" t="str">
        <v>None</v>
      </c>
      <c r="K11" s="10">
        <f>IF(ISBLANK(J11),"",SUMIF('My Positions'!$D$2:D$30,J11,'My Positions'!$H$2:H$30))</f>
        <v>0</v>
      </c>
    </row>
    <row r="12" spans="1:11" x14ac:dyDescent="0.25">
      <c r="A12" s="5" t="s">
        <v>151</v>
      </c>
      <c r="B12" s="10">
        <v>400</v>
      </c>
      <c r="C12" s="5"/>
      <c r="D12" s="5" t="str">
        <f>'My Positions'!B11</f>
        <v>XOM</v>
      </c>
      <c r="E12" s="10">
        <f>'My Positions'!H11</f>
        <v>433265049600</v>
      </c>
      <c r="F12" s="5"/>
      <c r="G12" s="5" t="str">
        <f>'My Positions'!B11</f>
        <v>XOM</v>
      </c>
      <c r="H12" s="10">
        <f>'My Positions'!J11</f>
        <v>3.64</v>
      </c>
      <c r="I12" s="5"/>
      <c r="J12" s="5"/>
      <c r="K12" s="10" t="str">
        <f>IF(ISBLANK(J12),"",SUMIF('My Positions'!$D$2:D$30,J12,'My Positions'!$H$2:H$30))</f>
        <v/>
      </c>
    </row>
    <row r="13" spans="1:11" x14ac:dyDescent="0.25">
      <c r="A13" s="5" t="s">
        <v>152</v>
      </c>
      <c r="B13" s="10">
        <v>100</v>
      </c>
      <c r="C13" s="5"/>
      <c r="D13" s="5" t="str">
        <f>'My Positions'!B12</f>
        <v>JNJ</v>
      </c>
      <c r="E13" s="10">
        <f>'My Positions'!H12</f>
        <v>418369568768</v>
      </c>
      <c r="F13" s="5"/>
      <c r="G13" s="5" t="str">
        <f>'My Positions'!B12</f>
        <v>JNJ</v>
      </c>
      <c r="H13" s="10">
        <f>'My Positions'!J12</f>
        <v>4.76</v>
      </c>
      <c r="I13" s="5"/>
      <c r="J13" s="5"/>
      <c r="K13" s="10" t="str">
        <f>IF(ISBLANK(J13),"",SUMIF('My Positions'!$D$2:D$30,J13,'My Positions'!$H$2:H$30))</f>
        <v/>
      </c>
    </row>
    <row r="14" spans="1:11" x14ac:dyDescent="0.25">
      <c r="A14" s="5" t="s">
        <v>153</v>
      </c>
      <c r="B14" s="10">
        <v>400</v>
      </c>
      <c r="C14" s="5"/>
      <c r="D14" s="5" t="str">
        <f>'My Positions'!B13</f>
        <v>MCD</v>
      </c>
      <c r="E14" s="10">
        <f>'My Positions'!H13</f>
        <v>215289561088</v>
      </c>
      <c r="F14" s="5"/>
      <c r="G14" s="5" t="str">
        <f>'My Positions'!B13</f>
        <v>MCD</v>
      </c>
      <c r="H14" s="10">
        <f>'My Positions'!J13</f>
        <v>6.08</v>
      </c>
      <c r="I14" s="5"/>
      <c r="J14" s="5"/>
      <c r="K14" s="10" t="str">
        <f>IF(ISBLANK(J14),"",SUMIF('My Positions'!$D$2:D$30,J14,'My Positions'!$H$2:H$30))</f>
        <v/>
      </c>
    </row>
    <row r="15" spans="1:11" x14ac:dyDescent="0.25">
      <c r="A15" s="5"/>
      <c r="B15" s="10"/>
      <c r="C15" s="5"/>
      <c r="D15" s="5" t="str">
        <f>'My Positions'!B14</f>
        <v>MKC</v>
      </c>
      <c r="E15" s="10">
        <f>'My Positions'!H14</f>
        <v>23853699072</v>
      </c>
      <c r="F15" s="5"/>
      <c r="G15" s="5" t="str">
        <f>'My Positions'!B14</f>
        <v>MKC</v>
      </c>
      <c r="H15" s="10">
        <f>'My Positions'!J14</f>
        <v>1.56</v>
      </c>
      <c r="I15" s="5"/>
      <c r="J15" s="5"/>
      <c r="K15" s="10" t="str">
        <f>IF(ISBLANK(J15),"",SUMIF('My Positions'!$D$2:D$30,J15,'My Positions'!$H$2:H$30))</f>
        <v/>
      </c>
    </row>
    <row r="16" spans="1:11" x14ac:dyDescent="0.25">
      <c r="A16" s="5"/>
      <c r="B16" s="10"/>
      <c r="C16" s="5"/>
      <c r="D16" s="5" t="str">
        <f>'My Positions'!B15</f>
        <v>SHW</v>
      </c>
      <c r="E16" s="10">
        <f>'My Positions'!H15</f>
        <v>59361120256</v>
      </c>
      <c r="F16" s="5"/>
      <c r="G16" s="5" t="str">
        <f>'My Positions'!B15</f>
        <v>SHW</v>
      </c>
      <c r="H16" s="10">
        <f>'My Positions'!J15</f>
        <v>2.42</v>
      </c>
      <c r="I16" s="5"/>
      <c r="J16" s="5"/>
      <c r="K16" s="10" t="str">
        <f>IF(ISBLANK(J16),"",SUMIF('My Positions'!$D$2:D$30,J16,'My Positions'!$H$2:H$30))</f>
        <v/>
      </c>
    </row>
    <row r="17" spans="1:11" x14ac:dyDescent="0.25">
      <c r="A17" s="5"/>
      <c r="B17" s="10"/>
      <c r="C17" s="5"/>
      <c r="D17" s="5" t="str">
        <f>'My Positions'!B16</f>
        <v>BRY</v>
      </c>
      <c r="E17" s="10">
        <f>'My Positions'!H16</f>
        <v>525669472</v>
      </c>
      <c r="F17" s="5"/>
      <c r="G17" s="5" t="str">
        <f>'My Positions'!B16</f>
        <v>BRY</v>
      </c>
      <c r="H17" s="10">
        <f>'My Positions'!J16</f>
        <v>1.1499999999999999</v>
      </c>
      <c r="I17" s="5"/>
      <c r="J17" s="5"/>
      <c r="K17" s="10" t="str">
        <f>IF(ISBLANK(J17),"",SUMIF('My Positions'!$D$2:D$30,J17,'My Positions'!$H$2:H$30))</f>
        <v/>
      </c>
    </row>
    <row r="18" spans="1:11" x14ac:dyDescent="0.25">
      <c r="A18" s="5"/>
      <c r="B18" s="5"/>
      <c r="C18" s="5"/>
      <c r="D18" s="5" t="str">
        <f>'My Positions'!B17</f>
        <v>ORC</v>
      </c>
      <c r="E18" s="10">
        <f>'My Positions'!H17</f>
        <v>393697120</v>
      </c>
      <c r="F18" s="5"/>
      <c r="G18" s="5" t="str">
        <f>'My Positions'!B17</f>
        <v>ORC</v>
      </c>
      <c r="H18" s="10">
        <f>'My Positions'!J17</f>
        <v>1.92</v>
      </c>
      <c r="I18" s="5"/>
      <c r="J18" s="5"/>
      <c r="K18" s="10" t="str">
        <f>IF(ISBLANK(J18),"",SUMIF('My Positions'!$D$2:D$30,J18,'My Positions'!$H$2:H$30))</f>
        <v/>
      </c>
    </row>
    <row r="19" spans="1:11" x14ac:dyDescent="0.25">
      <c r="A19" s="5"/>
      <c r="B19" s="5"/>
      <c r="C19" s="5"/>
      <c r="D19" s="5" t="str">
        <f>'My Positions'!B18</f>
        <v>OPI</v>
      </c>
      <c r="E19" s="10">
        <f>'My Positions'!H18</f>
        <v>306948512</v>
      </c>
      <c r="F19" s="5"/>
      <c r="G19" s="5" t="str">
        <f>'My Positions'!B18</f>
        <v>OPI</v>
      </c>
      <c r="H19" s="10">
        <f>'My Positions'!J18</f>
        <v>1</v>
      </c>
      <c r="I19" s="5"/>
      <c r="J19" s="5"/>
      <c r="K19" s="10" t="str">
        <f>IF(ISBLANK(J19),"",SUMIF('My Positions'!$D$2:D$30,J19,'My Positions'!$H$2:H$30))</f>
        <v/>
      </c>
    </row>
    <row r="20" spans="1:11" x14ac:dyDescent="0.25">
      <c r="A20" s="5"/>
      <c r="B20" s="5"/>
      <c r="C20" s="5"/>
      <c r="D20" s="5" t="str">
        <f>'My Positions'!B19</f>
        <v>AFL</v>
      </c>
      <c r="E20" s="10">
        <f>'My Positions'!H19</f>
        <v>40706437120</v>
      </c>
      <c r="F20" s="5"/>
      <c r="G20" s="5" t="str">
        <f>'My Positions'!B19</f>
        <v>AFL</v>
      </c>
      <c r="H20" s="10">
        <f>'My Positions'!J19</f>
        <v>1.68</v>
      </c>
      <c r="I20" s="5"/>
      <c r="J20" s="5"/>
      <c r="K20" s="10" t="str">
        <f>IF(ISBLANK(J20),"",SUMIF('My Positions'!$D$2:D$30,J20,'My Positions'!$H$2:H$30))</f>
        <v/>
      </c>
    </row>
    <row r="21" spans="1:11" x14ac:dyDescent="0.25">
      <c r="A21" s="5"/>
      <c r="B21" s="5"/>
      <c r="C21" s="5"/>
      <c r="D21" s="5" t="str">
        <f>'My Positions'!B20</f>
        <v>BPT</v>
      </c>
      <c r="E21" s="10">
        <f>'My Positions'!H20</f>
        <v>112386888</v>
      </c>
      <c r="F21" s="5"/>
      <c r="G21" s="5" t="str">
        <f>'My Positions'!B20</f>
        <v>BPT</v>
      </c>
      <c r="H21" s="10">
        <f>'My Positions'!J20</f>
        <v>3.49</v>
      </c>
      <c r="I21" s="5"/>
      <c r="J21" s="5"/>
      <c r="K21" s="10" t="str">
        <f>IF(ISBLANK(J21),"",SUMIF('My Positions'!$D$2:D$30,J21,'My Positions'!$H$2:H$30))</f>
        <v/>
      </c>
    </row>
    <row r="22" spans="1:11" x14ac:dyDescent="0.25">
      <c r="A22" s="5"/>
      <c r="B22" s="5"/>
      <c r="C22" s="5"/>
      <c r="D22" s="5" t="str">
        <f>'My Positions'!B21</f>
        <v>DHR</v>
      </c>
      <c r="E22" s="10">
        <f>'My Positions'!H21</f>
        <v>171576524800</v>
      </c>
      <c r="F22" s="5"/>
      <c r="G22" s="5" t="str">
        <f>'My Positions'!B21</f>
        <v>DHR</v>
      </c>
      <c r="H22" s="10">
        <f>'My Positions'!J21</f>
        <v>1.08</v>
      </c>
      <c r="I22" s="5"/>
      <c r="J22" s="5"/>
      <c r="K22" s="10" t="str">
        <f>IF(ISBLANK(J22),"",SUMIF('My Positions'!$D$2:D$30,J22,'My Positions'!$H$2:H$30))</f>
        <v/>
      </c>
    </row>
    <row r="23" spans="1:11" x14ac:dyDescent="0.25">
      <c r="A23" s="5"/>
      <c r="B23" s="5"/>
      <c r="C23" s="5"/>
      <c r="D23" s="5" t="str">
        <f>'My Positions'!B22</f>
        <v>INTU</v>
      </c>
      <c r="E23" s="10">
        <f>'My Positions'!H22</f>
        <v>119201185792</v>
      </c>
      <c r="F23" s="5"/>
      <c r="G23" s="5" t="str">
        <f>'My Positions'!B22</f>
        <v>INTU</v>
      </c>
      <c r="H23" s="10">
        <f>'My Positions'!J22</f>
        <v>3.12</v>
      </c>
      <c r="I23" s="5"/>
      <c r="J23" s="5"/>
      <c r="K23" s="10" t="str">
        <f>IF(ISBLANK(J23),"",SUMIF('My Positions'!$D$2:D$30,J23,'My Positions'!$H$2:H$30))</f>
        <v/>
      </c>
    </row>
    <row r="24" spans="1:11" x14ac:dyDescent="0.25">
      <c r="A24" s="5"/>
      <c r="B24" s="5"/>
      <c r="C24" s="5"/>
      <c r="D24" s="5" t="str">
        <f>'My Positions'!B23</f>
        <v>IEP</v>
      </c>
      <c r="E24" s="10">
        <f>'My Positions'!H23</f>
        <v>13187637248</v>
      </c>
      <c r="F24" s="5"/>
      <c r="G24" s="5" t="str">
        <f>'My Positions'!B23</f>
        <v>IEP</v>
      </c>
      <c r="H24" s="10">
        <f>'My Positions'!J23</f>
        <v>8</v>
      </c>
      <c r="I24" s="5"/>
      <c r="J24" s="5"/>
      <c r="K24" s="10" t="str">
        <f>IF(ISBLANK(J24),"",SUMIF('My Positions'!$D$2:D$30,J24,'My Positions'!$H$2:H$30))</f>
        <v/>
      </c>
    </row>
    <row r="25" spans="1:11" x14ac:dyDescent="0.25">
      <c r="A25" s="5"/>
      <c r="B25" s="5"/>
      <c r="C25" s="5"/>
      <c r="D25" s="5" t="str">
        <f>'My Positions'!B24</f>
        <v>HIMAX</v>
      </c>
      <c r="E25" s="10" t="str">
        <f>'My Positions'!H24</f>
        <v>None</v>
      </c>
      <c r="F25" s="5"/>
      <c r="G25" s="5" t="str">
        <f>'My Positions'!B24</f>
        <v>HIMAX</v>
      </c>
      <c r="H25" s="10" t="str">
        <f>'My Positions'!J24</f>
        <v>None</v>
      </c>
      <c r="I25" s="5"/>
      <c r="J25" s="5"/>
      <c r="K25" s="10" t="str">
        <f>IF(ISBLANK(J25),"",SUMIF('My Positions'!$D$2:D$30,J25,'My Positions'!$H$2:H$30))</f>
        <v/>
      </c>
    </row>
    <row r="26" spans="1:11" x14ac:dyDescent="0.25">
      <c r="A26" s="5"/>
      <c r="B26" s="5"/>
      <c r="C26" s="5"/>
      <c r="D26" s="5" t="str">
        <f>'My Positions'!B25</f>
        <v>CIM</v>
      </c>
      <c r="E26" s="10">
        <f>'My Positions'!H25</f>
        <v>1158158976</v>
      </c>
      <c r="F26" s="5"/>
      <c r="G26" s="5" t="str">
        <f>'My Positions'!B25</f>
        <v>CIM</v>
      </c>
      <c r="H26" s="10">
        <f>'My Positions'!J25</f>
        <v>0.92</v>
      </c>
      <c r="I26" s="5"/>
      <c r="J26" s="5"/>
      <c r="K26" s="10" t="str">
        <f>IF(ISBLANK(J26),"",SUMIF('My Positions'!$D$2:D$30,J26,'My Positions'!$H$2:H$30))</f>
        <v/>
      </c>
    </row>
    <row r="27" spans="1:11" x14ac:dyDescent="0.25">
      <c r="A27" s="5"/>
      <c r="B27" s="5"/>
      <c r="C27" s="5"/>
      <c r="D27" s="5" t="str">
        <f>'My Positions'!B26</f>
        <v>LPG</v>
      </c>
      <c r="E27" s="10">
        <f>'My Positions'!H26</f>
        <v>884482944</v>
      </c>
      <c r="F27" s="5"/>
      <c r="G27" s="5" t="str">
        <f>'My Positions'!B26</f>
        <v>LPG</v>
      </c>
      <c r="H27" s="10">
        <f>'My Positions'!J26</f>
        <v>4</v>
      </c>
      <c r="I27" s="5"/>
      <c r="J27" s="5"/>
      <c r="K27" s="10" t="str">
        <f>IF(ISBLANK(J27),"",SUMIF('My Positions'!$D$2:D$30,J27,'My Positions'!$H$2:H$30))</f>
        <v/>
      </c>
    </row>
    <row r="28" spans="1:11" x14ac:dyDescent="0.25">
      <c r="A28" s="5"/>
      <c r="B28" s="5"/>
      <c r="C28" s="5"/>
      <c r="D28" s="5" t="str">
        <f>'My Positions'!B27</f>
        <v>OXLC</v>
      </c>
      <c r="E28" s="10">
        <f>'My Positions'!H27</f>
        <v>888305024</v>
      </c>
      <c r="F28" s="5"/>
      <c r="G28" s="5" t="str">
        <f>'My Positions'!B27</f>
        <v>OXLC</v>
      </c>
      <c r="H28" s="10">
        <f>'My Positions'!J27</f>
        <v>0.9</v>
      </c>
      <c r="I28" s="5"/>
      <c r="J28" s="5"/>
      <c r="K28" s="10" t="str">
        <f>IF(ISBLANK(J28),"",SUMIF('My Positions'!$D$2:D$30,J28,'My Positions'!$H$2:H$30))</f>
        <v/>
      </c>
    </row>
    <row r="29" spans="1:11" x14ac:dyDescent="0.25">
      <c r="A29" s="5"/>
      <c r="B29" s="5"/>
      <c r="C29" s="5"/>
      <c r="D29" s="5" t="str">
        <f>'My Positions'!B28</f>
        <v>EC</v>
      </c>
      <c r="E29" s="10">
        <f>'My Positions'!H28</f>
        <v>18769727488</v>
      </c>
      <c r="F29" s="5"/>
      <c r="G29" s="5" t="str">
        <f>'My Positions'!B28</f>
        <v>EC</v>
      </c>
      <c r="H29" s="10">
        <f>'My Positions'!J28</f>
        <v>3.31</v>
      </c>
      <c r="I29" s="5"/>
      <c r="J29" s="5"/>
      <c r="K29" s="10" t="str">
        <f>IF(ISBLANK(J29),"",SUMIF('My Positions'!$D$2:D$30,J29,'My Positions'!$H$2:H$30))</f>
        <v/>
      </c>
    </row>
    <row r="30" spans="1:11" x14ac:dyDescent="0.25">
      <c r="A30" s="5"/>
      <c r="B30" s="5"/>
      <c r="C30" s="5"/>
      <c r="D30" s="5" t="str">
        <f>'My Positions'!B29</f>
        <v>TWO</v>
      </c>
      <c r="E30" s="10">
        <f>'My Positions'!H29</f>
        <v>1149345664</v>
      </c>
      <c r="F30" s="5"/>
      <c r="G30" s="5" t="str">
        <f>'My Positions'!B29</f>
        <v>TWO</v>
      </c>
      <c r="H30" s="10">
        <f>'My Positions'!J29</f>
        <v>2.4</v>
      </c>
      <c r="I30" s="5"/>
      <c r="J30" s="5"/>
      <c r="K30" s="10" t="str">
        <f>IF(ISBLANK(J30),"",SUMIF('My Positions'!$D$2:D$30,J30,'My Positions'!$H$2:H$30))</f>
        <v/>
      </c>
    </row>
    <row r="31" spans="1:11" x14ac:dyDescent="0.25">
      <c r="A31" s="5"/>
      <c r="B31" s="5"/>
      <c r="C31" s="5"/>
      <c r="D31" s="5" t="str">
        <f>'My Positions'!B30</f>
        <v>ACP</v>
      </c>
      <c r="E31" s="10">
        <f>'My Positions'!H30</f>
        <v>342655136</v>
      </c>
      <c r="F31" s="5"/>
      <c r="G31" s="5" t="str">
        <f>'My Positions'!B30</f>
        <v>ACP</v>
      </c>
      <c r="H31" s="10">
        <f>'My Positions'!J30</f>
        <v>1.2</v>
      </c>
      <c r="I31" s="5"/>
      <c r="J31" s="5"/>
      <c r="K31" s="5"/>
    </row>
    <row r="32" spans="1:1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</sheetData>
  <mergeCells count="4">
    <mergeCell ref="D1:E1"/>
    <mergeCell ref="J1:K1"/>
    <mergeCell ref="G1:H1"/>
    <mergeCell ref="A1:B1"/>
  </mergeCells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Dividend Dashboard</vt:lpstr>
      <vt:lpstr>Portfolio Breakdown</vt:lpstr>
      <vt:lpstr>My Positions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Thanushan Ambalavanan</cp:lastModifiedBy>
  <dcterms:created xsi:type="dcterms:W3CDTF">2023-05-03T21:18:47Z</dcterms:created>
  <dcterms:modified xsi:type="dcterms:W3CDTF">2023-05-11T22:46:28Z</dcterms:modified>
</cp:coreProperties>
</file>