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Phuong Thao\OneDrive\Documents\Môn 3 - Lab&amp;asm\Input - ASM2-20230131T113637Z-001\Input - ASM2\"/>
    </mc:Choice>
  </mc:AlternateContent>
  <xr:revisionPtr revIDLastSave="0" documentId="13_ncr:1_{9C11FF4E-F054-4BC3-8A32-413EE68057B3}" xr6:coauthVersionLast="47" xr6:coauthVersionMax="47" xr10:uidLastSave="{00000000-0000-0000-0000-000000000000}"/>
  <bookViews>
    <workbookView xWindow="-108" yWindow="-108" windowWidth="23256" windowHeight="12456" tabRatio="887" activeTab="1" xr2:uid="{00000000-000D-0000-FFFF-FFFF00000000}"/>
  </bookViews>
  <sheets>
    <sheet name="Cover" sheetId="1" r:id="rId1"/>
    <sheet name="TestReport" sheetId="10" r:id="rId2"/>
    <sheet name="Test cases (Oppo A83)" sheetId="54" r:id="rId3"/>
    <sheet name="Test cases (Galaxy Z Fold)" sheetId="56" r:id="rId4"/>
    <sheet name="Permisison Matrix" sheetId="18" r:id="rId5"/>
  </sheets>
  <definedNames>
    <definedName name="_xlnm._FilterDatabase" localSheetId="3" hidden="1">'Test cases (Galaxy Z Fold)'!$A$9:$I$9</definedName>
    <definedName name="_xlnm._FilterDatabase" localSheetId="2" hidden="1">'Test cases (Oppo A83)'!$A$9:$M$9</definedName>
    <definedName name="Category" localSheetId="3">#REF!</definedName>
    <definedName name="Category" localSheetId="2">#REF!</definedName>
    <definedName name="Category">#REF!</definedName>
    <definedName name="_xlnm.Print_Area" localSheetId="3">'Test cases (Galaxy Z Fold)'!$A$1:$E$44</definedName>
    <definedName name="_xlnm.Print_Area" localSheetId="2">'Test cases (Oppo A83)'!$A$1:$I$44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54" l="1"/>
  <c r="C7" i="54"/>
  <c r="D7" i="54"/>
  <c r="A7" i="54"/>
  <c r="B7" i="56"/>
  <c r="C7" i="56"/>
  <c r="D7" i="56"/>
  <c r="A7" i="56"/>
  <c r="G3" i="10"/>
  <c r="C3" i="10"/>
  <c r="H12" i="10"/>
  <c r="D5" i="56"/>
  <c r="G12" i="10" s="1"/>
  <c r="C5" i="56"/>
  <c r="F12" i="10" s="1"/>
  <c r="B5" i="56"/>
  <c r="E12" i="10" s="1"/>
  <c r="A5" i="56"/>
  <c r="D12" i="10" s="1"/>
  <c r="H132" i="56"/>
  <c r="A132" i="56"/>
  <c r="H131" i="56"/>
  <c r="A131" i="56"/>
  <c r="H130" i="56"/>
  <c r="A130" i="56"/>
  <c r="H129" i="56"/>
  <c r="A129" i="56"/>
  <c r="H128" i="56"/>
  <c r="A128" i="56"/>
  <c r="H127" i="56"/>
  <c r="A127" i="56"/>
  <c r="H126" i="56"/>
  <c r="A126" i="56"/>
  <c r="H125" i="56"/>
  <c r="A125" i="56"/>
  <c r="H124" i="56"/>
  <c r="A124" i="56"/>
  <c r="H123" i="56"/>
  <c r="A123" i="56"/>
  <c r="H122" i="56"/>
  <c r="A122" i="56"/>
  <c r="H120" i="56"/>
  <c r="A120" i="56"/>
  <c r="H119" i="56"/>
  <c r="A119" i="56"/>
  <c r="H118" i="56"/>
  <c r="A118" i="56"/>
  <c r="H117" i="56"/>
  <c r="A117" i="56"/>
  <c r="H116" i="56"/>
  <c r="A116" i="56"/>
  <c r="H115" i="56"/>
  <c r="A115" i="56"/>
  <c r="H114" i="56"/>
  <c r="A114" i="56"/>
  <c r="H113" i="56"/>
  <c r="A113" i="56"/>
  <c r="H112" i="56"/>
  <c r="A112" i="56"/>
  <c r="H111" i="56"/>
  <c r="A111" i="56"/>
  <c r="H109" i="56"/>
  <c r="A109" i="56"/>
  <c r="H108" i="56"/>
  <c r="A108" i="56"/>
  <c r="H107" i="56"/>
  <c r="A107" i="56"/>
  <c r="H106" i="56"/>
  <c r="A106" i="56"/>
  <c r="H105" i="56"/>
  <c r="A105" i="56"/>
  <c r="H104" i="56"/>
  <c r="A104" i="56"/>
  <c r="H103" i="56"/>
  <c r="A103" i="56"/>
  <c r="H102" i="56"/>
  <c r="A102" i="56"/>
  <c r="H100" i="56"/>
  <c r="A100" i="56"/>
  <c r="H99" i="56"/>
  <c r="A99" i="56"/>
  <c r="H98" i="56"/>
  <c r="A98" i="56"/>
  <c r="H97" i="56"/>
  <c r="A97" i="56"/>
  <c r="H96" i="56"/>
  <c r="A96" i="56"/>
  <c r="H95" i="56"/>
  <c r="A95" i="56"/>
  <c r="H94" i="56"/>
  <c r="A94" i="56"/>
  <c r="H93" i="56"/>
  <c r="A93" i="56"/>
  <c r="H92" i="56"/>
  <c r="A92" i="56"/>
  <c r="H91" i="56"/>
  <c r="A91" i="56"/>
  <c r="H90" i="56"/>
  <c r="A90" i="56"/>
  <c r="H89" i="56"/>
  <c r="A89" i="56"/>
  <c r="H87" i="56"/>
  <c r="A87" i="56"/>
  <c r="H86" i="56"/>
  <c r="A86" i="56"/>
  <c r="H85" i="56"/>
  <c r="A85" i="56"/>
  <c r="H84" i="56"/>
  <c r="A84" i="56"/>
  <c r="H83" i="56"/>
  <c r="A83" i="56"/>
  <c r="H82" i="56"/>
  <c r="A82" i="56"/>
  <c r="H81" i="56"/>
  <c r="A81" i="56"/>
  <c r="H80" i="56"/>
  <c r="A80" i="56"/>
  <c r="H79" i="56"/>
  <c r="A79" i="56"/>
  <c r="H78" i="56"/>
  <c r="A78" i="56"/>
  <c r="H77" i="56"/>
  <c r="A77" i="56"/>
  <c r="H76" i="56"/>
  <c r="A76" i="56"/>
  <c r="H75" i="56"/>
  <c r="A75" i="56"/>
  <c r="H74" i="56"/>
  <c r="A74" i="56"/>
  <c r="H73" i="56"/>
  <c r="A73" i="56"/>
  <c r="H72" i="56"/>
  <c r="A72" i="56"/>
  <c r="H71" i="56"/>
  <c r="A71" i="56"/>
  <c r="H70" i="56"/>
  <c r="A70" i="56"/>
  <c r="H69" i="56"/>
  <c r="A69" i="56"/>
  <c r="H68" i="56"/>
  <c r="A68" i="56"/>
  <c r="H67" i="56"/>
  <c r="A67" i="56"/>
  <c r="H66" i="56"/>
  <c r="A66" i="56"/>
  <c r="H65" i="56"/>
  <c r="A65" i="56"/>
  <c r="H64" i="56"/>
  <c r="A64" i="56"/>
  <c r="H62" i="56"/>
  <c r="A62" i="56"/>
  <c r="H61" i="56"/>
  <c r="A61" i="56"/>
  <c r="H60" i="56"/>
  <c r="A60" i="56"/>
  <c r="H59" i="56"/>
  <c r="A59" i="56"/>
  <c r="H58" i="56"/>
  <c r="A58" i="56"/>
  <c r="H57" i="56"/>
  <c r="A57" i="56"/>
  <c r="H56" i="56"/>
  <c r="A56" i="56"/>
  <c r="H55" i="56"/>
  <c r="A55" i="56"/>
  <c r="H54" i="56"/>
  <c r="A54" i="56"/>
  <c r="H53" i="56"/>
  <c r="A53" i="56"/>
  <c r="H52" i="56"/>
  <c r="A52" i="56"/>
  <c r="H51" i="56"/>
  <c r="A51" i="56"/>
  <c r="H50" i="56"/>
  <c r="A50" i="56"/>
  <c r="H49" i="56"/>
  <c r="A49" i="56"/>
  <c r="H47" i="56"/>
  <c r="A47" i="56"/>
  <c r="H46" i="56"/>
  <c r="A46" i="56"/>
  <c r="H44" i="56"/>
  <c r="A44" i="56"/>
  <c r="H43" i="56"/>
  <c r="A43" i="56"/>
  <c r="H42" i="56"/>
  <c r="A42" i="56"/>
  <c r="H41" i="56"/>
  <c r="A41" i="56"/>
  <c r="H40" i="56"/>
  <c r="A40" i="56"/>
  <c r="H39" i="56"/>
  <c r="A39" i="56"/>
  <c r="H38" i="56"/>
  <c r="A38" i="56"/>
  <c r="H37" i="56"/>
  <c r="A37" i="56"/>
  <c r="H36" i="56"/>
  <c r="A36" i="56"/>
  <c r="H35" i="56"/>
  <c r="A35" i="56"/>
  <c r="H34" i="56"/>
  <c r="A34" i="56"/>
  <c r="H33" i="56"/>
  <c r="A33" i="56"/>
  <c r="H32" i="56"/>
  <c r="A32" i="56"/>
  <c r="H31" i="56"/>
  <c r="A31" i="56"/>
  <c r="H30" i="56"/>
  <c r="A30" i="56"/>
  <c r="H29" i="56"/>
  <c r="A29" i="56"/>
  <c r="H28" i="56"/>
  <c r="A28" i="56"/>
  <c r="H27" i="56"/>
  <c r="A27" i="56"/>
  <c r="H26" i="56"/>
  <c r="A26" i="56"/>
  <c r="H25" i="56"/>
  <c r="A25" i="56"/>
  <c r="H24" i="56"/>
  <c r="A24" i="56"/>
  <c r="H23" i="56"/>
  <c r="A23" i="56"/>
  <c r="H21" i="56"/>
  <c r="A21" i="56"/>
  <c r="H20" i="56"/>
  <c r="A20" i="56"/>
  <c r="H19" i="56"/>
  <c r="A19" i="56"/>
  <c r="H18" i="56"/>
  <c r="A18" i="56"/>
  <c r="H17" i="56"/>
  <c r="A17" i="56"/>
  <c r="H16" i="56"/>
  <c r="A16" i="56"/>
  <c r="H15" i="56"/>
  <c r="A15" i="56"/>
  <c r="H14" i="56"/>
  <c r="A14" i="56"/>
  <c r="H13" i="56"/>
  <c r="A13" i="56"/>
  <c r="H12" i="56"/>
  <c r="A12" i="56"/>
  <c r="H11" i="56"/>
  <c r="A11" i="56"/>
  <c r="E5" i="54"/>
  <c r="A5" i="54"/>
  <c r="B5" i="54"/>
  <c r="C5" i="54"/>
  <c r="D5" i="54"/>
  <c r="A12" i="54"/>
  <c r="A11" i="54"/>
  <c r="L132" i="54"/>
  <c r="L131" i="54"/>
  <c r="L130" i="54"/>
  <c r="L129" i="54"/>
  <c r="L128" i="54"/>
  <c r="L127" i="54"/>
  <c r="L126" i="54"/>
  <c r="L125" i="54"/>
  <c r="L124" i="54"/>
  <c r="L123" i="54"/>
  <c r="L122" i="54"/>
  <c r="L120" i="54"/>
  <c r="L119" i="54"/>
  <c r="L118" i="54"/>
  <c r="L117" i="54"/>
  <c r="L116" i="54"/>
  <c r="L115" i="54"/>
  <c r="L114" i="54"/>
  <c r="L113" i="54"/>
  <c r="L112" i="54"/>
  <c r="L111" i="54"/>
  <c r="L109" i="54"/>
  <c r="L108" i="54"/>
  <c r="L107" i="54"/>
  <c r="L106" i="54"/>
  <c r="L105" i="54"/>
  <c r="L104" i="54"/>
  <c r="L103" i="54"/>
  <c r="L102" i="54"/>
  <c r="L100" i="54"/>
  <c r="L99" i="54"/>
  <c r="L98" i="54"/>
  <c r="L97" i="54"/>
  <c r="L96" i="54"/>
  <c r="L95" i="54"/>
  <c r="L94" i="54"/>
  <c r="L93" i="54"/>
  <c r="L92" i="54"/>
  <c r="L91" i="54"/>
  <c r="L90" i="54"/>
  <c r="L89" i="54"/>
  <c r="L87" i="54"/>
  <c r="L86" i="54"/>
  <c r="L85" i="54"/>
  <c r="L84" i="54"/>
  <c r="L83" i="54"/>
  <c r="L82" i="54"/>
  <c r="L81" i="54"/>
  <c r="L80" i="54"/>
  <c r="L79" i="54"/>
  <c r="L78" i="54"/>
  <c r="L77" i="54"/>
  <c r="L76" i="54"/>
  <c r="L75" i="54"/>
  <c r="L74" i="54"/>
  <c r="L73" i="54"/>
  <c r="L72" i="54"/>
  <c r="L71" i="54"/>
  <c r="L70" i="54"/>
  <c r="L69" i="54"/>
  <c r="L68" i="54"/>
  <c r="L67" i="54"/>
  <c r="L66" i="54"/>
  <c r="L65" i="54"/>
  <c r="L64" i="54"/>
  <c r="L62" i="54"/>
  <c r="L61" i="54"/>
  <c r="L60" i="54"/>
  <c r="L59" i="54"/>
  <c r="L58" i="54"/>
  <c r="L57" i="54"/>
  <c r="L56" i="54"/>
  <c r="L55" i="54"/>
  <c r="L54" i="54"/>
  <c r="L53" i="54"/>
  <c r="L52" i="54"/>
  <c r="L51" i="54"/>
  <c r="L50" i="54"/>
  <c r="L49" i="54"/>
  <c r="L47" i="54"/>
  <c r="L46" i="54"/>
  <c r="L44" i="54"/>
  <c r="L43" i="54"/>
  <c r="L42" i="54"/>
  <c r="L41" i="54"/>
  <c r="L40" i="54"/>
  <c r="L39" i="54"/>
  <c r="L38" i="54"/>
  <c r="L37" i="54"/>
  <c r="L36" i="54"/>
  <c r="L35" i="54"/>
  <c r="L34" i="54"/>
  <c r="L33" i="54"/>
  <c r="L32" i="54"/>
  <c r="L31" i="54"/>
  <c r="L30" i="54"/>
  <c r="L29" i="54"/>
  <c r="L28" i="54"/>
  <c r="L27" i="54"/>
  <c r="L26" i="54"/>
  <c r="L25" i="54"/>
  <c r="L24" i="54"/>
  <c r="L23" i="54"/>
  <c r="L21" i="54"/>
  <c r="L20" i="54"/>
  <c r="L19" i="54"/>
  <c r="L18" i="54"/>
  <c r="L17" i="54"/>
  <c r="L16" i="54"/>
  <c r="L15" i="54"/>
  <c r="L14" i="54"/>
  <c r="L13" i="54"/>
  <c r="L12" i="54"/>
  <c r="L11" i="54"/>
  <c r="H87" i="54"/>
  <c r="A87" i="54"/>
  <c r="H86" i="54"/>
  <c r="A86" i="54"/>
  <c r="H85" i="54"/>
  <c r="A85" i="54"/>
  <c r="H84" i="54"/>
  <c r="A84" i="54"/>
  <c r="H83" i="54"/>
  <c r="A83" i="54"/>
  <c r="H82" i="54"/>
  <c r="A82" i="54"/>
  <c r="H81" i="54"/>
  <c r="A81" i="54"/>
  <c r="H80" i="54"/>
  <c r="A80" i="54"/>
  <c r="H79" i="54"/>
  <c r="A79" i="54"/>
  <c r="H78" i="54"/>
  <c r="A78" i="54"/>
  <c r="H77" i="54"/>
  <c r="A77" i="54"/>
  <c r="H76" i="54"/>
  <c r="A76" i="54"/>
  <c r="H75" i="54"/>
  <c r="A75" i="54"/>
  <c r="H74" i="54"/>
  <c r="A74" i="54"/>
  <c r="H39" i="54"/>
  <c r="A39" i="54"/>
  <c r="H30" i="54"/>
  <c r="A30" i="54"/>
  <c r="H58" i="54"/>
  <c r="A58" i="54"/>
  <c r="H51" i="54"/>
  <c r="A51" i="54"/>
  <c r="A53" i="54"/>
  <c r="H62" i="54"/>
  <c r="A62" i="54"/>
  <c r="H61" i="54"/>
  <c r="A61" i="54"/>
  <c r="H60" i="54"/>
  <c r="A60" i="54"/>
  <c r="H59" i="54"/>
  <c r="A59" i="54"/>
  <c r="H57" i="54"/>
  <c r="A57" i="54"/>
  <c r="H56" i="54"/>
  <c r="A56" i="54"/>
  <c r="H25" i="54"/>
  <c r="A25" i="54"/>
  <c r="H23" i="54"/>
  <c r="A23" i="54"/>
  <c r="H11" i="54"/>
  <c r="H41" i="54"/>
  <c r="A41" i="54"/>
  <c r="H40" i="54"/>
  <c r="A40" i="54"/>
  <c r="H38" i="54"/>
  <c r="A38" i="54"/>
  <c r="H37" i="54"/>
  <c r="A37" i="54"/>
  <c r="H36" i="54"/>
  <c r="A36" i="54"/>
  <c r="H35" i="54"/>
  <c r="A35" i="54"/>
  <c r="H20" i="54"/>
  <c r="A20" i="54"/>
  <c r="A24" i="54"/>
  <c r="A26" i="54"/>
  <c r="A27" i="54"/>
  <c r="A28" i="54"/>
  <c r="A29" i="54"/>
  <c r="A31" i="54"/>
  <c r="A32" i="54"/>
  <c r="A33" i="54"/>
  <c r="A34" i="54"/>
  <c r="A42" i="54"/>
  <c r="A43" i="54"/>
  <c r="A44" i="54"/>
  <c r="A46" i="54"/>
  <c r="A47" i="54"/>
  <c r="A49" i="54"/>
  <c r="A50" i="54"/>
  <c r="A52" i="54"/>
  <c r="A54" i="54"/>
  <c r="A55" i="54"/>
  <c r="A64" i="54"/>
  <c r="A65" i="54"/>
  <c r="A66" i="54"/>
  <c r="A67" i="54"/>
  <c r="A68" i="54"/>
  <c r="A69" i="54"/>
  <c r="A70" i="54"/>
  <c r="A71" i="54"/>
  <c r="A72" i="54"/>
  <c r="A73" i="54"/>
  <c r="A89" i="54"/>
  <c r="A90" i="54"/>
  <c r="A91" i="54"/>
  <c r="A92" i="54"/>
  <c r="A93" i="54"/>
  <c r="A94" i="54"/>
  <c r="A95" i="54"/>
  <c r="A96" i="54"/>
  <c r="A97" i="54"/>
  <c r="A98" i="54"/>
  <c r="A99" i="54"/>
  <c r="A100" i="54"/>
  <c r="A102" i="54"/>
  <c r="A103" i="54"/>
  <c r="A104" i="54"/>
  <c r="A105" i="54"/>
  <c r="A106" i="54"/>
  <c r="A107" i="54"/>
  <c r="A108" i="54"/>
  <c r="A109" i="54"/>
  <c r="A111" i="54"/>
  <c r="A112" i="54"/>
  <c r="A113" i="54"/>
  <c r="A114" i="54"/>
  <c r="A115" i="54"/>
  <c r="A116" i="54"/>
  <c r="A117" i="54"/>
  <c r="A118" i="54"/>
  <c r="A119" i="54"/>
  <c r="A120" i="54"/>
  <c r="A122" i="54"/>
  <c r="A123" i="54"/>
  <c r="A124" i="54"/>
  <c r="A125" i="54"/>
  <c r="A126" i="54"/>
  <c r="A127" i="54"/>
  <c r="A128" i="54"/>
  <c r="A129" i="54"/>
  <c r="A130" i="54"/>
  <c r="A131" i="54"/>
  <c r="A132" i="54"/>
  <c r="A13" i="54"/>
  <c r="A14" i="54"/>
  <c r="A15" i="54"/>
  <c r="A16" i="54"/>
  <c r="A17" i="54"/>
  <c r="A18" i="54"/>
  <c r="A19" i="54"/>
  <c r="A21" i="54"/>
  <c r="E5" i="56" l="1"/>
  <c r="H132" i="54"/>
  <c r="H131" i="54"/>
  <c r="H130" i="54"/>
  <c r="H129" i="54"/>
  <c r="H128" i="54"/>
  <c r="H127" i="54"/>
  <c r="H126" i="54"/>
  <c r="H125" i="54"/>
  <c r="H124" i="54"/>
  <c r="H123" i="54"/>
  <c r="H122" i="54"/>
  <c r="H120" i="54"/>
  <c r="H119" i="54"/>
  <c r="H118" i="54"/>
  <c r="H117" i="54"/>
  <c r="H116" i="54"/>
  <c r="H115" i="54"/>
  <c r="H114" i="54"/>
  <c r="H113" i="54"/>
  <c r="H112" i="54"/>
  <c r="H111" i="54"/>
  <c r="H109" i="54"/>
  <c r="H108" i="54"/>
  <c r="H107" i="54"/>
  <c r="H106" i="54"/>
  <c r="H105" i="54"/>
  <c r="H104" i="54"/>
  <c r="H103" i="54"/>
  <c r="H102" i="54"/>
  <c r="H100" i="54"/>
  <c r="H99" i="54"/>
  <c r="H98" i="54"/>
  <c r="H97" i="54"/>
  <c r="H96" i="54"/>
  <c r="H95" i="54"/>
  <c r="H94" i="54"/>
  <c r="H93" i="54"/>
  <c r="H92" i="54"/>
  <c r="H91" i="54"/>
  <c r="H90" i="54"/>
  <c r="H89" i="54"/>
  <c r="H73" i="54"/>
  <c r="H72" i="54"/>
  <c r="H71" i="54"/>
  <c r="H70" i="54"/>
  <c r="H69" i="54"/>
  <c r="H68" i="54"/>
  <c r="H67" i="54"/>
  <c r="H66" i="54"/>
  <c r="H65" i="54"/>
  <c r="H64" i="54"/>
  <c r="H55" i="54"/>
  <c r="H54" i="54"/>
  <c r="H53" i="54"/>
  <c r="H52" i="54"/>
  <c r="H50" i="54"/>
  <c r="H49" i="54"/>
  <c r="H47" i="54"/>
  <c r="H46" i="54"/>
  <c r="H44" i="54"/>
  <c r="H43" i="54"/>
  <c r="H42" i="54"/>
  <c r="H34" i="54"/>
  <c r="H33" i="54"/>
  <c r="H32" i="54"/>
  <c r="H31" i="54"/>
  <c r="H29" i="54"/>
  <c r="H28" i="54"/>
  <c r="H27" i="54"/>
  <c r="H26" i="54"/>
  <c r="H24" i="54"/>
  <c r="H21" i="54"/>
  <c r="H19" i="54"/>
  <c r="H18" i="54"/>
  <c r="H17" i="54"/>
  <c r="H16" i="54"/>
  <c r="H15" i="54"/>
  <c r="H14" i="54"/>
  <c r="H13" i="54"/>
  <c r="H12" i="54"/>
  <c r="G11" i="10" l="1"/>
  <c r="F11" i="10"/>
  <c r="D11" i="10"/>
  <c r="E11" i="10" l="1"/>
  <c r="H11" i="10"/>
  <c r="E18" i="10" l="1"/>
  <c r="G18" i="10"/>
  <c r="D18" i="10"/>
  <c r="F18" i="10" l="1"/>
  <c r="H18" i="10"/>
  <c r="E20" i="10" l="1"/>
  <c r="E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 PC</author>
  </authors>
  <commentList>
    <comment ref="I8" authorId="0" shapeId="0" xr:uid="{00000000-0006-0000-0300-000001000000}">
      <text>
        <r>
          <rPr>
            <b/>
            <sz val="9"/>
            <color indexed="81"/>
            <rFont val="Tahoma"/>
            <charset val="1"/>
          </rPr>
          <t>My PC:</t>
        </r>
        <r>
          <rPr>
            <sz val="9"/>
            <color indexed="81"/>
            <rFont val="Tahoma"/>
            <charset val="1"/>
          </rPr>
          <t xml:space="preserve">
Định dang dd/mm/yyy</t>
        </r>
      </text>
    </comment>
  </commentList>
</comments>
</file>

<file path=xl/sharedStrings.xml><?xml version="1.0" encoding="utf-8"?>
<sst xmlns="http://schemas.openxmlformats.org/spreadsheetml/2006/main" count="1658" uniqueCount="370">
  <si>
    <t>TEST CASE</t>
  </si>
  <si>
    <t>Project Name</t>
  </si>
  <si>
    <t>Creator</t>
  </si>
  <si>
    <t>Project Code</t>
  </si>
  <si>
    <t>Reviewer/Approver</t>
  </si>
  <si>
    <t>Document Code</t>
  </si>
  <si>
    <t>Issue Date</t>
  </si>
  <si>
    <t>Version</t>
  </si>
  <si>
    <t>Record of change</t>
  </si>
  <si>
    <t>Change Item</t>
  </si>
  <si>
    <t>Change description</t>
  </si>
  <si>
    <t>Module Code</t>
  </si>
  <si>
    <t>Test requirement</t>
  </si>
  <si>
    <t>Tester</t>
  </si>
  <si>
    <t>Pass</t>
  </si>
  <si>
    <t>Fail</t>
  </si>
  <si>
    <t>Untested</t>
  </si>
  <si>
    <t>N/A</t>
  </si>
  <si>
    <t>Number of Test cases</t>
  </si>
  <si>
    <t>ID</t>
  </si>
  <si>
    <t>Test Case Description</t>
  </si>
  <si>
    <t>Pre-condition</t>
  </si>
  <si>
    <t>Test Case Procedure</t>
  </si>
  <si>
    <t>Expected Output</t>
  </si>
  <si>
    <t>Test date</t>
  </si>
  <si>
    <t>Note</t>
  </si>
  <si>
    <t>Result</t>
  </si>
  <si>
    <t>TEST REPORT</t>
  </si>
  <si>
    <t>Notes</t>
  </si>
  <si>
    <t>No</t>
  </si>
  <si>
    <t>Number of  test cases</t>
  </si>
  <si>
    <t>Sub total</t>
  </si>
  <si>
    <t>Test coverage</t>
  </si>
  <si>
    <t>%</t>
  </si>
  <si>
    <t>Test successful coverage</t>
  </si>
  <si>
    <t xml:space="preserve">Ensure that all features listed below work properly without any errors when using the below browsers.
- Edge in latest version 
- Google Chrome in latest version </t>
  </si>
  <si>
    <t>Function List</t>
  </si>
  <si>
    <t>Admin</t>
  </si>
  <si>
    <t>Y</t>
  </si>
  <si>
    <t>Others</t>
  </si>
  <si>
    <t>Y*</t>
  </si>
  <si>
    <t>N</t>
  </si>
  <si>
    <t>Test Items</t>
  </si>
  <si>
    <t>NT</t>
  </si>
  <si>
    <t>ID Name</t>
  </si>
  <si>
    <t>Change Date</t>
  </si>
  <si>
    <t>Item Test</t>
  </si>
  <si>
    <t>Software Testing</t>
  </si>
  <si>
    <t>Common Role</t>
  </si>
  <si>
    <t>Manager</t>
  </si>
  <si>
    <t>Employee</t>
  </si>
  <si>
    <t>Director</t>
  </si>
  <si>
    <t>Internship</t>
  </si>
  <si>
    <t>Đặng Vũ Phương Thảo</t>
  </si>
  <si>
    <t>1.1. Đăng ký tài khoản</t>
  </si>
  <si>
    <t>1.2. Đăng nhập</t>
  </si>
  <si>
    <t>1.3. Đăng xuất</t>
  </si>
  <si>
    <t>1.4. Lấy lại mật khẩu</t>
  </si>
  <si>
    <t>1.5. Đổi mật khẩu</t>
  </si>
  <si>
    <t>1.6. Lựa chọn, thêm đồ uống vào giỏ hàng</t>
  </si>
  <si>
    <t>1.7. Xem, chỉnh sửa giỏ hàng</t>
  </si>
  <si>
    <t>1.8. Thanh toán</t>
  </si>
  <si>
    <t>1.9. Thêm mới đồ uống</t>
  </si>
  <si>
    <t>Thực hiện đăng ký tài khoản với username và password hợp lệ</t>
  </si>
  <si>
    <t>Khách hàng vào quán và gọi đồ uống</t>
  </si>
  <si>
    <t>Thực hiện đăng ký tài khoản với username để trống và password hợp lệ</t>
  </si>
  <si>
    <t>Thực hiện đăng ký tài khoản với username bị trùng và password hợp lệ</t>
  </si>
  <si>
    <t>Thực hiện đăng ký tài khoản với username hợp lệ và password để trống</t>
  </si>
  <si>
    <t>1. Mở app
2. Nhấn nút Đăng ký
3. Điền 1 username hợp lệ
4. Điền 1 password hợp lệ
5. Đăng ký tài khoản</t>
  </si>
  <si>
    <t>1. Mở app
2. Nhấn nút Đăng ký
3. Để trống username
4. Điền 1 password hợp lệ
5. Đăng ký tài khoản</t>
  </si>
  <si>
    <t>1. Mở app
2. Nhấn nút Đăng ký
3. Điền 1 username trùng với username đã tạo
4. Điền 1 password hợp lệ
5. Đăng ký tài khoản</t>
  </si>
  <si>
    <t>1. Mở app
2. Nhấn nút Đăng ký
3. Điền 1 username hợp lệ
4. Để trống password
5. Đăng ký tài khoản</t>
  </si>
  <si>
    <t>Thực hiện đăng ký tài khoản với username hợp lệ và password không hợp lệ (dưới 8 ký tự)</t>
  </si>
  <si>
    <t>1. Mở app
2. Nhấn nút Đăng ký
3. Điền 1 username hợp lệ
4. Điền 1 password có 7 ký tự
5. Đăng ký tài khoản</t>
  </si>
  <si>
    <t>Thực hiện đăng ký tài khoản với username hợp lệ và password không hợp lệ (không có chữ hoa)</t>
  </si>
  <si>
    <t>1. Mở app
2. Nhấn nút Đăng ký
3. Điền 1 username hợp lệ
4. Điền 1 password không có chữ hoa
5. Đăng ký tài khoản</t>
  </si>
  <si>
    <t>Thực hiện đăng ký tài khoản với username hợp lệ và password không hợp lệ (không có chữ thường)</t>
  </si>
  <si>
    <t>1. Mở app
2. Nhấn nút Đăng ký
3. Điền 1 username hợp lệ
4. Điền 1 password không có chữ thường
5. Đăng ký tài khoản</t>
  </si>
  <si>
    <t>Thực hiện đăng ký tài khoản với username hợp lệ và password không hợp lệ (không có chữ số)</t>
  </si>
  <si>
    <t>1. Mở app
2. Nhấn nút Đăng ký
3. Điền 1 username hợp lệ
4. Điền 1 password không có chữ số
5. Đăng ký tài khoản</t>
  </si>
  <si>
    <t>Thực hiện đăng ký tài khoản với username hợp lệ và password không hợp lệ (không có ký tự đặc biệt)</t>
  </si>
  <si>
    <t>1. Mở app
2. Nhấn nút Đăng ký
3. Điền 1 username hợp lệ
4. Điền 1 password không có ký tự đặc biệt
5. Đăng ký tài khoản</t>
  </si>
  <si>
    <t>Thực hiện hủy đăng ký tài khoản</t>
  </si>
  <si>
    <t>1. Mở app
2. Nhấn nút Đăng ký
3. Điền 1 username hợp lệ
4. Điền 1 password không có ký tự đặc biệt
5. Nhấn nút Hủy đăng ký tài khoản</t>
  </si>
  <si>
    <t>Thực hiện đăng nhập tài khoản khách hàng với username và password hợp lệ</t>
  </si>
  <si>
    <t>Đã tạo tài khoản khách hàng</t>
  </si>
  <si>
    <t>Thực hiện đăng nhập tài khoản khách hàng với username bị trống và password hợp lệ</t>
  </si>
  <si>
    <t>Thực hiện đăng nhập tài khoản khách hàng với username không tồn tại và password hợp lệ</t>
  </si>
  <si>
    <t>Xuất hiện thông báo “Tài khoản hoặc mật khẩu không hợp lệ”, khách hàng không đăng nhập được</t>
  </si>
  <si>
    <t>Xuất hiện thông báo “Tài khoản không tồn tại”, khách hàng không đăng nhập được</t>
  </si>
  <si>
    <t>Thực hiện đăng nhập tài khoản khách hàng với username hợp lệ và password để trống</t>
  </si>
  <si>
    <t>Thực hiện đăng nhập tài khoản khách hàng với username hợp lệ và password bị sai</t>
  </si>
  <si>
    <t>Xuất hiện thông báo “Sai mật khẩu”, khách hàng không đăng nhập được</t>
  </si>
  <si>
    <t>Thực hiện đăng nhập tài khoản khách hàng với username hợp lệ và password không có chữ hoa</t>
  </si>
  <si>
    <t>Xuất hiện thông báo  “Mật khẩu không hợp lệ, mật khẩu phải tối thiểu 8 kí tự, bao gồm chữ hoa, thường, số và kí tự đặc biệt”, khách hàng không đăng nhập được</t>
  </si>
  <si>
    <t>Thực hiện đăng nhập tài khoản khách hàng với username hợp lệ và password không có chữ thường</t>
  </si>
  <si>
    <t>Thực hiện đăng nhập tài khoản khách hàng với username hợp lệ và password không có chữ số</t>
  </si>
  <si>
    <t>Thực hiện đăng nhập tài khoản khách hàng với username hợp lệ và password không có ký tự đặc biệt</t>
  </si>
  <si>
    <t>Thực hiện đăng nhập tài khoản admin với username và password hợp lệ</t>
  </si>
  <si>
    <t>Đã tạo tài khoản admin</t>
  </si>
  <si>
    <t>Thực hiện đăng nhập tài khoản admin với username bị trống và password hợp lệ</t>
  </si>
  <si>
    <t>Xuất hiện thông báo “Tài khoản hoặc mật khẩu không hợp lệ”, admin không đăng nhập được</t>
  </si>
  <si>
    <t>Thực hiện đăng nhập tài khoản admin với username không tồn tại và password hợp lệ</t>
  </si>
  <si>
    <t>Xuất hiện thông báo “Tài khoản không tồn tại”, admin không đăng nhập được</t>
  </si>
  <si>
    <t>Thực hiện đăng nhập tài khoản admin với username hợp lệ và password để trống</t>
  </si>
  <si>
    <t>Thực hiện đăng nhập tài khoản admin với username hợp lệ và password bị sai</t>
  </si>
  <si>
    <t>Xuất hiện thông báo “Sai mật khẩu”, admin không đăng nhập được</t>
  </si>
  <si>
    <t>Thực hiện đăng nhập tài khoản admin với username hợp lệ và password không có chữ hoa</t>
  </si>
  <si>
    <t>Xuất hiện thông báo  “Mật khẩu không hợp lệ, mật khẩu phải tối thiểu 8 kí tự, bao gồm chữ hoa, thường, số và kí tự đặc biệt”, admin không đăng nhập được</t>
  </si>
  <si>
    <t>Thực hiện đăng nhập tài khoản admin với username hợp lệ và password không có chữ thường</t>
  </si>
  <si>
    <t>Thực hiện đăng nhập tài khoản admin với username hợp lệ và password không có chữ số</t>
  </si>
  <si>
    <t>Thực hiện đăng nhập tài khoản admin với username hợp lệ và password không có ký tự đặc biệt</t>
  </si>
  <si>
    <t>Thực hiện đăng xuất tài khoản admin</t>
  </si>
  <si>
    <t>Admin đã đăng nhập vào tài khoản</t>
  </si>
  <si>
    <t>1. Mở app
2. Nhấn nút Đăng ký</t>
  </si>
  <si>
    <t>1. Mở app
2. Nhấn nút Đăng xuất ở góc trên bên phải</t>
  </si>
  <si>
    <t>Thực hiện đăng xuất tài khoản khách hàng</t>
  </si>
  <si>
    <t>Khách hàng đã đăng nhập vào tài khoản</t>
  </si>
  <si>
    <t>Thực hiện lấy lại mật khẩu bằng email cho tài khoản khách hàng</t>
  </si>
  <si>
    <t>1. Mở app
2. Nhấn nút Quên mật khẩu
3. Nhập email hợp lệ vào cửa sổ pop-up
4. Nhấn nút Đồng ý</t>
  </si>
  <si>
    <t>Thực hiện lấy lại mật khẩu bằng số điện thoại cho tài khoản khách hàng</t>
  </si>
  <si>
    <t>1. Mở app
2. Nhấn nút Quên mật khẩu
3. Nhập số điện thoại hợp lệ vào cửa sổ pop-up
4. Nhấn nút Đồng ý</t>
  </si>
  <si>
    <t>Thực hiện lấy lại mật khẩu bằng email không hợp lệ cho tài khoản khách hàng</t>
  </si>
  <si>
    <t>1. Mở app
2. Nhấn nút Quên mật khẩu
3. Nhập email không hợp lệ vào cửa sổ pop-up
4. Nhấn nút Đồng ý</t>
  </si>
  <si>
    <t>Hiện thông báo “Mật khẩu mới sẽ được gửi về địa chỉ email ...”. Mật khẩu mặc định được gửi qua email</t>
  </si>
  <si>
    <t>Hiện thông báo “Mật khẩu mới sẽ được gửi về số điện thoại...”. Mật khẩu mặc định được gửi qua số điện thoại</t>
  </si>
  <si>
    <t>Hiện thông báo “Email hoặc số điện thoại không hợp lệ”</t>
  </si>
  <si>
    <t>1. Mở app
2. Nhấn nút Quên mật khẩu
3. Nhập số điện thoại không hợp lệ vào cửa sổ pop-up (ít hơn 10 số)
4. Nhấn nút Đồng ý</t>
  </si>
  <si>
    <t>Thực hiện lấy lại mật khẩu bằng số điện thoại không hợp lệ cho tài khoản khách hàng (số điện thoại ít hơn 10 số)</t>
  </si>
  <si>
    <t>Thực hiện lấy lại mật khẩu bằng số điện thoại không hợp lệ cho tài khoản khách hàng (số điện thoại nhiều hơn 10 số)</t>
  </si>
  <si>
    <t>1. Mở app
2. Nhấn nút Quên mật khẩu
3. Nhập số điện thoại không hợp lệ vào cửa sổ pop-up (nhiều hơn 10 số)
4. Nhấn nút Đồng ý</t>
  </si>
  <si>
    <t>Hủy bỏ việc lấy lại mật khẩu cho tài khoản khách hàng</t>
  </si>
  <si>
    <t>1. Mở app
2. Nhấn nút Quên mật khẩu
3. Nhập số điện thoại không hợp lệ vào cửa sổ pop-up (nhiều hơn 10 số)
4. Nhấn nút Hủy bỏ</t>
  </si>
  <si>
    <t>Thực hiện lấy lại mật khẩu bằng email cho tài khoản admin</t>
  </si>
  <si>
    <t>Thực hiện lấy lại mật khẩu bằng số điện thoại cho tài khoản admin</t>
  </si>
  <si>
    <t>Thực hiện lấy lại mật khẩu bằng email không hợp lệ cho tài khoản admin</t>
  </si>
  <si>
    <t>Thực hiện lấy lại mật khẩu bằng số điện thoại không hợp lệ cho tài khoản admin (số điện thoại ít hơn 10 số)</t>
  </si>
  <si>
    <t>Thực hiện lấy lại mật khẩu bằng số điện thoại không hợp lệ cho tài khoản admin (số điện thoại nhiều hơn 10 số)</t>
  </si>
  <si>
    <t>Hủy bỏ việc lấy lại mật khẩu cho tài khoản admin</t>
  </si>
  <si>
    <t>Thực hiện đổi mật khẩu cho tài khoản khách hàng với mật khẩu cũ và mới hợp lệ</t>
  </si>
  <si>
    <t>1. Mở app
2. Nhấn nút Đổi mật khẩu?
3. Nhập mật khẩu cũ đúng
4. Nhập mật khẩu mới hợp lệ
5. Nhập lại chính xác mật khẩu mới
6. Nhấn nút Đồng ý
7. Đăng xuất khỏi tài khoản
8. Đăng nhập lại với mật khẩu mới</t>
  </si>
  <si>
    <t>Sau khi nhấn nút Đồng ý, xuất hiện thông báo “Đổi mật khẩu thành công”, khách hàng đăng nhập lại với mật khẩu mới thành công</t>
  </si>
  <si>
    <t>Thực hiện đổi mật khẩu cho tài khoản khách hàng với ô mật khẩu cũ để trống và mật khẩu mới hợp lệ</t>
  </si>
  <si>
    <t>1. Mở app
2. Nhấn nút Đổi mật khẩu?
3. Để trống ô mật khẩu cũ
4. Nhập mật khẩu mới hợp lệ
5. Nhập lại chính xác mật khẩu mới
6. Nhấn nút Đồng ý</t>
  </si>
  <si>
    <t>1. Mở app
2. Nhấn nút Quên mật khẩu
3. Nhập email không hợp lệ (không có @) vào cửa sổ pop-up
4. Nhấn nút Đồng ý</t>
  </si>
  <si>
    <t>Thực hiện lấy lại mật khẩu bằng email và điện thoại để trống cho tài khoản khách hàng</t>
  </si>
  <si>
    <t>1. Mở app
2. Nhấn nút Quên mật khẩu
3. Để trống ô email và số điện thoại trong cửa sổ pop-up
4. Nhấn nút Đồng ý</t>
  </si>
  <si>
    <t>Thực hiện lấy lại mật khẩu bằng email và điện thoại để trống cho tài khoản admin</t>
  </si>
  <si>
    <t>Xuất hiện thông báo “Đổi mật khẩu thất bại” và “Mật khẩu không hợp lệ”</t>
  </si>
  <si>
    <t>Thực hiện đổi mật khẩu cho tài khoản khách hàng với ô mật khẩu cũ bị sai và mật khẩu mới hợp lệ</t>
  </si>
  <si>
    <t>1. Mở app
2. Nhấn nút Đổi mật khẩu?
3. Điền sai mật khẩu cũ
4. Nhập mật khẩu mới hợp lệ
5. Nhập lại chính xác mật khẩu mới
6. Nhấn nút Đồng ý</t>
  </si>
  <si>
    <t>Xuất hiện thông báo “Đổi mật khẩu thất bại” và“Sai mật khẩu”</t>
  </si>
  <si>
    <t>Thực hiện đổi mật khẩu cho tài khoản khách hàng với mật khẩu cũ đúng và để trống ô mật khẩu mới</t>
  </si>
  <si>
    <t>1. Mở app
2. Nhấn nút Đổi mật khẩu?
3. Điền mật khẩu cũ đúng
4. Để trống ô mật khẩu mới
5. Điền ô nhập lại mật khẩu
6. Nhấn nút Đồng ý</t>
  </si>
  <si>
    <t>Thực hiện đổi mật khẩu cho tài khoản khách hàng với mật khẩu cũ đúng và mật khẩu mới không đúng định dang (dưới 8 ký tự)</t>
  </si>
  <si>
    <t>Thực hiện đăng nhập tài khoản khách hàng với username hợp lệ và password dưới 8 ký tự</t>
  </si>
  <si>
    <t>Thực hiện đăng nhập tài khoản admin với username hợp lệ và password dưới 8 ký tự</t>
  </si>
  <si>
    <t>1. Mở app
2. Nhấn nút Đổi mật khẩu?
3. Điền mật khẩu cũ đúng
4. Điền mật khẩu mới dưới 8 ký tự
5. Nhập lại mật khẩu mới
6. Nhấn nút Đồng ý</t>
  </si>
  <si>
    <t>Thực hiện đổi mật khẩu cho tài khoản khách hàng với mật khẩu cũ đúng và mật khẩu mới không đúng định dang (không có chữ hoa)</t>
  </si>
  <si>
    <t>1. Mở app
2. Nhấn nút Đổi mật khẩu?
3. Điền mật khẩu cũ đúng
4. Điền mật khẩu mới không có chữ hoa
5. Nhập lại mật khẩu mới
6. Nhấn nút Đồng ý</t>
  </si>
  <si>
    <t>Thực hiện đổi mật khẩu cho tài khoản khách hàng với mật khẩu cũ đúng và mật khẩu mới không đúng định dang (không có chữ thường)</t>
  </si>
  <si>
    <t>1. Mở app
2. Nhấn nút Đổi mật khẩu?
3. Điền mật khẩu cũ đúng
4. Điền mật khẩu mới không có chữ thường
5. Nhập lại mật khẩu mới
6. Nhấn nút Đồng ý</t>
  </si>
  <si>
    <t>Thực hiện đổi mật khẩu cho tài khoản khách hàng với mật khẩu cũ đúng và mật khẩu mới không đúng định dang (không có chữ số)</t>
  </si>
  <si>
    <t>Thực hiện đổi mật khẩu cho tài khoản khách hàng với mật khẩu cũ đúng và mật khẩu mới không đúng định dang (không có ký tự đặc biệt)</t>
  </si>
  <si>
    <t>1. Mở app
2. Nhấn nút Đổi mật khẩu?
3. Điền mật khẩu cũ đúng
4. Điền mật khẩu mới không có chữ số
5. Nhập lại mật khẩu mới
6. Nhấn nút Đồng ý</t>
  </si>
  <si>
    <t>1. Mở app
2. Nhấn nút Đổi mật khẩu?
3. Điền mật khẩu cũ đúng
4. Điền mật khẩu mới không có ký tự đặc biệt
5. Nhập lại mật khẩu mới
6. Nhấn nút Đồng ý</t>
  </si>
  <si>
    <t>1. Mở app
2. Nhấn nút Đổi mật khẩu?
3. Điền mật khẩu cũ đúng
4. Điền mật khẩu mới hợp lệ
5. Để trống ô Nhập lại mật khẩu
6. Nhấn nút Đồng ý</t>
  </si>
  <si>
    <t>Xuất hiện thông báo “Đổi mật khẩu thất bại” và “Mật khẩu mới không khớp”</t>
  </si>
  <si>
    <t>Thực hiện đổi mật khẩu cho tài khoản khách hàng với mật khẩu cũ đúng, mật khẩu mới hợp lệ và để trống ô Nhập lại mật khẩu</t>
  </si>
  <si>
    <t>Thực hiện đổi mật khẩu cho tài khoản khách hàng với mật khẩu cũ đúng, mật khẩu mới hợp lệ và ô Nhập lại mật khẩu không khớp</t>
  </si>
  <si>
    <t>Hủy bỏ thay đổi mật khẩu cho tài khoản khách hàng</t>
  </si>
  <si>
    <t>1. Mở app
2. Nhấn nút Đổi mật khẩu?
3. Điền mật khẩu cũ đúng
4. Điền mật khẩu mới hợp lệ
5. Điền sai ô Nhập lại mật khẩu
6. Nhấn nút Đồng ý</t>
  </si>
  <si>
    <t>1. Mở app
2. Nhấn nút Đổi mật khẩu?
3. Điền mật khẩu cũ đúng
4. Điền mật khẩu mới hợp lệ
5. Nhập lại mật khẩu chính xác
6. Nhấn nút Hủy bỏ</t>
  </si>
  <si>
    <t>Thực hiện đổi mật khẩu cho tài khoản admin với mật khẩu cũ và mới hợp lệ</t>
  </si>
  <si>
    <t>Sau khi nhấn nút Đồng ý, xuất hiện thông báo “Đổi mật khẩu thành công”, admin đăng nhập lại với mật khẩu mới thành công</t>
  </si>
  <si>
    <t>Thực hiện đổi mật khẩu cho tài khoản admin với ô mật khẩu cũ để trống và mật khẩu mới hợp lệ</t>
  </si>
  <si>
    <t>Thực hiện đổi mật khẩu cho tài khoản admin với ô mật khẩu cũ bị sai và mật khẩu mới hợp lệ</t>
  </si>
  <si>
    <t>Thực hiện đổi mật khẩu cho tài khoản admin với mật khẩu cũ đúng và để trống ô mật khẩu mới</t>
  </si>
  <si>
    <t>Thực hiện đổi mật khẩu cho tài khoản admin với mật khẩu cũ đúng và mật khẩu mới không đúng định dang (dưới 8 ký tự)</t>
  </si>
  <si>
    <t>Thực hiện đổi mật khẩu cho tài khoản admin với mật khẩu cũ đúng và mật khẩu mới không đúng định dang (không có chữ hoa)</t>
  </si>
  <si>
    <t>Thực hiện đổi mật khẩu cho tài khoản admin với mật khẩu cũ đúng và mật khẩu mới không đúng định dang (không có chữ thường)</t>
  </si>
  <si>
    <t>Thực hiện đổi mật khẩu cho tài khoản admin với mật khẩu cũ đúng và mật khẩu mới không đúng định dang (không có chữ số)</t>
  </si>
  <si>
    <t>Thực hiện đổi mật khẩu cho tài khoản admin với mật khẩu cũ đúng và mật khẩu mới không đúng định dang (không có ký tự đặc biệt)</t>
  </si>
  <si>
    <t>Thực hiện đổi mật khẩu cho tài khoản admin với mật khẩu cũ đúng, mật khẩu mới hợp lệ và để trống ô Nhập lại mật khẩu</t>
  </si>
  <si>
    <t>Thực hiện đổi mật khẩu cho tài khoản admin với mật khẩu cũ đúng, mật khẩu mới hợp lệ và ô Nhập lại mật khẩu không khớp</t>
  </si>
  <si>
    <t>Hủy bỏ thay đổi mật khẩu cho tài khoản admin</t>
  </si>
  <si>
    <t>Thực hiện xem Menu</t>
  </si>
  <si>
    <t>1. Mở app
2. Nhấn Xem Menu</t>
  </si>
  <si>
    <t>Khách hàng sẽ được chuyển đến danh sách các món</t>
  </si>
  <si>
    <t>Kiểm tra giao diện danh sách các món</t>
  </si>
  <si>
    <t>Thực hiện xem chi tiết đồ uống</t>
  </si>
  <si>
    <t>1. Mở app
2. Nhấn Xem Menu
3. Nhấn vào đồ uống bất kì</t>
  </si>
  <si>
    <t>Khách hàng được chuyển đến Chi tiết đồ uống</t>
  </si>
  <si>
    <t>Kiểm tra giao diện Chi tiết đồ uống</t>
  </si>
  <si>
    <t>1. Mở app
2. Nhấn Xem Menu
3. Nhấn vào đồ uống bất kì
4. Tăng số lượng đồ uống
5. Giảm số lượng đồ uống</t>
  </si>
  <si>
    <t>Số lượng đồ uống tăng lên, giảm xuống theo bước 4, bước 5. Tổng tiền tăng lên và giảm xuống chính xác</t>
  </si>
  <si>
    <t>1. Mở app
2. Nhấn Xem Menu
3. Nhấn vào đồ uống bất kì
4. Lần lượt chọn các size S, M, L</t>
  </si>
  <si>
    <t>Đồ uống thay đổi size từ S sang M sang L, đơn giá đồ thay đổi theo size. Tổng tiền thay đổi chính xác theo size.</t>
  </si>
  <si>
    <t xml:space="preserve">Khách hàng chỉ có thể chọn một trong hai: nóng hay đá.
Khách hàng có thể chọn nhiều loại toppings khác nhau.
Tổng tiền thay đổi theo các tùy chọn và theo số lượng toppings
</t>
  </si>
  <si>
    <t>1. Mở app
2. Nhấn Xem Menu
3. Nhấn vào đồ uống bất kì
4. Chọn size
5. Chọn số lượng đồ uống
6. Lần lượt chọn các tùy chọn nóng, đá, các loại toppings</t>
  </si>
  <si>
    <t>Thực hiện thêm vào giỏ hàng 1 loại đồ uống</t>
  </si>
  <si>
    <t>1. Mở app
2. Nhấn Xem Menu
3. Nhấn vào đồ uống bất kì
4. Chọn size
5. Chọn số lượng đồ uống
6. Chọn nóng, đá, các loại toppings
7. Nhấn nút Đặt món</t>
  </si>
  <si>
    <t>Xuất hiện thông báo “Đồ uống đã được thêm vào giỏ”. Biểu tượng giỏ hàng thể hiện số lượng đồ uống chính xác</t>
  </si>
  <si>
    <t>Thực hiện thêm vào giỏ hàng nhiều loại đồ uống</t>
  </si>
  <si>
    <t xml:space="preserve">1. Mở app
2. Nhấn Xem Menu
3. Chọn một loại đồ uống bất kì
4. Nhấn nút Đặt món
5. Quay lại Menu
6. Chọn thêm 1 loại đồ uống khác
7. Nhấn nút Đặt món
</t>
  </si>
  <si>
    <t>Thực hiện thêm vào đồ uống ở trạng thái hết hàng</t>
  </si>
  <si>
    <t>1. Mở app
2. Nhấn Xem Menu
3. Chọn 1 đồ uống ở trạng thái hết hàng
4. Nhấn nút Đặt món</t>
  </si>
  <si>
    <t>Không có chuyện gì xảy ra, khách hàng không thể đặt món đã hết hàng</t>
  </si>
  <si>
    <t>Thực hiện quay lại menu khi chưa nhấn nút Đặt món</t>
  </si>
  <si>
    <t>1. Mở app
2. Nhấn Xem Menu
3. Chọn một loại đồ uống bất kì
4. Quay lại menu</t>
  </si>
  <si>
    <t>Đồ uống không được thêm vào giỏ hàng.</t>
  </si>
  <si>
    <t>Thoát khỏi app khi chưa nhấn nút Đặt món</t>
  </si>
  <si>
    <t>1. Mở app
2. Nhấn Xem Menu
3. Chọn một loại đồ uống bất kì
4. Tắt app
5. Mở app lại</t>
  </si>
  <si>
    <t>Khách hàng đã đăng nhập vào tài khoản và đã thêm đồ uống vào giỏ hàng</t>
  </si>
  <si>
    <t>1. Mở app
2. Nhấn Xem Menu
3. Nhấn vào 1 loại đồ uống bất kỳ</t>
  </si>
  <si>
    <t>1. Mở app
2. Nhấn vào biểu tượng giỏ hàng
3. Tăng số lượng đồ uống tại giỏ hàng</t>
  </si>
  <si>
    <t>Số lượng đồ uống tăng tương ứng. Tổng tiền được tính toán chính xác</t>
  </si>
  <si>
    <t>1. Mở app
2. Nhấn vào biểu tượng giỏ hàng
3. Giảm số lượng đồ uống tại giỏ hàng</t>
  </si>
  <si>
    <t>Số lượng đồ uống giảm tương ứng. Tổng tiền được tính toán chính xác</t>
  </si>
  <si>
    <t>Khách hàng đã đăng nhập vào tài khoản và đã thêm ít nhất 2 đồ uống vào giỏ hàng</t>
  </si>
  <si>
    <t>Khi số lượng đồ uống giảm về 0, đơn hàng biến mất</t>
  </si>
  <si>
    <t>1. Mở app
2. Nhấn vào biểu tượng giỏ hàng
3. Nhấn Quay lại</t>
  </si>
  <si>
    <t>1. Mở app
2. Nhấn vào biểu tượng giỏ hàng
3. Tăng hoặc giảm số lượng đồ uống
4. Nhấn Quay lại</t>
  </si>
  <si>
    <t>Khách hàng đã đăng nhập vào hệ thống và đã lựa chọn đồ uống.</t>
  </si>
  <si>
    <t>Cửa sổ pop-up để khách hàng nhập số bàn hiện lên</t>
  </si>
  <si>
    <t>Quay lại Chi tiết giỏ hàng từ pop-up nhập số bàn</t>
  </si>
  <si>
    <t>1. Mở app
2. Đi tới Giỏ hàng
3. Nhấn nút Thanh toán
4. Quay lại</t>
  </si>
  <si>
    <t>Khách hàng quay lại Chi tiết giỏ hàng thành công</t>
  </si>
  <si>
    <t>1. Mở app
2. Đi tới Giỏ hàng
3. Nhấn nút Thanh toán
4. Điền số bàn vào pop-up
5. Nhấn Tiếp</t>
  </si>
  <si>
    <t>Khách hàng được chuyển tới Chi tiết thanh toán</t>
  </si>
  <si>
    <t>1. Mở app
2. Đi tới Giỏ hàng
3. Nhấn nút Thanh toán
4. Điền số bàn vào pop-up
5. Nhấn Tiếp
6. Nhấn Hủy bỏ</t>
  </si>
  <si>
    <t>Khách hàng được chuyển về Chi tiết giỏ hàng</t>
  </si>
  <si>
    <t>Thực hiện thanh toán đơn hàng bằng tiền mặt</t>
  </si>
  <si>
    <t>1. Mở app
2. Đi tới Giỏ hàng
3. Nhấn nút Thanh toán
4. Điền số bàn vào pop-up
5. Nhấn Tiếp
6. Nhấn Thanh toán
7. Chọn Thanh toán bằng tiền mặt
8. Nhấn Đồng ý</t>
  </si>
  <si>
    <t>Xuất hiện thông báo “Đồ uống được đặt thành công”</t>
  </si>
  <si>
    <t>Thực hiện thanh toán đơn hàng bằng VinID</t>
  </si>
  <si>
    <t>1. Mở app
2. Đi tới Giỏ hàng
3. Nhấn nút Thanh toán
4. Điền số bàn vào pop-up
5. Nhấn Tiếp
6. Nhấn Thanh toán
7. Chọn Thanh toán bằng VinID
8. Nhấn Đồng ý
9. Xác nhận thông tin tài khoản VinID</t>
  </si>
  <si>
    <t>Khi khách hàng chọn Thanh toán bằng VinID, sẽ xuất hiện pop-up để khách hàng xác thông tin tài khoản VinID. Sau khi khách hàng thanh toán bằng VinID, app sẽ xuất hiện thông báo “Đồ uống được đặt thành công”</t>
  </si>
  <si>
    <t>Thực hiện thanh toán bằng VinID khi không có đủ tiền trong VinID</t>
  </si>
  <si>
    <t>Khách hàng đã đăng nhập vào hệ thống và đã lựa chọn đồ uống.
Tài khoản VinID có đủ tiền để thanh toán</t>
  </si>
  <si>
    <t>Khi khách hàng không có đủ tiền thanh toán, đơn hàng sẽ không được thanh toán và khách hàng được chuyển trở về Chi tiết Thanh toán</t>
  </si>
  <si>
    <t>Thực hiện thanh toán đơn hàng bằng tiền mặt khi hệ thống bị quá tải</t>
  </si>
  <si>
    <t>Khách hàng đã đăng nhập vào hệ thống và đã lựa chọn đồ uống.
Hệ thống có 1000 người sử dụng cùng lúc</t>
  </si>
  <si>
    <t>Xuất hiện thông báo “Đồ uống không được đặt thành công”</t>
  </si>
  <si>
    <t>Thực hiện thanh toán đơn hàng bằng VinID khi hệ thống bị quá tải</t>
  </si>
  <si>
    <t>Kiểm tra giao diện Đăng ký và Đăng nhập</t>
  </si>
  <si>
    <t>Xuất hiện thông báo "Đăng ký tài khoản thành công", giao diện chuyển đến giao diện chọn món</t>
  </si>
  <si>
    <t>Thông tin không được lưu và khách hàng được chuyển về giao diện đầu tiên</t>
  </si>
  <si>
    <t>Kiểm tra giao diện Đăng Nhập</t>
  </si>
  <si>
    <t>giao diện có nút Đăng Nhập, có trường username, trường password và nút Quên mật khẩu</t>
  </si>
  <si>
    <t>Xuất hiện thông báo “Đăng nhập tài khoản thành công” và khách hàng được chuyển đến giao diện chọn món</t>
  </si>
  <si>
    <t>Kiểm tra giao diện sau khi Đăng Nhập</t>
  </si>
  <si>
    <t>giao diện chuyển đến giao diện chọn món, nút Đăng xuất ở góc trên bên phải, có nút Đổi mật khẩu</t>
  </si>
  <si>
    <t>Xuất hiện thông báo “Đăng nhập tài khoản thành công” và admin được chuyển đến giao diện chọn món, nút Đăng xuất ở góc trên bên phải giao diện</t>
  </si>
  <si>
    <t>Admin được đăng xuất ra khỏi tài khoản và quay về giao diện đăng nhập và đăng ký ban đầu</t>
  </si>
  <si>
    <t>Khách hàng được đăng xuất ra khỏi tài khoản và quay về giao diện đăng nhập và đăng ký ban đầu</t>
  </si>
  <si>
    <t>Khách hàng được chuyển về giao diện ban đầu</t>
  </si>
  <si>
    <t>Khách hàng được chuyển về giao diện ban đầu, mật khẩu không thay đổi</t>
  </si>
  <si>
    <t>Danh sách các món gồm tên món và hình ảnh các món. Hình ảnh rõ ràng, có cùng kích thước. Tên món có cùng font, kích cỡ và vừa với giao diện</t>
  </si>
  <si>
    <t>Kiểm tra chức năng thêm, bớt đồ uống tại giao diện Chi tiết đồ uống</t>
  </si>
  <si>
    <t>Kiểm tra chức năng chọn size cho đồ uống tại giao diện Chi tiết đồ uống</t>
  </si>
  <si>
    <t>Kiểm tra các tùy chọn bổ sung cho đồ uống tại giao diện Chi tiết đồ uống</t>
  </si>
  <si>
    <t>Kiểm tra sự tồn tại của biểu tượng giỏ hàng ở tất cả giao diện</t>
  </si>
  <si>
    <t>Biểu tượng giỏ hàng xuất hiện ở tất cả giao diện</t>
  </si>
  <si>
    <t>Đi tới giao diện Chi tiết giỏ hàng</t>
  </si>
  <si>
    <t>Khách hàng được đưa tới giao diện Chi tiết giỏ hàng</t>
  </si>
  <si>
    <t>Kiểm tra giao diện Chi tiết giỏ hàng</t>
  </si>
  <si>
    <t>Màn hình giỏ hàng hiển thị danh sách các loại đồ uống đã đặt cùng thông tin về số lượng, tổng tiền, các tùy chọn cho đồ uống.
Màn hình có lựa chọn để khách hàng tiến hành bước tiếp theo là thanh toán hoặc trở lại giao diện trước đó</t>
  </si>
  <si>
    <t>Tăng số lượng đồ uống tại giao diện Chi tiết giỏ hàng</t>
  </si>
  <si>
    <t>Giảm số lượng đồ uống tại giao diện Chi tiết giỏ hàng</t>
  </si>
  <si>
    <t>Giảm số lượng đồ uống tại giao diện Chi tiết giỏ hàng về 0</t>
  </si>
  <si>
    <t>Thực hiện quay về giao diện trước từ giỏ hàng</t>
  </si>
  <si>
    <t>Khách hàng quay lại giao diện trước khi nhấn giỏ hàng. Số lượng đồ uống trong giỏ hàng giữ nguyên</t>
  </si>
  <si>
    <t>Thực hiện quay về giao diện trước đấy sau khi chỉnh sửa giỏ hàng</t>
  </si>
  <si>
    <t>Khách hàng quay lại giao diện trước khi nhấn giỏ hàng. Số lượng đồ uống sau khi chỉnh sửa được cập nhật ở biểu tượng giỏ hàng</t>
  </si>
  <si>
    <t>Nhấn nút Thanh toán từ giao diện Chi tiết giỏ hàng</t>
  </si>
  <si>
    <t>Đi tới giao diện Chi tiết thanh toán</t>
  </si>
  <si>
    <t>Kiểm tra giao diện Chi tiết thanh toán</t>
  </si>
  <si>
    <t>Màn hình chi tiết hóa đơn hiện ra: Thông tin các loại đồ uống, số lượng và tổng tiền từng loại, bàn số: …, tổng tiền cả hóa đơn.
Trên giao diện có 2 lựa chọn: Thanh toán và Hủy bỏ</t>
  </si>
  <si>
    <t>Hủy bỏ Thanh toán tại giao diện Chi tiết thanh toán</t>
  </si>
  <si>
    <t>Admin đã đăng nhập vào hệ thống</t>
  </si>
  <si>
    <t>1. Mở app
2. Nhấn Menu</t>
  </si>
  <si>
    <t>Kiểm tra giao diện Thêm, xóa đồ uống</t>
  </si>
  <si>
    <t>Tài khoản admin , trên màn hình danh sách menu đồ uống sẽ có thêm biểu tượng thêm mới hoặc xóa bỏ đồ uống khỏi danh sách.</t>
  </si>
  <si>
    <t>Đi tới giao diện Thêm đồ uống</t>
  </si>
  <si>
    <t>1. Mở app
2. Nhấn Menu
3. Nhấn Thêm đồ uống</t>
  </si>
  <si>
    <t>Thực hiện Thêm đồ uống</t>
  </si>
  <si>
    <t>Màn hình hiện ra cho phép admin thêm thông tin đồ uống bao gồm: Tên đồ uống, hình ảnh, mô tả, đơn giá, loại toppings.</t>
  </si>
  <si>
    <t>1. Mở app
2. Nhấn Menu
3. Nhấn Thêm đồ uống
4. Điền tên đồ uống, hình ảnh, mô tả, đơn giá
5. Nhấn Thêm</t>
  </si>
  <si>
    <t>Đồ uống được thêm thành công, xuất hiện thông báo “Đồ uống được thêm thành công”</t>
  </si>
  <si>
    <t>Thực hiện Thêm đồ uống với ô tên đồ uống bỏ trống và điền  các trường hình ảnh, mô tả, đơn giá</t>
  </si>
  <si>
    <t>1. Mở app
2. Nhấn Menu
3. Nhấn Thêm đồ uống
4. Bỏ trống tên đồ uống 
5. Điền hình ảnh, mô tả, đơn giá
6. Nhấn Thêm</t>
  </si>
  <si>
    <t>Đồ uống được thêm không thành công, hệ thống báo trường còn thiếu</t>
  </si>
  <si>
    <t>Thực hiện Thêm đồ uống với ô hình ảnh bỏ trống và điền  các trường tên đồ uống, mô tả, đơn giá</t>
  </si>
  <si>
    <t>1. Mở app
2. Nhấn Menu
3. Nhấn Thêm đồ uống
4. Bỏ trống hình ảnh 
5. Điền tên đồ uống, mô tả, đơn giá
6. Nhấn Thêm</t>
  </si>
  <si>
    <t>Thực hiện Thêm đồ uống với ô mô tả bỏ trống và điền  các trường tên đồ uống, hình ảnh, đơn giá</t>
  </si>
  <si>
    <t>1. Mở app
2. Nhấn Menu
3. Nhấn Thêm đồ uống
4. Bỏ trống mô tả 
5. Điền tên đồ uống, hình ảnh, đơn giá
6. Nhấn Thêm</t>
  </si>
  <si>
    <t>Thực hiện Thêm đồ uống với ô đơn giá bỏ trống và điền  các trường tên đồ uống, hình ảnh, đơn giá</t>
  </si>
  <si>
    <t>1. Mở app
2. Nhấn Menu
3. Nhấn Thêm đồ uống
4. Bỏ trống đơn giá 
5. Điền tên đồ uống, hình ảnh, mô tả
6. Nhấn Thêm</t>
  </si>
  <si>
    <t>Thực hiện Thêm đồ uống với tất cả các trường bỏ trống</t>
  </si>
  <si>
    <t>1. Mở app
2. Nhấn Menu
3. Nhấn Thêm đồ uống
4. Bỏ trống tất cả các trường 
5. Nhấn Thêm</t>
  </si>
  <si>
    <t>Hủy bỏ thực hiện Thêm đồ uống</t>
  </si>
  <si>
    <t>1. Mở app
2. Nhấn Menu
3. Nhấn Thêm đồ uống
4. Điền tên đồ uống, hình ảnh, mô tả, đơn giá
5. Nhấn Hủy bỏ</t>
  </si>
  <si>
    <t>Đồ uống không được thêm, admin được chuyển về giao diện Menu</t>
  </si>
  <si>
    <t>Thực hiện Xóa đồ uống</t>
  </si>
  <si>
    <t>1. Mở app
2. Nhấn Menu
3. Nhấn giữ 1 đồ uống bất kỳ
4. Chọn Đồng ý</t>
  </si>
  <si>
    <t>Hủy bỏ thực hiện Xóa đồ uống</t>
  </si>
  <si>
    <t>1. Mở app
2. Nhấn Menu
3. Nhấn giữ 1 đồ uống bất kỳ
4. Chọn Xóa</t>
  </si>
  <si>
    <t>Khi nhấn giữ 1 đồ uống, 1 pop-up với lựa chọn: Đồng ý/Hủy bỏ hiện lên. Sau khi chọn Đồng ý, đồ uống được xóa khỏi Menu, xuất hiện thông báo “Đồ uống đã được xóa thành công”</t>
  </si>
  <si>
    <t>Đồ uống không được xóa khỏi Menu</t>
  </si>
  <si>
    <t>Oppo A83 - Android 7.1.1 (Máy thật)</t>
  </si>
  <si>
    <t>Giao diện có nút Đăng Ký, có trường username và trường password. Các yếu tố được trình bày hài hòa, đúng chính tả, không bị đè lên nhau</t>
  </si>
  <si>
    <t>Xuất hiện thông báo và "Tài khoản hoặc mật khẩu không hợp lệ"</t>
  </si>
  <si>
    <t>Xuất hiện thông báo và "Tài khoản đã tồn tại"</t>
  </si>
  <si>
    <t>Bug-2</t>
  </si>
  <si>
    <t>Bug-3</t>
  </si>
  <si>
    <t>Bug-4</t>
  </si>
  <si>
    <t>Đăng ký thất bại và xuất hiện thông báo và "Tài khoản hoặc mật khẩu không hợp lệ"</t>
  </si>
  <si>
    <t>Đăng ký thất bại và xuất hiện thông báo và “Mật khẩu không hợp lệ, mật khẩu phải tối thiểu 8 kí tự, bao gồm chữ hoa, thường, số và kí tự đặc biệt”</t>
  </si>
  <si>
    <t>Đăng ký thất bại và xuất hiện thông báo “Đăng ký tài khoản thất bại” và “Mật khẩu không hợp lệ, mật khẩu phải tối thiểu 8 kí tự, bao gồm chữ hoa, thường, số và kí tự đặc biệt”</t>
  </si>
  <si>
    <t>1. Mở app</t>
  </si>
  <si>
    <t>1. Mở app
2. Điền username hợp lệ
3. Điền password hợp lệ
4. Đăng nhập tài khoản</t>
  </si>
  <si>
    <t>1. Mở app
2. Để trống username
3. Điền password hợp lệ
4. Đăng nhập tài khoản</t>
  </si>
  <si>
    <t>1. Mở app
2. Điền 1 username không tồn tại
3. Điền password hợp lệ
4. Đăng nhập tài khoản</t>
  </si>
  <si>
    <t>1. Mở app
2. Điền username hợp lệ
3. Để trống password
4. Đăng nhập tài khoản</t>
  </si>
  <si>
    <t>1. Mở app
2. Điền username hợp lệ
3. Điền 1 password đúng yêu cầu nhưng không đúng với tài khoản đã cho
4. Đăng nhập tài khoản</t>
  </si>
  <si>
    <t>1. Mở app
2. Điền username hợp lệ
3. Điền 1 password dưới 8 ký tự
4. Đăng nhập tài khoản</t>
  </si>
  <si>
    <t>1. Mở app
2. Điền username hợp lệ
3. Điền 1 password không có chữ hoa
4. Đăng nhập tài khoản</t>
  </si>
  <si>
    <t>1. Mở app
2. Điền username hợp lệ
3. Điền 1 password không có chữ thường
4. Đăng nhập tài khoản</t>
  </si>
  <si>
    <t>1. Mở app
2. Điền username hợp lệ
3. Điền 1 password không có chữ số
4. Đăng nhập tài khoản</t>
  </si>
  <si>
    <t>1. Mở app
2. Điền username hợp lệ
3. Điền 1 password không có ký tự đặc biệt
4. Đăng nhập tài khoản</t>
  </si>
  <si>
    <t>Bug-5</t>
  </si>
  <si>
    <t>Bug-6</t>
  </si>
  <si>
    <t>Tester không có tài khoản admin</t>
  </si>
  <si>
    <t>1. Mở app
2. Nhấn nút Quên mật khẩu
3. Chọn Phone
4. Nhập số điện thoại hợp lệ vào cửa sổ pop-up
5. Nhấn nút Đồng ý</t>
  </si>
  <si>
    <t>Bug-7</t>
  </si>
  <si>
    <t>Bug-8</t>
  </si>
  <si>
    <t>Bug-9</t>
  </si>
  <si>
    <t>Bug-10</t>
  </si>
  <si>
    <t>Xuất hiện thông báo “Mật khẩu không hợp lệ”</t>
  </si>
  <si>
    <t>Xuất hiện thông báo “Sai mật khẩu”</t>
  </si>
  <si>
    <t>Bug-11</t>
  </si>
  <si>
    <t>Xuất hiện thông báo “Mật khẩu mới không khớp”</t>
  </si>
  <si>
    <t>Không có size để chọn</t>
  </si>
  <si>
    <t>Màn hình chi tiết bao gồm các thông tin : Hình ảnh, mô tả đồ uống, đơn giá, size, trạng thái còn hàng, hết hàng, các tùy chọn bổ sung như: uống nóng, đá, thêm toppings
Màn hình có tùy chọn để khách hàng lựa chọn số lượng đồ uống cần đặt, tổng tiền sẽ được tính dựa trên số lượng đồ uống + phần toppings bổ sung
Khi mở màn hình chi tiết đồ uống, số lượng đồ uống sẽ đặt mặc định là 1.
Có nút Đặt món</t>
  </si>
  <si>
    <t>Bug-12, Bug-13, Bug-14, Bug-15, Bug-16</t>
  </si>
  <si>
    <t>Bug-17</t>
  </si>
  <si>
    <t>Không thể thực hiện khi không có nút Đặt món</t>
  </si>
  <si>
    <t>Không thể thực hiện khi không có Giỏ hàng</t>
  </si>
  <si>
    <t>Bug-18</t>
  </si>
  <si>
    <t>Samsung Galaxy Z Fold3 5G - Android 11 (Máy ảo)</t>
  </si>
  <si>
    <t>Bug-19</t>
  </si>
  <si>
    <t>Bug-12, Bug-14,  Bug-15, Bug-20</t>
  </si>
  <si>
    <t>Bug-21</t>
  </si>
  <si>
    <t>Khách hàng thành công thêm 2 loại đồ uống khác nhau vào giỏ hàng</t>
  </si>
  <si>
    <t>Không có trạng thái hết hàng hay còn hàng (Bug-15)</t>
  </si>
  <si>
    <t>Do hệ thống thông báo lỗi trường hợp email và số điện thoại hợp lệ, nên không thể kết luận được trường hợp  không hợp lệ hệ thống có hoạt động đúng không</t>
  </si>
  <si>
    <t>Do hệ thống thông báo lỗi được trường hợp email và số điện thoại hợp lệ, nên không thể kết luận được trường hợp  không hợp lệ hệ thống có hoạt động đúng không</t>
  </si>
  <si>
    <t>Không thể thực hiện khi không có Giỏ hàng và không thể chỉnh sửa số lượng</t>
  </si>
  <si>
    <t>1. Mở app
2. Đi tới Giỏ hàng
3. Nhấn nút Thanh toán
Trường hợp Samsung Galaxy Z Fold3 5G:
1. Mở app
2. Chọn đồ uống bất kỳ
3. Chọn số lượng
4. Chọn Add to cart
5. Nhấn Order</t>
  </si>
  <si>
    <t>Bug-27</t>
  </si>
  <si>
    <t>Không thể đi tới giao diện Thanh toán</t>
  </si>
  <si>
    <t xml:space="preserve">1. Mở app
2. Nhấn vào biểu tượng giỏ hàng
</t>
  </si>
  <si>
    <t>Đi tới giỏ hàng bằng cách:
1. Mở app
2. Chọn đồ uống bất kỳ
3. Chọn số lượng
4. Chọn Add to cart
 Bug-21</t>
  </si>
  <si>
    <t>Đi tới giỏ hàng bằng cách:
1. Mở app
2. Chọn đồ uống bất kỳ
3. Chọn số lượng
4. Chọn Add to cart
Bug-22, Bug-23, Bug-24, Bug-25</t>
  </si>
  <si>
    <t>Đi tới giỏ hàng bằng cách:
1. Mở app
2. Chọn đồ uống bất kỳ
3. Chọn số lượng
4. Chọn Add to cart
Bug-26</t>
  </si>
  <si>
    <t xml:space="preserve">1. Mở app
2. Nhấn vào biểu tượng giỏ hàng
3. Giảm số lượng đồ uống tại giỏ hàng về 0
</t>
  </si>
  <si>
    <t>Oppo A83</t>
  </si>
  <si>
    <t>Samsung Galaxy Z Fold3 5G</t>
  </si>
  <si>
    <t>Funix - Assignment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</si>
</sst>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d\-mmm\-yy;@"/>
  </numFmts>
  <fonts count="33">
    <font>
      <sz val="11"/>
      <color theme="1"/>
      <name val="Calibri"/>
      <family val="2"/>
      <scheme val="minor"/>
    </font>
    <font>
      <b/>
      <sz val="22"/>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sz val="10"/>
      <color theme="1"/>
      <name val="Tahoma"/>
      <family val="2"/>
    </font>
    <font>
      <sz val="11"/>
      <name val="ＭＳ Ｐゴシック"/>
      <charset val="128"/>
    </font>
    <font>
      <b/>
      <sz val="10"/>
      <name val="Tahoma"/>
      <family val="2"/>
    </font>
    <font>
      <sz val="10"/>
      <color indexed="10"/>
      <name val="Tahoma"/>
      <family val="2"/>
    </font>
    <font>
      <sz val="10"/>
      <color indexed="8"/>
      <name val="Tahoma"/>
      <family val="2"/>
    </font>
    <font>
      <b/>
      <sz val="10"/>
      <color indexed="8"/>
      <name val="Tahoma"/>
      <family val="2"/>
    </font>
    <font>
      <u/>
      <sz val="11"/>
      <color theme="10"/>
      <name val="Calibri"/>
      <family val="2"/>
      <scheme val="minor"/>
    </font>
    <font>
      <sz val="10"/>
      <color indexed="9"/>
      <name val="Tahoma"/>
      <family val="2"/>
    </font>
    <font>
      <b/>
      <sz val="10"/>
      <color indexed="12"/>
      <name val="Tahoma"/>
      <family val="2"/>
    </font>
    <font>
      <sz val="8"/>
      <name val="Calibri"/>
      <family val="2"/>
      <scheme val="minor"/>
    </font>
    <font>
      <sz val="10"/>
      <color rgb="FFFF0000"/>
      <name val="Tahoma"/>
      <family val="2"/>
    </font>
    <font>
      <sz val="10"/>
      <color rgb="FF000000"/>
      <name val="Arial"/>
      <family val="2"/>
    </font>
    <font>
      <sz val="11"/>
      <color theme="1"/>
      <name val="Calibri"/>
      <family val="2"/>
      <scheme val="minor"/>
    </font>
    <font>
      <b/>
      <sz val="11"/>
      <color theme="0"/>
      <name val="Calibri"/>
      <family val="2"/>
      <scheme val="minor"/>
    </font>
    <font>
      <b/>
      <sz val="18"/>
      <color indexed="10"/>
      <name val="Tahoma"/>
      <family val="2"/>
    </font>
    <font>
      <b/>
      <sz val="10"/>
      <color rgb="FFFF0000"/>
      <name val="Tahoma"/>
      <family val="2"/>
    </font>
    <font>
      <i/>
      <sz val="10"/>
      <color rgb="FFFF0000"/>
      <name val="Tahoma"/>
      <family val="2"/>
    </font>
    <font>
      <sz val="10"/>
      <color theme="1"/>
      <name val="Calibri"/>
      <family val="2"/>
      <scheme val="minor"/>
    </font>
    <font>
      <b/>
      <sz val="10"/>
      <name val="Calibri"/>
      <family val="2"/>
      <scheme val="minor"/>
    </font>
    <font>
      <sz val="10"/>
      <name val="Calibri"/>
      <family val="2"/>
      <scheme val="minor"/>
    </font>
    <font>
      <sz val="10"/>
      <color indexed="8"/>
      <name val="Calibri"/>
      <family val="2"/>
      <scheme val="minor"/>
    </font>
    <font>
      <i/>
      <sz val="10"/>
      <color indexed="17"/>
      <name val="Calibri"/>
      <family val="2"/>
      <scheme val="minor"/>
    </font>
    <font>
      <b/>
      <sz val="10"/>
      <color indexed="8"/>
      <name val="Calibri"/>
      <family val="2"/>
      <scheme val="minor"/>
    </font>
    <font>
      <sz val="9"/>
      <color indexed="81"/>
      <name val="Tahoma"/>
      <charset val="1"/>
    </font>
    <font>
      <b/>
      <sz val="9"/>
      <color indexed="81"/>
      <name val="Tahoma"/>
      <charset val="1"/>
    </font>
    <font>
      <b/>
      <sz val="10"/>
      <color theme="4" tint="-0.249977111117893"/>
      <name val="Tahoma"/>
      <family val="2"/>
    </font>
  </fonts>
  <fills count="10">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theme="6" tint="-0.499984740745262"/>
        <bgColor indexed="32"/>
      </patternFill>
    </fill>
    <fill>
      <patternFill patternType="solid">
        <fgColor theme="2" tint="-9.9978637043366805E-2"/>
        <bgColor indexed="41"/>
      </patternFill>
    </fill>
    <fill>
      <patternFill patternType="solid">
        <fgColor theme="6" tint="-0.249977111117893"/>
        <bgColor indexed="64"/>
      </patternFill>
    </fill>
    <fill>
      <patternFill patternType="solid">
        <fgColor theme="7" tint="-0.499984740745262"/>
        <bgColor indexed="64"/>
      </patternFill>
    </fill>
    <fill>
      <patternFill patternType="solid">
        <fgColor theme="2" tint="-0.249977111117893"/>
        <bgColor indexed="64"/>
      </patternFill>
    </fill>
    <fill>
      <patternFill patternType="solid">
        <fgColor theme="2" tint="-0.499984740745262"/>
        <bgColor indexed="64"/>
      </patternFill>
    </fill>
  </fills>
  <borders count="5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hair">
        <color indexed="8"/>
      </left>
      <right style="hair">
        <color indexed="8"/>
      </right>
      <top style="thin">
        <color indexed="8"/>
      </top>
      <bottom style="hair">
        <color indexed="8"/>
      </bottom>
      <diagonal/>
    </border>
    <border>
      <left/>
      <right/>
      <top/>
      <bottom style="thin">
        <color indexed="64"/>
      </bottom>
      <diagonal/>
    </border>
    <border>
      <left style="medium">
        <color indexed="8"/>
      </left>
      <right style="thin">
        <color indexed="8"/>
      </right>
      <top/>
      <bottom style="thin">
        <color indexed="8"/>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medium">
        <color indexed="8"/>
      </right>
      <top style="thin">
        <color indexed="8"/>
      </top>
      <bottom style="thin">
        <color indexed="64"/>
      </bottom>
      <diagonal/>
    </border>
    <border>
      <left style="medium">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64"/>
      </left>
      <right style="thin">
        <color indexed="64"/>
      </right>
      <top/>
      <bottom style="thin">
        <color indexed="64"/>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64"/>
      </right>
      <top style="thin">
        <color indexed="8"/>
      </top>
      <bottom/>
      <diagonal/>
    </border>
    <border>
      <left/>
      <right/>
      <top style="thin">
        <color indexed="8"/>
      </top>
      <bottom style="thin">
        <color indexed="64"/>
      </bottom>
      <diagonal/>
    </border>
    <border>
      <left style="medium">
        <color indexed="8"/>
      </left>
      <right/>
      <top/>
      <bottom style="thin">
        <color indexed="8"/>
      </bottom>
      <diagonal/>
    </border>
    <border>
      <left style="thin">
        <color indexed="64"/>
      </left>
      <right/>
      <top style="thin">
        <color indexed="64"/>
      </top>
      <bottom style="thin">
        <color indexed="64"/>
      </bottom>
      <diagonal/>
    </border>
    <border>
      <left style="thin">
        <color indexed="8"/>
      </left>
      <right style="thin">
        <color indexed="64"/>
      </right>
      <top style="thin">
        <color indexed="8"/>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s>
  <cellStyleXfs count="8">
    <xf numFmtId="0" fontId="0" fillId="0" borderId="0"/>
    <xf numFmtId="164" fontId="8" fillId="0" borderId="0"/>
    <xf numFmtId="0" fontId="8" fillId="0" borderId="0"/>
    <xf numFmtId="0" fontId="13" fillId="0" borderId="0" applyNumberFormat="0" applyFill="0" applyBorder="0" applyAlignment="0" applyProtection="0"/>
    <xf numFmtId="0" fontId="18" fillId="0" borderId="0"/>
    <xf numFmtId="0" fontId="18" fillId="0" borderId="0"/>
    <xf numFmtId="0" fontId="19" fillId="0" borderId="0"/>
    <xf numFmtId="9" fontId="19" fillId="0" borderId="0" applyFont="0" applyFill="0" applyBorder="0" applyAlignment="0" applyProtection="0"/>
  </cellStyleXfs>
  <cellXfs count="186">
    <xf numFmtId="0" fontId="0" fillId="0" borderId="0" xfId="0"/>
    <xf numFmtId="0" fontId="1" fillId="2" borderId="0" xfId="0" applyFont="1" applyFill="1" applyAlignment="1">
      <alignment horizontal="center" vertical="center"/>
    </xf>
    <xf numFmtId="0" fontId="3" fillId="0" borderId="0" xfId="0" applyFont="1" applyAlignment="1">
      <alignment horizontal="center" vertical="center"/>
    </xf>
    <xf numFmtId="0" fontId="3" fillId="0" borderId="0" xfId="0" applyFont="1"/>
    <xf numFmtId="0" fontId="4" fillId="2" borderId="0" xfId="0" applyFont="1" applyFill="1" applyAlignment="1">
      <alignment horizontal="left"/>
    </xf>
    <xf numFmtId="0" fontId="5" fillId="0" borderId="0" xfId="0" applyFont="1" applyAlignment="1">
      <alignment horizontal="left" indent="1"/>
    </xf>
    <xf numFmtId="0" fontId="3" fillId="2" borderId="0" xfId="0" applyFont="1" applyFill="1"/>
    <xf numFmtId="0" fontId="4" fillId="2" borderId="2" xfId="0" applyFont="1" applyFill="1" applyBorder="1" applyAlignment="1">
      <alignment horizontal="left"/>
    </xf>
    <xf numFmtId="0" fontId="3" fillId="0" borderId="4" xfId="0" applyFont="1" applyBorder="1"/>
    <xf numFmtId="164" fontId="3" fillId="0" borderId="8" xfId="0" applyNumberFormat="1" applyFont="1" applyBorder="1" applyAlignment="1">
      <alignment horizontal="left" vertical="center"/>
    </xf>
    <xf numFmtId="165" fontId="3" fillId="0" borderId="4" xfId="0" applyNumberFormat="1" applyFont="1" applyBorder="1" applyAlignment="1">
      <alignment horizontal="left"/>
    </xf>
    <xf numFmtId="0" fontId="5" fillId="0" borderId="0" xfId="0" applyFont="1" applyAlignment="1">
      <alignment horizontal="left"/>
    </xf>
    <xf numFmtId="0" fontId="4" fillId="2" borderId="0" xfId="0" applyFont="1" applyFill="1" applyAlignment="1">
      <alignment horizontal="left" indent="1"/>
    </xf>
    <xf numFmtId="0" fontId="3" fillId="0" borderId="0" xfId="0" applyFont="1" applyAlignment="1">
      <alignment horizontal="left"/>
    </xf>
    <xf numFmtId="0" fontId="4" fillId="0" borderId="0" xfId="0" applyFont="1" applyAlignment="1">
      <alignment horizontal="left"/>
    </xf>
    <xf numFmtId="0" fontId="3" fillId="0" borderId="0" xfId="0" applyFont="1" applyAlignment="1">
      <alignment vertical="center"/>
    </xf>
    <xf numFmtId="0" fontId="0" fillId="0" borderId="0" xfId="0" applyAlignment="1">
      <alignment horizontal="left" vertical="top"/>
    </xf>
    <xf numFmtId="0" fontId="7" fillId="0" borderId="0" xfId="0" applyFont="1" applyAlignment="1">
      <alignment horizontal="left" vertical="top" wrapText="1"/>
    </xf>
    <xf numFmtId="0" fontId="0" fillId="0" borderId="0" xfId="0" applyAlignment="1">
      <alignment horizontal="left" wrapText="1"/>
    </xf>
    <xf numFmtId="164" fontId="9" fillId="2" borderId="14" xfId="1" applyFont="1" applyFill="1" applyBorder="1" applyAlignment="1">
      <alignment horizontal="left" vertical="top" wrapText="1"/>
    </xf>
    <xf numFmtId="164" fontId="3" fillId="2" borderId="0" xfId="1" applyFont="1" applyFill="1" applyAlignment="1">
      <alignment horizontal="center" vertical="center" wrapText="1"/>
    </xf>
    <xf numFmtId="164" fontId="3" fillId="2" borderId="0" xfId="1" applyFont="1" applyFill="1" applyAlignment="1">
      <alignment horizontal="left" vertical="top" wrapText="1"/>
    </xf>
    <xf numFmtId="0" fontId="11" fillId="2" borderId="0" xfId="0" applyFont="1" applyFill="1" applyAlignment="1">
      <alignment horizontal="left" vertical="top"/>
    </xf>
    <xf numFmtId="164" fontId="9" fillId="2" borderId="18" xfId="1" applyFont="1" applyFill="1" applyBorder="1" applyAlignment="1">
      <alignment horizontal="left" vertical="top" wrapText="1"/>
    </xf>
    <xf numFmtId="164" fontId="5" fillId="2" borderId="0" xfId="1" applyFont="1" applyFill="1" applyAlignment="1">
      <alignment horizontal="center" vertical="center" wrapText="1"/>
    </xf>
    <xf numFmtId="164" fontId="5" fillId="2" borderId="0" xfId="1" applyFont="1" applyFill="1" applyAlignment="1">
      <alignment horizontal="left" vertical="top" wrapText="1"/>
    </xf>
    <xf numFmtId="0" fontId="12" fillId="2" borderId="0" xfId="0" applyFont="1" applyFill="1" applyAlignment="1">
      <alignment horizontal="left" vertical="top"/>
    </xf>
    <xf numFmtId="0" fontId="12" fillId="2" borderId="0" xfId="0" applyFont="1" applyFill="1" applyAlignment="1">
      <alignment horizontal="left" vertical="top" wrapText="1"/>
    </xf>
    <xf numFmtId="3" fontId="11" fillId="2" borderId="0" xfId="0" applyNumberFormat="1" applyFont="1" applyFill="1" applyAlignment="1">
      <alignment horizontal="left" vertical="top" wrapText="1"/>
    </xf>
    <xf numFmtId="0" fontId="7" fillId="0" borderId="0" xfId="0" applyFont="1" applyAlignment="1">
      <alignment horizontal="center" vertical="center"/>
    </xf>
    <xf numFmtId="0" fontId="7" fillId="0" borderId="0" xfId="0" applyFont="1"/>
    <xf numFmtId="0" fontId="7" fillId="0" borderId="0" xfId="0" applyFont="1" applyAlignment="1">
      <alignment horizontal="center" vertical="center" wrapText="1"/>
    </xf>
    <xf numFmtId="0" fontId="10" fillId="2" borderId="0" xfId="0" applyFont="1" applyFill="1" applyAlignment="1">
      <alignment horizontal="center" vertical="center" wrapText="1"/>
    </xf>
    <xf numFmtId="164" fontId="3" fillId="0" borderId="8" xfId="1" applyFont="1" applyBorder="1" applyAlignment="1">
      <alignment horizontal="center" vertical="center" wrapText="1"/>
    </xf>
    <xf numFmtId="0" fontId="7" fillId="0" borderId="8" xfId="0" applyFont="1" applyBorder="1" applyAlignment="1">
      <alignment horizontal="center" vertical="center" wrapText="1"/>
    </xf>
    <xf numFmtId="0" fontId="0" fillId="0" borderId="0" xfId="0" applyAlignment="1">
      <alignment vertical="top"/>
    </xf>
    <xf numFmtId="0" fontId="7" fillId="3" borderId="8" xfId="0" applyFont="1" applyFill="1" applyBorder="1" applyAlignment="1">
      <alignment horizontal="center" vertical="center" wrapText="1"/>
    </xf>
    <xf numFmtId="0" fontId="11" fillId="2" borderId="0" xfId="0" applyFont="1" applyFill="1" applyAlignment="1">
      <alignment horizontal="left" vertical="top" wrapText="1"/>
    </xf>
    <xf numFmtId="164" fontId="3" fillId="2" borderId="0" xfId="0" applyNumberFormat="1" applyFont="1" applyFill="1"/>
    <xf numFmtId="164" fontId="9" fillId="2" borderId="0" xfId="2" applyNumberFormat="1" applyFont="1" applyFill="1"/>
    <xf numFmtId="164" fontId="3" fillId="2" borderId="0" xfId="2" applyNumberFormat="1" applyFont="1" applyFill="1"/>
    <xf numFmtId="166" fontId="3" fillId="2" borderId="0" xfId="2" applyNumberFormat="1" applyFont="1" applyFill="1"/>
    <xf numFmtId="164" fontId="4" fillId="2" borderId="2" xfId="0" applyNumberFormat="1" applyFont="1" applyFill="1" applyBorder="1" applyAlignment="1">
      <alignment horizontal="left" vertical="center"/>
    </xf>
    <xf numFmtId="164" fontId="4" fillId="2" borderId="2" xfId="0" applyNumberFormat="1" applyFont="1" applyFill="1" applyBorder="1" applyAlignment="1">
      <alignment vertical="center"/>
    </xf>
    <xf numFmtId="164" fontId="4" fillId="2" borderId="0" xfId="0" applyNumberFormat="1" applyFont="1" applyFill="1"/>
    <xf numFmtId="164" fontId="5" fillId="2" borderId="0" xfId="2" applyNumberFormat="1" applyFont="1" applyFill="1"/>
    <xf numFmtId="164" fontId="3" fillId="2" borderId="27" xfId="0" applyNumberFormat="1" applyFont="1" applyFill="1" applyBorder="1"/>
    <xf numFmtId="1" fontId="3" fillId="0" borderId="31" xfId="0" applyNumberFormat="1" applyFont="1" applyBorder="1" applyAlignment="1">
      <alignment horizontal="center"/>
    </xf>
    <xf numFmtId="164" fontId="13" fillId="0" borderId="32" xfId="3" applyNumberFormat="1" applyFill="1" applyBorder="1"/>
    <xf numFmtId="1" fontId="3" fillId="0" borderId="32" xfId="0" applyNumberFormat="1" applyFont="1" applyBorder="1" applyAlignment="1">
      <alignment horizontal="center" vertical="center"/>
    </xf>
    <xf numFmtId="164" fontId="3" fillId="2" borderId="0" xfId="0" applyNumberFormat="1" applyFont="1" applyFill="1" applyAlignment="1">
      <alignment horizontal="center"/>
    </xf>
    <xf numFmtId="10" fontId="3" fillId="2" borderId="0" xfId="0" applyNumberFormat="1" applyFont="1" applyFill="1" applyAlignment="1">
      <alignment horizontal="center"/>
    </xf>
    <xf numFmtId="9" fontId="3" fillId="2" borderId="0" xfId="0" applyNumberFormat="1" applyFont="1" applyFill="1" applyAlignment="1">
      <alignment horizontal="center"/>
    </xf>
    <xf numFmtId="164" fontId="4" fillId="2" borderId="0" xfId="0" applyNumberFormat="1" applyFont="1" applyFill="1" applyAlignment="1">
      <alignment horizontal="left"/>
    </xf>
    <xf numFmtId="2" fontId="15" fillId="2" borderId="0" xfId="0" applyNumberFormat="1" applyFont="1" applyFill="1" applyAlignment="1">
      <alignment horizontal="right" wrapText="1"/>
    </xf>
    <xf numFmtId="164" fontId="11" fillId="2" borderId="0" xfId="0" applyNumberFormat="1" applyFont="1" applyFill="1" applyAlignment="1">
      <alignment horizontal="center" wrapText="1"/>
    </xf>
    <xf numFmtId="0" fontId="7" fillId="0" borderId="8" xfId="0" applyFont="1" applyBorder="1" applyAlignment="1">
      <alignment horizontal="left" vertical="top" wrapText="1"/>
    </xf>
    <xf numFmtId="0" fontId="7" fillId="0" borderId="8" xfId="0" quotePrefix="1" applyFont="1" applyBorder="1" applyAlignment="1">
      <alignment horizontal="left" vertical="top" wrapText="1"/>
    </xf>
    <xf numFmtId="0" fontId="7" fillId="0" borderId="8" xfId="0" applyFont="1" applyBorder="1" applyAlignment="1">
      <alignment vertical="top" wrapText="1"/>
    </xf>
    <xf numFmtId="164" fontId="3" fillId="0" borderId="38" xfId="1" applyFont="1" applyBorder="1" applyAlignment="1">
      <alignment horizontal="center" vertical="center" wrapText="1"/>
    </xf>
    <xf numFmtId="0" fontId="7" fillId="0" borderId="38" xfId="0" applyFont="1" applyBorder="1" applyAlignment="1">
      <alignment horizontal="center" vertical="center" wrapText="1"/>
    </xf>
    <xf numFmtId="0" fontId="0" fillId="0" borderId="38" xfId="6" applyFont="1" applyBorder="1" applyAlignment="1">
      <alignment horizontal="center" vertical="center" wrapText="1"/>
    </xf>
    <xf numFmtId="0" fontId="0" fillId="0" borderId="38" xfId="6" applyFont="1" applyBorder="1" applyAlignment="1">
      <alignment horizontal="left" vertical="center" wrapText="1"/>
    </xf>
    <xf numFmtId="15" fontId="3" fillId="0" borderId="8" xfId="0" applyNumberFormat="1" applyFont="1" applyBorder="1" applyAlignment="1">
      <alignment vertical="top" wrapText="1"/>
    </xf>
    <xf numFmtId="0" fontId="3" fillId="0" borderId="8" xfId="0" applyFont="1" applyBorder="1" applyAlignment="1">
      <alignment vertical="top" wrapText="1"/>
    </xf>
    <xf numFmtId="0" fontId="3" fillId="0" borderId="8" xfId="0" applyFont="1" applyBorder="1"/>
    <xf numFmtId="0" fontId="3" fillId="0" borderId="8" xfId="0" applyFont="1" applyBorder="1" applyAlignment="1">
      <alignment horizontal="center"/>
    </xf>
    <xf numFmtId="0" fontId="3" fillId="0" borderId="8" xfId="0" applyFont="1" applyBorder="1" applyAlignment="1">
      <alignment horizontal="left" vertical="top"/>
    </xf>
    <xf numFmtId="0" fontId="3" fillId="0" borderId="8" xfId="0" applyFont="1" applyBorder="1" applyAlignment="1">
      <alignment wrapText="1"/>
    </xf>
    <xf numFmtId="0" fontId="3" fillId="0" borderId="0" xfId="0" applyFont="1" applyAlignment="1">
      <alignment wrapText="1"/>
    </xf>
    <xf numFmtId="0" fontId="21" fillId="0" borderId="1" xfId="0" applyFont="1" applyBorder="1" applyAlignment="1">
      <alignment horizontal="left" vertical="center"/>
    </xf>
    <xf numFmtId="164" fontId="17" fillId="0" borderId="8" xfId="0" applyNumberFormat="1" applyFont="1" applyBorder="1" applyAlignment="1">
      <alignment horizontal="left" vertical="center"/>
    </xf>
    <xf numFmtId="164" fontId="6" fillId="4" borderId="28" xfId="0" applyNumberFormat="1" applyFont="1" applyFill="1" applyBorder="1" applyAlignment="1">
      <alignment horizontal="center"/>
    </xf>
    <xf numFmtId="164" fontId="6" fillId="4" borderId="12" xfId="0" applyNumberFormat="1" applyFont="1" applyFill="1" applyBorder="1" applyAlignment="1">
      <alignment horizontal="center"/>
    </xf>
    <xf numFmtId="164" fontId="6" fillId="4" borderId="12" xfId="0" applyNumberFormat="1" applyFont="1" applyFill="1" applyBorder="1" applyAlignment="1">
      <alignment horizontal="center" wrapText="1"/>
    </xf>
    <xf numFmtId="164" fontId="6" fillId="4" borderId="29" xfId="0" applyNumberFormat="1" applyFont="1" applyFill="1" applyBorder="1" applyAlignment="1">
      <alignment horizontal="center"/>
    </xf>
    <xf numFmtId="164" fontId="6" fillId="4" borderId="30" xfId="0" applyNumberFormat="1" applyFont="1" applyFill="1" applyBorder="1" applyAlignment="1">
      <alignment horizontal="center" wrapText="1"/>
    </xf>
    <xf numFmtId="164" fontId="14" fillId="4" borderId="33" xfId="0" applyNumberFormat="1" applyFont="1" applyFill="1" applyBorder="1" applyAlignment="1">
      <alignment horizontal="center"/>
    </xf>
    <xf numFmtId="164" fontId="6" fillId="4" borderId="34" xfId="0" applyNumberFormat="1" applyFont="1" applyFill="1" applyBorder="1"/>
    <xf numFmtId="1" fontId="14" fillId="4" borderId="34" xfId="0" applyNumberFormat="1" applyFont="1" applyFill="1" applyBorder="1" applyAlignment="1">
      <alignment horizontal="center"/>
    </xf>
    <xf numFmtId="1" fontId="14" fillId="4" borderId="35" xfId="0" applyNumberFormat="1" applyFont="1" applyFill="1" applyBorder="1" applyAlignment="1">
      <alignment horizontal="center"/>
    </xf>
    <xf numFmtId="166" fontId="6" fillId="4" borderId="40" xfId="0" applyNumberFormat="1" applyFont="1" applyFill="1" applyBorder="1" applyAlignment="1">
      <alignment horizontal="left" vertical="center"/>
    </xf>
    <xf numFmtId="0" fontId="6" fillId="4" borderId="41" xfId="0" applyFont="1" applyFill="1" applyBorder="1" applyAlignment="1">
      <alignment horizontal="center" vertical="center"/>
    </xf>
    <xf numFmtId="0" fontId="6" fillId="4" borderId="42" xfId="0" applyFont="1" applyFill="1" applyBorder="1" applyAlignment="1">
      <alignment horizontal="center" vertical="center"/>
    </xf>
    <xf numFmtId="164" fontId="17" fillId="0" borderId="8" xfId="1" applyFont="1" applyBorder="1" applyAlignment="1">
      <alignment horizontal="center" vertical="center" wrapText="1"/>
    </xf>
    <xf numFmtId="0" fontId="12" fillId="2" borderId="24" xfId="0" applyFont="1" applyFill="1" applyBorder="1" applyAlignment="1">
      <alignment horizontal="center" vertical="top"/>
    </xf>
    <xf numFmtId="0" fontId="12" fillId="2" borderId="2" xfId="0" applyFont="1" applyFill="1" applyBorder="1" applyAlignment="1">
      <alignment horizontal="center" vertical="top" wrapText="1"/>
    </xf>
    <xf numFmtId="0" fontId="12" fillId="2" borderId="1" xfId="0" applyFont="1" applyFill="1" applyBorder="1" applyAlignment="1">
      <alignment horizontal="center" vertical="top" wrapText="1"/>
    </xf>
    <xf numFmtId="0" fontId="12" fillId="2" borderId="37" xfId="0" applyFont="1" applyFill="1" applyBorder="1" applyAlignment="1">
      <alignment horizontal="center" vertical="top" wrapText="1"/>
    </xf>
    <xf numFmtId="0" fontId="11" fillId="2" borderId="24"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1" xfId="0" applyFont="1" applyFill="1" applyBorder="1" applyAlignment="1">
      <alignment horizontal="center" vertical="top" wrapText="1"/>
    </xf>
    <xf numFmtId="0" fontId="11" fillId="2" borderId="37" xfId="0" applyFont="1" applyFill="1" applyBorder="1" applyAlignment="1">
      <alignment horizontal="center" vertical="top" wrapText="1"/>
    </xf>
    <xf numFmtId="0" fontId="11" fillId="2" borderId="43" xfId="0" applyFont="1" applyFill="1" applyBorder="1" applyAlignment="1">
      <alignment horizontal="center" vertical="top"/>
    </xf>
    <xf numFmtId="0" fontId="11" fillId="2" borderId="44" xfId="0" applyFont="1" applyFill="1" applyBorder="1" applyAlignment="1">
      <alignment horizontal="center" vertical="top" wrapText="1"/>
    </xf>
    <xf numFmtId="0" fontId="11" fillId="2" borderId="45" xfId="0" applyFont="1" applyFill="1" applyBorder="1" applyAlignment="1">
      <alignment horizontal="center" vertical="top" wrapText="1"/>
    </xf>
    <xf numFmtId="0" fontId="11" fillId="2" borderId="46" xfId="0" applyFont="1" applyFill="1" applyBorder="1" applyAlignment="1">
      <alignment horizontal="center" vertical="top" wrapText="1"/>
    </xf>
    <xf numFmtId="164" fontId="9" fillId="5" borderId="0" xfId="1" applyFont="1" applyFill="1" applyAlignment="1">
      <alignment horizontal="left" vertical="top"/>
    </xf>
    <xf numFmtId="164" fontId="9" fillId="5" borderId="0" xfId="1" applyFont="1" applyFill="1" applyAlignment="1">
      <alignment horizontal="left" vertical="top" wrapText="1"/>
    </xf>
    <xf numFmtId="164" fontId="3" fillId="5" borderId="0" xfId="1" applyFont="1" applyFill="1" applyAlignment="1">
      <alignment horizontal="center" vertical="center"/>
    </xf>
    <xf numFmtId="0" fontId="3" fillId="5" borderId="26" xfId="1" applyNumberFormat="1" applyFont="1" applyFill="1" applyBorder="1" applyAlignment="1">
      <alignment horizontal="center" vertical="center" wrapText="1"/>
    </xf>
    <xf numFmtId="0" fontId="0" fillId="0" borderId="13" xfId="0" applyBorder="1"/>
    <xf numFmtId="0" fontId="24" fillId="0" borderId="0" xfId="0" applyFont="1" applyAlignment="1">
      <alignment horizontal="left" vertical="top" wrapText="1"/>
    </xf>
    <xf numFmtId="0" fontId="24" fillId="0" borderId="0" xfId="0" applyFont="1" applyAlignment="1">
      <alignment horizontal="center" vertical="center"/>
    </xf>
    <xf numFmtId="0" fontId="24" fillId="0" borderId="0" xfId="0" applyFont="1"/>
    <xf numFmtId="0" fontId="24" fillId="0" borderId="0" xfId="0" applyFont="1" applyAlignment="1">
      <alignment horizontal="center" vertical="center" wrapText="1"/>
    </xf>
    <xf numFmtId="164" fontId="25" fillId="2" borderId="14" xfId="1" applyFont="1" applyFill="1" applyBorder="1" applyAlignment="1">
      <alignment horizontal="left" vertical="top" wrapText="1"/>
    </xf>
    <xf numFmtId="164" fontId="26" fillId="2" borderId="16" xfId="1" applyFont="1" applyFill="1" applyBorder="1" applyAlignment="1">
      <alignment horizontal="left" vertical="top" wrapText="1"/>
    </xf>
    <xf numFmtId="164" fontId="26" fillId="2" borderId="17" xfId="1" applyFont="1" applyFill="1" applyBorder="1" applyAlignment="1">
      <alignment horizontal="left" vertical="top" wrapText="1"/>
    </xf>
    <xf numFmtId="0" fontId="27" fillId="2" borderId="0" xfId="0" applyFont="1" applyFill="1" applyAlignment="1">
      <alignment horizontal="left" vertical="top"/>
    </xf>
    <xf numFmtId="164" fontId="26" fillId="0" borderId="19" xfId="1" applyFont="1" applyBorder="1" applyAlignment="1">
      <alignment horizontal="left" vertical="top" wrapText="1"/>
    </xf>
    <xf numFmtId="164" fontId="26" fillId="0" borderId="20" xfId="1" applyFont="1" applyBorder="1" applyAlignment="1">
      <alignment horizontal="left" vertical="top" wrapText="1"/>
    </xf>
    <xf numFmtId="164" fontId="26" fillId="0" borderId="21" xfId="1" applyFont="1" applyBorder="1" applyAlignment="1">
      <alignment horizontal="left" vertical="top" wrapText="1"/>
    </xf>
    <xf numFmtId="164" fontId="28" fillId="2" borderId="22" xfId="1" applyFont="1" applyFill="1" applyBorder="1" applyAlignment="1">
      <alignment horizontal="left" vertical="top" wrapText="1"/>
    </xf>
    <xf numFmtId="164" fontId="28" fillId="2" borderId="23" xfId="1" applyFont="1" applyFill="1" applyBorder="1" applyAlignment="1">
      <alignment horizontal="left" vertical="top" wrapText="1"/>
    </xf>
    <xf numFmtId="164" fontId="28" fillId="2" borderId="36" xfId="1" applyFont="1" applyFill="1" applyBorder="1" applyAlignment="1">
      <alignment horizontal="left" vertical="top" wrapText="1"/>
    </xf>
    <xf numFmtId="0" fontId="29" fillId="2" borderId="0" xfId="0" applyFont="1" applyFill="1" applyAlignment="1">
      <alignment horizontal="left" vertical="top"/>
    </xf>
    <xf numFmtId="0" fontId="29" fillId="2" borderId="24" xfId="0" applyFont="1" applyFill="1" applyBorder="1" applyAlignment="1">
      <alignment horizontal="left" vertical="top"/>
    </xf>
    <xf numFmtId="0" fontId="29" fillId="2" borderId="2" xfId="0" applyFont="1" applyFill="1" applyBorder="1" applyAlignment="1">
      <alignment horizontal="left" vertical="top" wrapText="1"/>
    </xf>
    <xf numFmtId="0" fontId="29" fillId="2" borderId="1" xfId="0" applyFont="1" applyFill="1" applyBorder="1" applyAlignment="1">
      <alignment horizontal="left" vertical="top" wrapText="1"/>
    </xf>
    <xf numFmtId="0" fontId="29" fillId="2" borderId="37" xfId="0" applyFont="1" applyFill="1" applyBorder="1" applyAlignment="1">
      <alignment horizontal="left" vertical="top" wrapText="1"/>
    </xf>
    <xf numFmtId="3" fontId="27" fillId="2" borderId="25" xfId="0" applyNumberFormat="1" applyFont="1" applyFill="1" applyBorder="1" applyAlignment="1">
      <alignment horizontal="left" vertical="top"/>
    </xf>
    <xf numFmtId="3" fontId="27" fillId="2" borderId="0" xfId="0" applyNumberFormat="1" applyFont="1" applyFill="1" applyAlignment="1">
      <alignment horizontal="left" vertical="top"/>
    </xf>
    <xf numFmtId="3" fontId="27" fillId="2" borderId="0" xfId="0" applyNumberFormat="1" applyFont="1" applyFill="1" applyAlignment="1">
      <alignment horizontal="left" vertical="top" wrapText="1"/>
    </xf>
    <xf numFmtId="3" fontId="27" fillId="2" borderId="39" xfId="0" applyNumberFormat="1" applyFont="1" applyFill="1" applyBorder="1" applyAlignment="1">
      <alignment horizontal="left" vertical="top" wrapText="1"/>
    </xf>
    <xf numFmtId="0" fontId="27" fillId="2" borderId="0" xfId="0" applyFont="1" applyFill="1" applyAlignment="1">
      <alignment horizontal="left" vertical="top" wrapText="1"/>
    </xf>
    <xf numFmtId="0" fontId="0" fillId="0" borderId="38" xfId="0" applyBorder="1"/>
    <xf numFmtId="0" fontId="20" fillId="8" borderId="38" xfId="0" applyFont="1" applyFill="1" applyBorder="1" applyAlignment="1">
      <alignment vertical="center"/>
    </xf>
    <xf numFmtId="0" fontId="0" fillId="8" borderId="38" xfId="0" applyFill="1" applyBorder="1" applyAlignment="1">
      <alignment horizontal="center" vertical="center"/>
    </xf>
    <xf numFmtId="0" fontId="0" fillId="8" borderId="8" xfId="0" applyFill="1" applyBorder="1"/>
    <xf numFmtId="0" fontId="20" fillId="8" borderId="8" xfId="0" applyFont="1" applyFill="1" applyBorder="1" applyAlignment="1">
      <alignment vertical="center"/>
    </xf>
    <xf numFmtId="0" fontId="0" fillId="8" borderId="38" xfId="0" applyFill="1" applyBorder="1"/>
    <xf numFmtId="0" fontId="20" fillId="6" borderId="8" xfId="0" applyFont="1" applyFill="1" applyBorder="1" applyAlignment="1">
      <alignment horizontal="center" vertical="center" wrapText="1"/>
    </xf>
    <xf numFmtId="0" fontId="20" fillId="7" borderId="8" xfId="6" applyFont="1" applyFill="1" applyBorder="1" applyAlignment="1">
      <alignment horizontal="center" vertical="center" wrapText="1"/>
    </xf>
    <xf numFmtId="0" fontId="20" fillId="9" borderId="8" xfId="0" applyFont="1" applyFill="1" applyBorder="1" applyAlignment="1">
      <alignment horizontal="center" vertical="center"/>
    </xf>
    <xf numFmtId="164" fontId="26" fillId="2" borderId="47" xfId="1" applyFont="1" applyFill="1" applyBorder="1" applyAlignment="1">
      <alignment horizontal="left" vertical="top" wrapText="1"/>
    </xf>
    <xf numFmtId="164" fontId="25" fillId="2" borderId="48" xfId="1" applyFont="1" applyFill="1" applyBorder="1" applyAlignment="1">
      <alignment horizontal="left" vertical="top" wrapText="1"/>
    </xf>
    <xf numFmtId="164" fontId="25" fillId="2" borderId="8" xfId="1" applyFont="1" applyFill="1" applyBorder="1" applyAlignment="1">
      <alignment horizontal="left" vertical="top" wrapText="1"/>
    </xf>
    <xf numFmtId="0" fontId="7" fillId="0" borderId="8" xfId="0" applyFont="1" applyBorder="1" applyAlignment="1">
      <alignment horizontal="left" vertical="center" wrapText="1"/>
    </xf>
    <xf numFmtId="0" fontId="7" fillId="0" borderId="8" xfId="0" quotePrefix="1" applyFont="1" applyBorder="1" applyAlignment="1">
      <alignment horizontal="left" vertical="center" wrapText="1"/>
    </xf>
    <xf numFmtId="0" fontId="7" fillId="0" borderId="8" xfId="0" applyFont="1" applyBorder="1" applyAlignment="1">
      <alignment vertical="center" wrapText="1"/>
    </xf>
    <xf numFmtId="0" fontId="7" fillId="0" borderId="38" xfId="0" quotePrefix="1" applyFont="1" applyBorder="1" applyAlignment="1">
      <alignment horizontal="left" vertical="center" wrapText="1"/>
    </xf>
    <xf numFmtId="3" fontId="11" fillId="2" borderId="50" xfId="0" applyNumberFormat="1" applyFont="1" applyFill="1" applyBorder="1" applyAlignment="1">
      <alignment horizontal="left" vertical="top" wrapText="1"/>
    </xf>
    <xf numFmtId="164" fontId="6" fillId="4" borderId="38" xfId="1" applyFont="1" applyFill="1" applyBorder="1" applyAlignment="1">
      <alignment horizontal="center" vertical="center" wrapText="1"/>
    </xf>
    <xf numFmtId="0" fontId="6" fillId="4" borderId="38" xfId="1" applyNumberFormat="1" applyFont="1" applyFill="1" applyBorder="1" applyAlignment="1">
      <alignment horizontal="center" vertical="center" wrapText="1"/>
    </xf>
    <xf numFmtId="0" fontId="2" fillId="0" borderId="2" xfId="0" applyFont="1" applyBorder="1" applyAlignment="1">
      <alignment horizontal="center" vertical="center"/>
    </xf>
    <xf numFmtId="0" fontId="3" fillId="0" borderId="1"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4" fillId="2" borderId="2"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164" fontId="7" fillId="2" borderId="2" xfId="0" applyNumberFormat="1" applyFont="1" applyFill="1" applyBorder="1" applyAlignment="1">
      <alignment horizontal="left"/>
    </xf>
    <xf numFmtId="164" fontId="4" fillId="2" borderId="2" xfId="0" applyNumberFormat="1" applyFont="1" applyFill="1" applyBorder="1" applyAlignment="1">
      <alignment horizontal="left"/>
    </xf>
    <xf numFmtId="164" fontId="4" fillId="2" borderId="1" xfId="0" applyNumberFormat="1" applyFont="1" applyFill="1" applyBorder="1" applyAlignment="1">
      <alignment horizontal="left" vertical="center"/>
    </xf>
    <xf numFmtId="164" fontId="4" fillId="2" borderId="4" xfId="0" applyNumberFormat="1" applyFont="1" applyFill="1" applyBorder="1" applyAlignment="1">
      <alignment horizontal="left" vertical="center"/>
    </xf>
    <xf numFmtId="164" fontId="5" fillId="2" borderId="2" xfId="2" applyNumberFormat="1" applyFont="1" applyFill="1" applyBorder="1" applyAlignment="1">
      <alignment vertical="top"/>
    </xf>
    <xf numFmtId="164" fontId="2" fillId="2" borderId="0" xfId="2" applyNumberFormat="1" applyFont="1" applyFill="1" applyAlignment="1">
      <alignment horizontal="center"/>
    </xf>
    <xf numFmtId="164" fontId="22" fillId="2" borderId="1" xfId="0" applyNumberFormat="1" applyFont="1" applyFill="1" applyBorder="1" applyAlignment="1">
      <alignment horizontal="left" vertical="center"/>
    </xf>
    <xf numFmtId="164" fontId="22" fillId="2" borderId="4" xfId="0" applyNumberFormat="1" applyFont="1" applyFill="1" applyBorder="1" applyAlignment="1">
      <alignment horizontal="left" vertical="center"/>
    </xf>
    <xf numFmtId="164" fontId="5" fillId="2" borderId="2" xfId="0" applyNumberFormat="1" applyFont="1" applyFill="1" applyBorder="1" applyAlignment="1">
      <alignment horizontal="left"/>
    </xf>
    <xf numFmtId="164" fontId="3" fillId="2" borderId="1" xfId="0" applyNumberFormat="1" applyFont="1" applyFill="1" applyBorder="1" applyAlignment="1">
      <alignment horizontal="left"/>
    </xf>
    <xf numFmtId="164" fontId="3" fillId="2" borderId="4" xfId="0" applyNumberFormat="1" applyFont="1" applyFill="1" applyBorder="1" applyAlignment="1">
      <alignment horizontal="left"/>
    </xf>
    <xf numFmtId="164" fontId="6" fillId="4" borderId="54" xfId="1" applyFont="1" applyFill="1" applyBorder="1" applyAlignment="1">
      <alignment horizontal="center" vertical="center" wrapText="1"/>
    </xf>
    <xf numFmtId="164" fontId="6" fillId="4" borderId="26" xfId="1" applyFont="1" applyFill="1" applyBorder="1" applyAlignment="1">
      <alignment horizontal="center" vertical="center" wrapText="1"/>
    </xf>
    <xf numFmtId="164" fontId="3" fillId="2" borderId="15" xfId="1" applyFont="1" applyFill="1" applyBorder="1" applyAlignment="1">
      <alignment horizontal="left" vertical="top" wrapText="1"/>
    </xf>
    <xf numFmtId="164" fontId="3" fillId="2" borderId="16" xfId="1" applyFont="1" applyFill="1" applyBorder="1" applyAlignment="1">
      <alignment horizontal="left" vertical="top" wrapText="1"/>
    </xf>
    <xf numFmtId="164" fontId="3" fillId="2" borderId="17" xfId="1" applyFont="1" applyFill="1" applyBorder="1" applyAlignment="1">
      <alignment horizontal="left" vertical="top" wrapText="1"/>
    </xf>
    <xf numFmtId="164" fontId="3" fillId="0" borderId="19" xfId="1" applyFont="1" applyBorder="1" applyAlignment="1">
      <alignment horizontal="left" vertical="top" wrapText="1"/>
    </xf>
    <xf numFmtId="164" fontId="3" fillId="0" borderId="20" xfId="1" applyFont="1" applyBorder="1" applyAlignment="1">
      <alignment horizontal="left" vertical="top" wrapText="1"/>
    </xf>
    <xf numFmtId="164" fontId="3" fillId="0" borderId="21" xfId="1" applyFont="1" applyBorder="1" applyAlignment="1">
      <alignment horizontal="left" vertical="top" wrapText="1"/>
    </xf>
    <xf numFmtId="164" fontId="23" fillId="2" borderId="22" xfId="1" applyFont="1" applyFill="1" applyBorder="1" applyAlignment="1">
      <alignment horizontal="left" vertical="top" wrapText="1"/>
    </xf>
    <xf numFmtId="164" fontId="23" fillId="2" borderId="23" xfId="1" applyFont="1" applyFill="1" applyBorder="1" applyAlignment="1">
      <alignment horizontal="left" vertical="top" wrapText="1"/>
    </xf>
    <xf numFmtId="164" fontId="23" fillId="2" borderId="36" xfId="1" applyFont="1" applyFill="1" applyBorder="1" applyAlignment="1">
      <alignment horizontal="left" vertical="top" wrapText="1"/>
    </xf>
    <xf numFmtId="164" fontId="6" fillId="4" borderId="49" xfId="1" applyFont="1" applyFill="1" applyBorder="1" applyAlignment="1">
      <alignment horizontal="center" vertical="center" wrapText="1"/>
    </xf>
    <xf numFmtId="164" fontId="6" fillId="4" borderId="51" xfId="1" applyFont="1" applyFill="1" applyBorder="1" applyAlignment="1">
      <alignment horizontal="center" vertical="center" wrapText="1"/>
    </xf>
    <xf numFmtId="164" fontId="6" fillId="4" borderId="52" xfId="1" applyFont="1" applyFill="1" applyBorder="1" applyAlignment="1">
      <alignment horizontal="center" vertical="center" wrapText="1"/>
    </xf>
    <xf numFmtId="164" fontId="6" fillId="4" borderId="53" xfId="1" applyFont="1" applyFill="1" applyBorder="1" applyAlignment="1">
      <alignment horizontal="center" vertical="center" wrapText="1"/>
    </xf>
    <xf numFmtId="14" fontId="17" fillId="0" borderId="8" xfId="1" applyNumberFormat="1" applyFont="1" applyBorder="1" applyAlignment="1">
      <alignment horizontal="center" vertical="center" wrapText="1"/>
    </xf>
    <xf numFmtId="9" fontId="22" fillId="2" borderId="43" xfId="7" applyFont="1" applyFill="1" applyBorder="1" applyAlignment="1">
      <alignment horizontal="center" vertical="top"/>
    </xf>
    <xf numFmtId="164" fontId="3" fillId="2" borderId="0" xfId="0" applyNumberFormat="1" applyFont="1" applyFill="1" applyAlignment="1"/>
    <xf numFmtId="164" fontId="32" fillId="2" borderId="0" xfId="0" applyNumberFormat="1" applyFont="1" applyFill="1"/>
  </cellXfs>
  <cellStyles count="8">
    <cellStyle name="Hyperlink" xfId="3" builtinId="8"/>
    <cellStyle name="Normal" xfId="0" builtinId="0"/>
    <cellStyle name="Normal 2 3" xfId="4" xr:uid="{00000000-0005-0000-0000-000002000000}"/>
    <cellStyle name="Normal 2 3 2" xfId="5" xr:uid="{00000000-0005-0000-0000-000003000000}"/>
    <cellStyle name="Normal 4 2" xfId="6" xr:uid="{00000000-0005-0000-0000-000004000000}"/>
    <cellStyle name="Normal_Functional Test Case v1.0" xfId="2" xr:uid="{00000000-0005-0000-0000-000005000000}"/>
    <cellStyle name="Normal_Sheet1" xfId="1" xr:uid="{00000000-0005-0000-0000-000006000000}"/>
    <cellStyle name="Percent" xfId="7" builtinId="5"/>
  </cellStyles>
  <dxfs count="128">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
      <font>
        <color rgb="FF006100"/>
      </font>
      <fill>
        <patternFill>
          <bgColor rgb="FFC6EFCE"/>
        </patternFill>
      </fill>
    </dxf>
    <dxf>
      <font>
        <color theme="0" tint="-0.34998626667073579"/>
      </font>
      <fill>
        <patternFill>
          <bgColor theme="2"/>
        </patternFill>
      </fill>
    </dxf>
    <dxf>
      <font>
        <color theme="0" tint="-0.34998626667073579"/>
      </font>
      <fill>
        <patternFill>
          <bgColor theme="2"/>
        </patternFill>
      </fill>
    </dxf>
    <dxf>
      <font>
        <color rgb="FF9C0006"/>
      </font>
      <fill>
        <patternFill>
          <bgColor rgb="FFFFC7CE"/>
        </patternFill>
      </fill>
    </dxf>
  </dxfs>
  <tableStyles count="0" defaultTableStyle="TableStyleMedium2" defaultPivotStyle="PivotStyleLight16"/>
  <colors>
    <mruColors>
      <color rgb="FF66FF33"/>
      <color rgb="FF33CC33"/>
      <color rgb="FFFF6600"/>
      <color rgb="FFCDFDCD"/>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510540</xdr:colOff>
      <xdr:row>25</xdr:row>
      <xdr:rowOff>83820</xdr:rowOff>
    </xdr:from>
    <xdr:to>
      <xdr:col>8</xdr:col>
      <xdr:colOff>320040</xdr:colOff>
      <xdr:row>31</xdr:row>
      <xdr:rowOff>7620</xdr:rowOff>
    </xdr:to>
    <xdr:sp macro="" textlink="">
      <xdr:nvSpPr>
        <xdr:cNvPr id="2" name="TextBox 1">
          <a:extLst>
            <a:ext uri="{FF2B5EF4-FFF2-40B4-BE49-F238E27FC236}">
              <a16:creationId xmlns:a16="http://schemas.microsoft.com/office/drawing/2014/main" id="{2BD881BD-0494-E02B-7AE7-AE44083F4471}"/>
            </a:ext>
          </a:extLst>
        </xdr:cNvPr>
        <xdr:cNvSpPr txBox="1"/>
      </xdr:nvSpPr>
      <xdr:spPr>
        <a:xfrm>
          <a:off x="510540" y="4511040"/>
          <a:ext cx="11239500" cy="92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000" b="1" i="0" u="none" strike="noStrike">
              <a:solidFill>
                <a:schemeClr val="accent1"/>
              </a:solidFill>
              <a:effectLst/>
              <a:latin typeface="Tahoma" panose="020B0604030504040204" pitchFamily="34" charset="0"/>
              <a:ea typeface="Tahoma" panose="020B0604030504040204" pitchFamily="34" charset="0"/>
              <a:cs typeface="Tahoma" panose="020B0604030504040204" pitchFamily="34" charset="0"/>
            </a:rPr>
            <a:t>Đề xuất cải tiến chức năng app</a:t>
          </a:r>
          <a:endParaRPr lang="en-US" sz="1000" b="1" i="0" u="none" strike="noStrike">
            <a:solidFill>
              <a:schemeClr val="accent1"/>
            </a:solidFill>
            <a:effectLst/>
            <a:latin typeface="Tahoma" panose="020B0604030504040204" pitchFamily="34" charset="0"/>
            <a:ea typeface="Tahoma" panose="020B0604030504040204" pitchFamily="34" charset="0"/>
            <a:cs typeface="Tahoma" panose="020B0604030504040204" pitchFamily="34" charset="0"/>
          </a:endParaRPr>
        </a:p>
        <a:p>
          <a:r>
            <a:rPr lang="vi-VN" sz="1000">
              <a:latin typeface="Tahoma" panose="020B0604030504040204" pitchFamily="34" charset="0"/>
              <a:ea typeface="Tahoma" panose="020B0604030504040204" pitchFamily="34" charset="0"/>
              <a:cs typeface="Tahoma" panose="020B0604030504040204" pitchFamily="34" charset="0"/>
            </a:rPr>
            <a:t> </a:t>
          </a:r>
          <a:r>
            <a:rPr lang="vi-VN" sz="1000" b="0" i="0" u="none" strike="noStrike">
              <a:solidFill>
                <a:schemeClr val="dk1"/>
              </a:solidFill>
              <a:effectLst/>
              <a:latin typeface="Tahoma" panose="020B0604030504040204" pitchFamily="34" charset="0"/>
              <a:ea typeface="Tahoma" panose="020B0604030504040204" pitchFamily="34" charset="0"/>
              <a:cs typeface="Tahoma" panose="020B0604030504040204" pitchFamily="34" charset="0"/>
            </a:rPr>
            <a:t>1. Bỏ chức năng Đăng ký và Đăng nhập. Việc đăng ký và đăng nhập mất thời gian, yêu cầu password phức tạp. Nếu trong trường hợp khách hàng không đăng ký thành công dù lý do gì, khách hàng sẽ tức giận và sẽ bỏ sang quán khác.</a:t>
          </a:r>
          <a:r>
            <a:rPr lang="vi-VN" sz="1000">
              <a:latin typeface="Tahoma" panose="020B0604030504040204" pitchFamily="34" charset="0"/>
              <a:ea typeface="Tahoma" panose="020B0604030504040204" pitchFamily="34" charset="0"/>
              <a:cs typeface="Tahoma" panose="020B0604030504040204" pitchFamily="34" charset="0"/>
            </a:rPr>
            <a:t> </a:t>
          </a:r>
          <a:endParaRPr lang="en-US" sz="1000">
            <a:latin typeface="Tahoma" panose="020B0604030504040204" pitchFamily="34" charset="0"/>
            <a:ea typeface="Tahoma" panose="020B0604030504040204" pitchFamily="34" charset="0"/>
            <a:cs typeface="Tahoma" panose="020B0604030504040204" pitchFamily="34" charset="0"/>
          </a:endParaRPr>
        </a:p>
        <a:p>
          <a:r>
            <a:rPr lang="vi-VN" sz="1000" b="0" i="0" u="none" strike="noStrike">
              <a:solidFill>
                <a:schemeClr val="dk1"/>
              </a:solidFill>
              <a:effectLst/>
              <a:latin typeface="Tahoma" panose="020B0604030504040204" pitchFamily="34" charset="0"/>
              <a:ea typeface="Tahoma" panose="020B0604030504040204" pitchFamily="34" charset="0"/>
              <a:cs typeface="Tahoma" panose="020B0604030504040204" pitchFamily="34" charset="0"/>
            </a:rPr>
            <a:t>2. Đề xuất ở giao diện đầu tiên, khách hàng có hai lựa chọn: Uống tại quán hay mang đi. Khách uống tại quán chỉ cần điền số bàn để đặt món. Khách gọi đồ uống mang đi có thể điền tên để nhân viên phục vụ gọi khi lấy đồ uống.</a:t>
          </a:r>
          <a:r>
            <a:rPr lang="vi-VN" sz="1000">
              <a:latin typeface="Tahoma" panose="020B0604030504040204" pitchFamily="34" charset="0"/>
              <a:ea typeface="Tahoma" panose="020B0604030504040204" pitchFamily="34" charset="0"/>
              <a:cs typeface="Tahoma" panose="020B0604030504040204" pitchFamily="34" charset="0"/>
            </a:rPr>
            <a:t> </a:t>
          </a:r>
          <a:r>
            <a:rPr lang="en-US" sz="1000">
              <a:latin typeface="Tahoma" panose="020B0604030504040204" pitchFamily="34" charset="0"/>
              <a:ea typeface="Tahoma" panose="020B0604030504040204" pitchFamily="34" charset="0"/>
              <a:cs typeface="Tahoma" panose="020B0604030504040204" pitchFamily="34" charset="0"/>
            </a:rPr>
            <a:t>Cả</a:t>
          </a:r>
          <a:r>
            <a:rPr lang="en-US" sz="1000" baseline="0">
              <a:latin typeface="Tahoma" panose="020B0604030504040204" pitchFamily="34" charset="0"/>
              <a:ea typeface="Tahoma" panose="020B0604030504040204" pitchFamily="34" charset="0"/>
              <a:cs typeface="Tahoma" panose="020B0604030504040204" pitchFamily="34" charset="0"/>
            </a:rPr>
            <a:t> hai lựa chọn không cần mật khẩu. Khách hàng có thể thực hiện một cách nhanh chóng và dễ dàng</a:t>
          </a:r>
          <a:endParaRPr lang="en-US" sz="1000">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2"/>
  <sheetViews>
    <sheetView zoomScale="90" zoomScaleNormal="90" workbookViewId="0">
      <selection activeCell="B25" sqref="B25"/>
    </sheetView>
  </sheetViews>
  <sheetFormatPr defaultColWidth="9.109375" defaultRowHeight="13.2"/>
  <cols>
    <col min="1" max="1" width="2.5546875" style="3" customWidth="1"/>
    <col min="2" max="2" width="22.44140625" style="13" customWidth="1"/>
    <col min="3" max="3" width="27.88671875" style="3" bestFit="1" customWidth="1"/>
    <col min="4" max="4" width="26.88671875" style="3" customWidth="1"/>
    <col min="5" max="5" width="21.109375" style="3" customWidth="1"/>
    <col min="6" max="6" width="35.5546875" style="3" customWidth="1"/>
    <col min="7" max="7" width="47.33203125" style="3" customWidth="1"/>
    <col min="8" max="16384" width="9.109375" style="3"/>
  </cols>
  <sheetData>
    <row r="2" spans="1:7" s="2" customFormat="1" ht="53.25" customHeight="1">
      <c r="A2" s="1"/>
      <c r="B2" s="70"/>
      <c r="C2" s="145" t="s">
        <v>0</v>
      </c>
      <c r="D2" s="145"/>
      <c r="E2" s="145"/>
      <c r="F2" s="145"/>
      <c r="G2" s="145"/>
    </row>
    <row r="3" spans="1:7">
      <c r="B3" s="4"/>
      <c r="C3" s="5"/>
      <c r="F3" s="6"/>
    </row>
    <row r="4" spans="1:7">
      <c r="B4" s="7" t="s">
        <v>1</v>
      </c>
      <c r="C4" s="146" t="s">
        <v>369</v>
      </c>
      <c r="D4" s="147"/>
      <c r="E4" s="148"/>
      <c r="F4" s="7" t="s">
        <v>2</v>
      </c>
      <c r="G4" s="8" t="s">
        <v>53</v>
      </c>
    </row>
    <row r="5" spans="1:7">
      <c r="B5" s="7" t="s">
        <v>3</v>
      </c>
      <c r="C5" s="146"/>
      <c r="D5" s="147"/>
      <c r="E5" s="148"/>
      <c r="F5" s="7" t="s">
        <v>4</v>
      </c>
      <c r="G5" s="8"/>
    </row>
    <row r="6" spans="1:7">
      <c r="B6" s="149" t="s">
        <v>5</v>
      </c>
      <c r="C6" s="150"/>
      <c r="D6" s="151"/>
      <c r="E6" s="152"/>
      <c r="F6" s="7" t="s">
        <v>6</v>
      </c>
      <c r="G6" s="9"/>
    </row>
    <row r="7" spans="1:7">
      <c r="B7" s="149"/>
      <c r="C7" s="153"/>
      <c r="D7" s="154"/>
      <c r="E7" s="155"/>
      <c r="F7" s="7" t="s">
        <v>7</v>
      </c>
      <c r="G7" s="10"/>
    </row>
    <row r="8" spans="1:7">
      <c r="B8" s="4"/>
      <c r="C8" s="11"/>
      <c r="F8" s="12"/>
      <c r="G8" s="5"/>
    </row>
    <row r="10" spans="1:7">
      <c r="B10" s="14" t="s">
        <v>8</v>
      </c>
    </row>
    <row r="11" spans="1:7" s="15" customFormat="1">
      <c r="B11" s="81" t="s">
        <v>45</v>
      </c>
      <c r="C11" s="82" t="s">
        <v>9</v>
      </c>
      <c r="D11" s="82" t="s">
        <v>10</v>
      </c>
      <c r="E11" s="83" t="s">
        <v>44</v>
      </c>
      <c r="F11" s="83" t="s">
        <v>25</v>
      </c>
    </row>
    <row r="12" spans="1:7">
      <c r="B12" s="71"/>
      <c r="C12" s="67"/>
      <c r="D12" s="63"/>
      <c r="E12" s="64"/>
      <c r="F12" s="64"/>
    </row>
    <row r="13" spans="1:7">
      <c r="B13" s="71"/>
      <c r="C13" s="67"/>
      <c r="D13" s="65"/>
      <c r="E13" s="64"/>
      <c r="F13" s="64"/>
    </row>
    <row r="14" spans="1:7">
      <c r="B14" s="9"/>
      <c r="C14" s="67"/>
      <c r="D14" s="65"/>
      <c r="E14" s="64"/>
      <c r="F14" s="64"/>
    </row>
    <row r="15" spans="1:7">
      <c r="B15" s="9"/>
      <c r="C15" s="67"/>
      <c r="D15" s="65"/>
      <c r="E15" s="65"/>
      <c r="F15" s="68"/>
    </row>
    <row r="16" spans="1:7">
      <c r="B16" s="9"/>
      <c r="C16" s="67"/>
      <c r="D16" s="65"/>
      <c r="E16" s="65"/>
      <c r="F16" s="68"/>
    </row>
    <row r="17" spans="2:7">
      <c r="B17" s="9"/>
      <c r="C17" s="67"/>
      <c r="D17" s="65"/>
      <c r="E17" s="65"/>
      <c r="F17" s="68"/>
    </row>
    <row r="18" spans="2:7">
      <c r="B18" s="9"/>
      <c r="C18" s="67"/>
      <c r="D18" s="66"/>
      <c r="E18" s="65"/>
      <c r="F18" s="68"/>
    </row>
    <row r="19" spans="2:7">
      <c r="G19" s="69"/>
    </row>
    <row r="20" spans="2:7">
      <c r="G20" s="69"/>
    </row>
    <row r="21" spans="2:7">
      <c r="G21" s="69"/>
    </row>
    <row r="22" spans="2:7">
      <c r="G22" s="69"/>
    </row>
  </sheetData>
  <mergeCells count="5">
    <mergeCell ref="C2:G2"/>
    <mergeCell ref="C4:E4"/>
    <mergeCell ref="C5:E5"/>
    <mergeCell ref="B6:B7"/>
    <mergeCell ref="C6:E7"/>
  </mergeCells>
  <phoneticPr fontId="1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tabSelected="1" topLeftCell="A12" workbookViewId="0">
      <selection activeCell="D37" sqref="D37"/>
    </sheetView>
  </sheetViews>
  <sheetFormatPr defaultColWidth="9.109375" defaultRowHeight="13.2"/>
  <cols>
    <col min="1" max="1" width="9.109375" style="38"/>
    <col min="2" max="2" width="15.44140625" style="38" customWidth="1"/>
    <col min="3" max="3" width="40.33203125" style="38" customWidth="1"/>
    <col min="4" max="4" width="19.109375" style="38" customWidth="1"/>
    <col min="5" max="5" width="17.88671875" style="38" customWidth="1"/>
    <col min="6" max="6" width="14" style="38" customWidth="1"/>
    <col min="7" max="7" width="12.88671875" style="38" customWidth="1"/>
    <col min="8" max="8" width="37.88671875" style="38" customWidth="1"/>
    <col min="9" max="9" width="9.109375" style="38" customWidth="1"/>
    <col min="10" max="16384" width="9.109375" style="38"/>
  </cols>
  <sheetData>
    <row r="1" spans="1:8" ht="24.6">
      <c r="B1" s="161" t="s">
        <v>27</v>
      </c>
      <c r="C1" s="161"/>
      <c r="D1" s="161"/>
      <c r="E1" s="161"/>
      <c r="F1" s="161"/>
      <c r="G1" s="161"/>
      <c r="H1" s="161"/>
    </row>
    <row r="2" spans="1:8">
      <c r="A2" s="39"/>
      <c r="B2" s="39"/>
      <c r="C2" s="40"/>
      <c r="D2" s="40"/>
      <c r="E2" s="40"/>
      <c r="F2" s="40"/>
      <c r="G2" s="40"/>
      <c r="H2" s="41"/>
    </row>
    <row r="3" spans="1:8">
      <c r="B3" s="42" t="s">
        <v>1</v>
      </c>
      <c r="C3" s="156" t="str">
        <f>Cover!$C$4</f>
        <v>Funix - Assignment 2</v>
      </c>
      <c r="D3" s="156"/>
      <c r="E3" s="157" t="s">
        <v>2</v>
      </c>
      <c r="F3" s="157"/>
      <c r="G3" s="162" t="str">
        <f>Cover!$G$4</f>
        <v>Đặng Vũ Phương Thảo</v>
      </c>
      <c r="H3" s="163"/>
    </row>
    <row r="4" spans="1:8">
      <c r="B4" s="42" t="s">
        <v>3</v>
      </c>
      <c r="C4" s="164"/>
      <c r="D4" s="164"/>
      <c r="E4" s="157" t="s">
        <v>4</v>
      </c>
      <c r="F4" s="157"/>
      <c r="G4" s="165"/>
      <c r="H4" s="166"/>
    </row>
    <row r="5" spans="1:8">
      <c r="B5" s="43" t="s">
        <v>5</v>
      </c>
      <c r="C5" s="156"/>
      <c r="D5" s="156"/>
      <c r="E5" s="157" t="s">
        <v>6</v>
      </c>
      <c r="F5" s="157"/>
      <c r="G5" s="158"/>
      <c r="H5" s="159"/>
    </row>
    <row r="6" spans="1:8">
      <c r="A6" s="39"/>
      <c r="B6" s="43" t="s">
        <v>28</v>
      </c>
      <c r="C6" s="160"/>
      <c r="D6" s="160"/>
      <c r="E6" s="160"/>
      <c r="F6" s="160"/>
      <c r="G6" s="160"/>
      <c r="H6" s="160"/>
    </row>
    <row r="7" spans="1:8">
      <c r="A7" s="39"/>
      <c r="B7" s="44"/>
      <c r="C7" s="45"/>
      <c r="D7" s="40"/>
      <c r="E7" s="40"/>
      <c r="F7" s="40"/>
      <c r="G7" s="40"/>
      <c r="H7" s="41"/>
    </row>
    <row r="8" spans="1:8">
      <c r="B8" s="44"/>
      <c r="C8" s="45"/>
      <c r="D8" s="40"/>
      <c r="E8" s="40"/>
      <c r="F8" s="40"/>
      <c r="G8" s="40"/>
      <c r="H8" s="41"/>
    </row>
    <row r="10" spans="1:8">
      <c r="A10" s="46"/>
      <c r="B10" s="72" t="s">
        <v>29</v>
      </c>
      <c r="C10" s="73" t="s">
        <v>42</v>
      </c>
      <c r="D10" s="74" t="s">
        <v>14</v>
      </c>
      <c r="E10" s="73" t="s">
        <v>15</v>
      </c>
      <c r="F10" s="73" t="s">
        <v>43</v>
      </c>
      <c r="G10" s="75" t="s">
        <v>17</v>
      </c>
      <c r="H10" s="76" t="s">
        <v>30</v>
      </c>
    </row>
    <row r="11" spans="1:8" ht="14.4">
      <c r="A11" s="46"/>
      <c r="B11" s="47">
        <v>1</v>
      </c>
      <c r="C11" s="48" t="s">
        <v>367</v>
      </c>
      <c r="D11" s="49">
        <f>'Test cases (Oppo A83)'!A5</f>
        <v>34</v>
      </c>
      <c r="E11" s="49">
        <f>'Test cases (Oppo A83)'!B5</f>
        <v>13</v>
      </c>
      <c r="F11" s="49">
        <f>'Test cases (Oppo A83)'!C5</f>
        <v>67</v>
      </c>
      <c r="G11" s="49">
        <f>'Test cases (Oppo A83)'!D5</f>
        <v>0</v>
      </c>
      <c r="H11" s="49">
        <f>'Test cases (Oppo A83)'!E5</f>
        <v>114</v>
      </c>
    </row>
    <row r="12" spans="1:8" ht="14.4">
      <c r="A12" s="46"/>
      <c r="B12" s="47">
        <v>2</v>
      </c>
      <c r="C12" s="48" t="s">
        <v>368</v>
      </c>
      <c r="D12" s="49">
        <f>'Test cases (Galaxy Z Fold)'!A5</f>
        <v>37</v>
      </c>
      <c r="E12" s="49">
        <f>'Test cases (Galaxy Z Fold)'!B5</f>
        <v>20</v>
      </c>
      <c r="F12" s="49">
        <f>'Test cases (Galaxy Z Fold)'!C5</f>
        <v>57</v>
      </c>
      <c r="G12" s="49">
        <f>'Test cases (Galaxy Z Fold)'!D5</f>
        <v>0</v>
      </c>
      <c r="H12" s="49">
        <f>'Test cases (Galaxy Z Fold)'!E5</f>
        <v>114</v>
      </c>
    </row>
    <row r="13" spans="1:8" ht="14.4">
      <c r="A13" s="46"/>
      <c r="B13" s="47"/>
      <c r="C13" s="48"/>
      <c r="D13" s="49"/>
      <c r="E13" s="49"/>
      <c r="F13" s="49"/>
      <c r="G13" s="49"/>
      <c r="H13" s="49"/>
    </row>
    <row r="14" spans="1:8" ht="14.4">
      <c r="A14" s="46"/>
      <c r="B14" s="47"/>
      <c r="C14" s="48"/>
      <c r="D14" s="49"/>
      <c r="E14" s="49"/>
      <c r="F14" s="49"/>
      <c r="G14" s="49"/>
      <c r="H14" s="49"/>
    </row>
    <row r="15" spans="1:8" ht="14.4">
      <c r="A15" s="46"/>
      <c r="B15" s="47"/>
      <c r="C15" s="48"/>
      <c r="D15" s="49"/>
      <c r="E15" s="49"/>
      <c r="F15" s="49"/>
      <c r="G15" s="49"/>
      <c r="H15" s="49"/>
    </row>
    <row r="16" spans="1:8" ht="14.4">
      <c r="A16" s="46"/>
      <c r="B16" s="47"/>
      <c r="C16" s="48"/>
      <c r="D16" s="49"/>
      <c r="E16" s="49"/>
      <c r="F16" s="49"/>
      <c r="G16" s="49"/>
      <c r="H16" s="49"/>
    </row>
    <row r="17" spans="1:8" ht="14.4">
      <c r="A17" s="46"/>
      <c r="B17" s="47"/>
      <c r="C17" s="48"/>
      <c r="D17" s="49"/>
      <c r="E17" s="49"/>
      <c r="F17" s="49"/>
      <c r="G17" s="49"/>
      <c r="H17" s="49"/>
    </row>
    <row r="18" spans="1:8">
      <c r="A18" s="46"/>
      <c r="B18" s="77"/>
      <c r="C18" s="78" t="s">
        <v>31</v>
      </c>
      <c r="D18" s="79">
        <f t="shared" ref="D18:F18" si="0">SUM(D11:D17)</f>
        <v>71</v>
      </c>
      <c r="E18" s="79">
        <f t="shared" si="0"/>
        <v>33</v>
      </c>
      <c r="F18" s="79">
        <f t="shared" si="0"/>
        <v>124</v>
      </c>
      <c r="G18" s="79">
        <f>SUM(G11:G17)</f>
        <v>0</v>
      </c>
      <c r="H18" s="80">
        <f>SUM(H11:H17)</f>
        <v>228</v>
      </c>
    </row>
    <row r="19" spans="1:8">
      <c r="B19" s="50"/>
      <c r="D19" s="51"/>
      <c r="E19" s="52"/>
      <c r="F19" s="52"/>
      <c r="G19" s="52"/>
      <c r="H19" s="52"/>
    </row>
    <row r="20" spans="1:8">
      <c r="C20" s="53" t="s">
        <v>32</v>
      </c>
      <c r="E20" s="54">
        <f>($D18+$E18)*100/($H18-$G18-$F18)</f>
        <v>100</v>
      </c>
      <c r="F20" s="38" t="s">
        <v>33</v>
      </c>
      <c r="H20" s="55"/>
    </row>
    <row r="21" spans="1:8">
      <c r="C21" s="53" t="s">
        <v>34</v>
      </c>
      <c r="E21" s="54">
        <f>$D18*100/($H18-$G18)</f>
        <v>31.140350877192983</v>
      </c>
      <c r="F21" s="38" t="s">
        <v>33</v>
      </c>
      <c r="H21" s="55"/>
    </row>
    <row r="22" spans="1:8">
      <c r="E22" s="54"/>
    </row>
    <row r="25" spans="1:8" ht="12" customHeight="1">
      <c r="B25" s="185"/>
    </row>
    <row r="26" spans="1:8">
      <c r="B26" s="184"/>
    </row>
    <row r="27" spans="1:8">
      <c r="B27" s="184"/>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 (Oppo A83)'!A1" display="Oppo A83" xr:uid="{00000000-0004-0000-0100-000000000000}"/>
    <hyperlink ref="C12" location="'Test cases (Galaxy Z Fold)'!A1" display="Samsung Galaxy Z Fold3 5G" xr:uid="{18747166-2877-44DC-8201-FD1600CF03F6}"/>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M151"/>
  <sheetViews>
    <sheetView zoomScaleNormal="100" zoomScaleSheetLayoutView="85" workbookViewId="0">
      <selection activeCell="D5" sqref="D5"/>
    </sheetView>
  </sheetViews>
  <sheetFormatPr defaultRowHeight="14.4"/>
  <cols>
    <col min="1" max="1" width="21.44140625" customWidth="1"/>
    <col min="2" max="2" width="29.88671875" style="16" customWidth="1"/>
    <col min="3" max="3" width="23.77734375" style="17" customWidth="1"/>
    <col min="4" max="4" width="42.5546875" customWidth="1"/>
    <col min="5" max="5" width="57.44140625" style="18" customWidth="1"/>
    <col min="6" max="6" width="13.6640625" style="29" customWidth="1"/>
    <col min="7" max="7" width="17.109375" style="30" customWidth="1"/>
    <col min="8" max="8" width="20.5546875" style="30" customWidth="1"/>
    <col min="9" max="9" width="29.33203125" style="31" customWidth="1"/>
    <col min="10" max="10" width="16" customWidth="1"/>
    <col min="11" max="11" width="20.6640625" customWidth="1"/>
    <col min="12" max="12" width="21.6640625" customWidth="1"/>
    <col min="13" max="13" width="28.44140625" customWidth="1"/>
  </cols>
  <sheetData>
    <row r="1" spans="1:13" s="22" customFormat="1" ht="13.2">
      <c r="A1" s="19" t="s">
        <v>46</v>
      </c>
      <c r="B1" s="169" t="s">
        <v>47</v>
      </c>
      <c r="C1" s="170"/>
      <c r="D1" s="170"/>
      <c r="E1" s="171"/>
      <c r="F1" s="20"/>
      <c r="G1" s="21"/>
      <c r="H1" s="21"/>
      <c r="I1" s="32"/>
    </row>
    <row r="2" spans="1:13" s="22" customFormat="1" ht="13.2">
      <c r="A2" s="23" t="s">
        <v>12</v>
      </c>
      <c r="B2" s="172" t="s">
        <v>35</v>
      </c>
      <c r="C2" s="173"/>
      <c r="D2" s="173"/>
      <c r="E2" s="174"/>
      <c r="F2" s="24"/>
      <c r="G2" s="25"/>
      <c r="H2" s="25"/>
      <c r="I2" s="32"/>
    </row>
    <row r="3" spans="1:13" s="22" customFormat="1" ht="13.2">
      <c r="A3" s="19" t="s">
        <v>13</v>
      </c>
      <c r="B3" s="175" t="s">
        <v>53</v>
      </c>
      <c r="C3" s="176"/>
      <c r="D3" s="176"/>
      <c r="E3" s="177"/>
      <c r="F3" s="24"/>
      <c r="G3" s="25"/>
      <c r="H3" s="25"/>
      <c r="I3" s="32"/>
      <c r="J3" s="26"/>
    </row>
    <row r="4" spans="1:13" s="22" customFormat="1" ht="13.2">
      <c r="A4" s="85" t="s">
        <v>14</v>
      </c>
      <c r="B4" s="86" t="s">
        <v>15</v>
      </c>
      <c r="C4" s="86" t="s">
        <v>43</v>
      </c>
      <c r="D4" s="87" t="s">
        <v>17</v>
      </c>
      <c r="E4" s="88" t="s">
        <v>18</v>
      </c>
      <c r="F4" s="27"/>
      <c r="G4" s="27"/>
      <c r="H4" s="27"/>
    </row>
    <row r="5" spans="1:13" s="22" customFormat="1" ht="13.2">
      <c r="A5" s="89">
        <f>COUNTIF(F:F,"Pass")</f>
        <v>34</v>
      </c>
      <c r="B5" s="90">
        <f>COUNTIF(F:F,"Fail")</f>
        <v>13</v>
      </c>
      <c r="C5" s="90">
        <f>COUNTIF(F:F,"Untested")</f>
        <v>67</v>
      </c>
      <c r="D5" s="91">
        <f>COUNTIF(F:F,"N/A")</f>
        <v>0</v>
      </c>
      <c r="E5" s="92">
        <f>COUNTA(A10:A422)</f>
        <v>114</v>
      </c>
      <c r="F5" s="27"/>
      <c r="G5" s="27"/>
      <c r="H5" s="27"/>
    </row>
    <row r="6" spans="1:13" s="22" customFormat="1" ht="13.2">
      <c r="A6" s="93" t="s">
        <v>33</v>
      </c>
      <c r="B6" s="94" t="s">
        <v>33</v>
      </c>
      <c r="C6" s="94" t="s">
        <v>33</v>
      </c>
      <c r="D6" s="95" t="s">
        <v>33</v>
      </c>
      <c r="E6" s="96"/>
      <c r="F6" s="27"/>
      <c r="G6" s="27"/>
      <c r="H6" s="27"/>
    </row>
    <row r="7" spans="1:13" s="22" customFormat="1" ht="13.2">
      <c r="A7" s="183">
        <f>A$5/$E$5</f>
        <v>0.2982456140350877</v>
      </c>
      <c r="B7" s="183">
        <f t="shared" ref="B7:D7" si="0">B$5/$E$5</f>
        <v>0.11403508771929824</v>
      </c>
      <c r="C7" s="183">
        <f t="shared" si="0"/>
        <v>0.58771929824561409</v>
      </c>
      <c r="D7" s="183">
        <f t="shared" si="0"/>
        <v>0</v>
      </c>
      <c r="E7" s="142"/>
      <c r="F7" s="28"/>
      <c r="G7" s="28"/>
      <c r="H7" s="37"/>
    </row>
    <row r="8" spans="1:13" s="22" customFormat="1" ht="13.2" customHeight="1">
      <c r="A8" s="167" t="s">
        <v>19</v>
      </c>
      <c r="B8" s="167" t="s">
        <v>20</v>
      </c>
      <c r="C8" s="167" t="s">
        <v>21</v>
      </c>
      <c r="D8" s="167" t="s">
        <v>22</v>
      </c>
      <c r="E8" s="167" t="s">
        <v>23</v>
      </c>
      <c r="F8" s="178" t="s">
        <v>310</v>
      </c>
      <c r="G8" s="179"/>
      <c r="H8" s="179"/>
      <c r="I8" s="180"/>
      <c r="J8" s="181" t="s">
        <v>350</v>
      </c>
      <c r="K8" s="179"/>
      <c r="L8" s="179"/>
      <c r="M8" s="180"/>
    </row>
    <row r="9" spans="1:13" s="22" customFormat="1" ht="13.2">
      <c r="A9" s="168"/>
      <c r="B9" s="168"/>
      <c r="C9" s="168"/>
      <c r="D9" s="168"/>
      <c r="E9" s="168"/>
      <c r="F9" s="143" t="s">
        <v>26</v>
      </c>
      <c r="G9" s="143" t="s">
        <v>24</v>
      </c>
      <c r="H9" s="143" t="s">
        <v>13</v>
      </c>
      <c r="I9" s="144" t="s">
        <v>25</v>
      </c>
      <c r="J9" s="143" t="s">
        <v>26</v>
      </c>
      <c r="K9" s="143" t="s">
        <v>24</v>
      </c>
      <c r="L9" s="143" t="s">
        <v>13</v>
      </c>
      <c r="M9" s="144" t="s">
        <v>25</v>
      </c>
    </row>
    <row r="10" spans="1:13" s="22" customFormat="1" ht="13.2">
      <c r="A10" s="97"/>
      <c r="B10" s="97" t="s">
        <v>54</v>
      </c>
      <c r="C10" s="98"/>
      <c r="D10" s="97"/>
      <c r="E10" s="98"/>
      <c r="F10" s="99"/>
      <c r="G10" s="99"/>
      <c r="H10" s="99"/>
      <c r="I10" s="100"/>
      <c r="J10" s="99"/>
      <c r="K10" s="99"/>
      <c r="L10" s="99"/>
      <c r="M10" s="100"/>
    </row>
    <row r="11" spans="1:13" s="22" customFormat="1" ht="39.6">
      <c r="A11" s="84" t="str">
        <f>IF(AND(E11=""),"","["&amp;TEXT($B$1,"##")&amp;"-"&amp;TEXT(ROW()-9- COUNTBLANK($E$8:E11) +1,"##")&amp;"]")</f>
        <v>[Software Testing-1]</v>
      </c>
      <c r="B11" s="138" t="s">
        <v>245</v>
      </c>
      <c r="C11" s="139" t="s">
        <v>64</v>
      </c>
      <c r="D11" s="140" t="s">
        <v>114</v>
      </c>
      <c r="E11" s="138" t="s">
        <v>311</v>
      </c>
      <c r="F11" s="33" t="s">
        <v>15</v>
      </c>
      <c r="G11" s="182">
        <v>44965</v>
      </c>
      <c r="H11" s="33" t="str">
        <f>$B$3</f>
        <v>Đặng Vũ Phương Thảo</v>
      </c>
      <c r="I11" s="34" t="s">
        <v>314</v>
      </c>
      <c r="J11" s="33" t="s">
        <v>15</v>
      </c>
      <c r="K11" s="182">
        <v>44965</v>
      </c>
      <c r="L11" s="33" t="str">
        <f>$B$3</f>
        <v>Đặng Vũ Phương Thảo</v>
      </c>
      <c r="M11" s="34" t="s">
        <v>351</v>
      </c>
    </row>
    <row r="12" spans="1:13" s="35" customFormat="1" ht="66">
      <c r="A12" s="84" t="str">
        <f>IF(AND(E12=""),"","["&amp;TEXT($B$1,"##")&amp;"-"&amp;TEXT(ROW()-9- COUNTBLANK($E$8:E12) +1,"##")&amp;"]")</f>
        <v>[Software Testing-2]</v>
      </c>
      <c r="B12" s="138" t="s">
        <v>63</v>
      </c>
      <c r="C12" s="139" t="s">
        <v>64</v>
      </c>
      <c r="D12" s="140" t="s">
        <v>68</v>
      </c>
      <c r="E12" s="138" t="s">
        <v>246</v>
      </c>
      <c r="F12" s="33" t="s">
        <v>15</v>
      </c>
      <c r="G12" s="182">
        <v>44965</v>
      </c>
      <c r="H12" s="33" t="str">
        <f>$B$3</f>
        <v>Đặng Vũ Phương Thảo</v>
      </c>
      <c r="I12" s="34" t="s">
        <v>315</v>
      </c>
      <c r="J12" s="33" t="s">
        <v>15</v>
      </c>
      <c r="K12" s="84"/>
      <c r="L12" s="33" t="str">
        <f>$B$3</f>
        <v>Đặng Vũ Phương Thảo</v>
      </c>
      <c r="M12" s="34" t="s">
        <v>315</v>
      </c>
    </row>
    <row r="13" spans="1:13" s="35" customFormat="1" ht="66">
      <c r="A13" s="84" t="str">
        <f>IF(AND(E13=""),"","["&amp;TEXT($B$1,"##")&amp;"-"&amp;TEXT(ROW()-9- COUNTBLANK($E$8:E13) +1,"##")&amp;"]")</f>
        <v>[Software Testing-3]</v>
      </c>
      <c r="B13" s="138" t="s">
        <v>65</v>
      </c>
      <c r="C13" s="139" t="s">
        <v>64</v>
      </c>
      <c r="D13" s="140" t="s">
        <v>69</v>
      </c>
      <c r="E13" s="138" t="s">
        <v>312</v>
      </c>
      <c r="F13" s="33" t="s">
        <v>14</v>
      </c>
      <c r="G13" s="182">
        <v>44965</v>
      </c>
      <c r="H13" s="33" t="str">
        <f t="shared" ref="H13:H21" si="1">$B$3</f>
        <v>Đặng Vũ Phương Thảo</v>
      </c>
      <c r="I13" s="34"/>
      <c r="J13" s="33" t="s">
        <v>14</v>
      </c>
      <c r="K13" s="84"/>
      <c r="L13" s="33" t="str">
        <f t="shared" ref="L13:L21" si="2">$B$3</f>
        <v>Đặng Vũ Phương Thảo</v>
      </c>
      <c r="M13" s="34"/>
    </row>
    <row r="14" spans="1:13" s="35" customFormat="1" ht="66">
      <c r="A14" s="84" t="str">
        <f>IF(AND(E14=""),"","["&amp;TEXT($B$1,"##")&amp;"-"&amp;TEXT(ROW()-9- COUNTBLANK($E$8:E14) +1,"##")&amp;"]")</f>
        <v>[Software Testing-4]</v>
      </c>
      <c r="B14" s="138" t="s">
        <v>66</v>
      </c>
      <c r="C14" s="139" t="s">
        <v>64</v>
      </c>
      <c r="D14" s="140" t="s">
        <v>70</v>
      </c>
      <c r="E14" s="138" t="s">
        <v>313</v>
      </c>
      <c r="F14" s="33" t="s">
        <v>14</v>
      </c>
      <c r="G14" s="182">
        <v>44965</v>
      </c>
      <c r="H14" s="33" t="str">
        <f t="shared" si="1"/>
        <v>Đặng Vũ Phương Thảo</v>
      </c>
      <c r="I14" s="34"/>
      <c r="J14" s="33" t="s">
        <v>14</v>
      </c>
      <c r="K14" s="84"/>
      <c r="L14" s="33" t="str">
        <f t="shared" si="2"/>
        <v>Đặng Vũ Phương Thảo</v>
      </c>
      <c r="M14" s="34"/>
    </row>
    <row r="15" spans="1:13" s="35" customFormat="1" ht="66">
      <c r="A15" s="84" t="str">
        <f>IF(AND(E15=""),"","["&amp;TEXT($B$1,"##")&amp;"-"&amp;TEXT(ROW()-9- COUNTBLANK($E$8:E15) +1,"##")&amp;"]")</f>
        <v>[Software Testing-5]</v>
      </c>
      <c r="B15" s="138" t="s">
        <v>67</v>
      </c>
      <c r="C15" s="139" t="s">
        <v>64</v>
      </c>
      <c r="D15" s="140" t="s">
        <v>71</v>
      </c>
      <c r="E15" s="138" t="s">
        <v>317</v>
      </c>
      <c r="F15" s="33" t="s">
        <v>14</v>
      </c>
      <c r="G15" s="182">
        <v>44965</v>
      </c>
      <c r="H15" s="33" t="str">
        <f t="shared" si="1"/>
        <v>Đặng Vũ Phương Thảo</v>
      </c>
      <c r="I15" s="34"/>
      <c r="J15" s="33" t="s">
        <v>14</v>
      </c>
      <c r="K15" s="84"/>
      <c r="L15" s="33" t="str">
        <f t="shared" si="2"/>
        <v>Đặng Vũ Phương Thảo</v>
      </c>
      <c r="M15" s="34"/>
    </row>
    <row r="16" spans="1:13" s="35" customFormat="1" ht="66">
      <c r="A16" s="84" t="str">
        <f>IF(AND(E16=""),"","["&amp;TEXT($B$1,"##")&amp;"-"&amp;TEXT(ROW()-9- COUNTBLANK($E$8:E16) +1,"##")&amp;"]")</f>
        <v>[Software Testing-6]</v>
      </c>
      <c r="B16" s="138" t="s">
        <v>72</v>
      </c>
      <c r="C16" s="139" t="s">
        <v>64</v>
      </c>
      <c r="D16" s="140" t="s">
        <v>73</v>
      </c>
      <c r="E16" s="138" t="s">
        <v>318</v>
      </c>
      <c r="F16" s="33" t="s">
        <v>15</v>
      </c>
      <c r="G16" s="182">
        <v>44965</v>
      </c>
      <c r="H16" s="33" t="str">
        <f t="shared" si="1"/>
        <v>Đặng Vũ Phương Thảo</v>
      </c>
      <c r="I16" s="34" t="s">
        <v>316</v>
      </c>
      <c r="J16" s="33" t="s">
        <v>15</v>
      </c>
      <c r="K16" s="84"/>
      <c r="L16" s="33" t="str">
        <f t="shared" si="2"/>
        <v>Đặng Vũ Phương Thảo</v>
      </c>
      <c r="M16" s="34" t="s">
        <v>316</v>
      </c>
    </row>
    <row r="17" spans="1:13" s="35" customFormat="1" ht="66">
      <c r="A17" s="84" t="str">
        <f>IF(AND(E17=""),"","["&amp;TEXT($B$1,"##")&amp;"-"&amp;TEXT(ROW()-9- COUNTBLANK($E$8:E17) +1,"##")&amp;"]")</f>
        <v>[Software Testing-7]</v>
      </c>
      <c r="B17" s="138" t="s">
        <v>74</v>
      </c>
      <c r="C17" s="139" t="s">
        <v>64</v>
      </c>
      <c r="D17" s="140" t="s">
        <v>75</v>
      </c>
      <c r="E17" s="138" t="s">
        <v>319</v>
      </c>
      <c r="F17" s="33" t="s">
        <v>14</v>
      </c>
      <c r="G17" s="182">
        <v>44965</v>
      </c>
      <c r="H17" s="33" t="str">
        <f t="shared" si="1"/>
        <v>Đặng Vũ Phương Thảo</v>
      </c>
      <c r="I17" s="34"/>
      <c r="J17" s="33" t="s">
        <v>14</v>
      </c>
      <c r="K17" s="33"/>
      <c r="L17" s="33" t="str">
        <f t="shared" si="2"/>
        <v>Đặng Vũ Phương Thảo</v>
      </c>
      <c r="M17" s="34"/>
    </row>
    <row r="18" spans="1:13" s="35" customFormat="1" ht="66">
      <c r="A18" s="84" t="str">
        <f>IF(AND(E18=""),"","["&amp;TEXT($B$1,"##")&amp;"-"&amp;TEXT(ROW()-9- COUNTBLANK($E$8:E18) +1,"##")&amp;"]")</f>
        <v>[Software Testing-8]</v>
      </c>
      <c r="B18" s="138" t="s">
        <v>76</v>
      </c>
      <c r="C18" s="139" t="s">
        <v>64</v>
      </c>
      <c r="D18" s="140" t="s">
        <v>77</v>
      </c>
      <c r="E18" s="138" t="s">
        <v>319</v>
      </c>
      <c r="F18" s="33" t="s">
        <v>14</v>
      </c>
      <c r="G18" s="182">
        <v>44965</v>
      </c>
      <c r="H18" s="33" t="str">
        <f t="shared" si="1"/>
        <v>Đặng Vũ Phương Thảo</v>
      </c>
      <c r="I18" s="34"/>
      <c r="J18" s="33" t="s">
        <v>14</v>
      </c>
      <c r="K18" s="33"/>
      <c r="L18" s="33" t="str">
        <f t="shared" si="2"/>
        <v>Đặng Vũ Phương Thảo</v>
      </c>
      <c r="M18" s="34"/>
    </row>
    <row r="19" spans="1:13" s="35" customFormat="1" ht="66">
      <c r="A19" s="84" t="str">
        <f>IF(AND(E19=""),"","["&amp;TEXT($B$1,"##")&amp;"-"&amp;TEXT(ROW()-9- COUNTBLANK($E$8:E19) +1,"##")&amp;"]")</f>
        <v>[Software Testing-9]</v>
      </c>
      <c r="B19" s="138" t="s">
        <v>78</v>
      </c>
      <c r="C19" s="139" t="s">
        <v>64</v>
      </c>
      <c r="D19" s="140" t="s">
        <v>79</v>
      </c>
      <c r="E19" s="138" t="s">
        <v>319</v>
      </c>
      <c r="F19" s="33" t="s">
        <v>14</v>
      </c>
      <c r="G19" s="182">
        <v>44965</v>
      </c>
      <c r="H19" s="33" t="str">
        <f t="shared" si="1"/>
        <v>Đặng Vũ Phương Thảo</v>
      </c>
      <c r="I19" s="34"/>
      <c r="J19" s="33" t="s">
        <v>14</v>
      </c>
      <c r="K19" s="33"/>
      <c r="L19" s="33" t="str">
        <f t="shared" si="2"/>
        <v>Đặng Vũ Phương Thảo</v>
      </c>
      <c r="M19" s="34"/>
    </row>
    <row r="20" spans="1:13" s="35" customFormat="1" ht="66">
      <c r="A20" s="84" t="str">
        <f>IF(AND(E20=""),"","["&amp;TEXT($B$1,"##")&amp;"-"&amp;TEXT(ROW()-9- COUNTBLANK($E$8:E20) +1,"##")&amp;"]")</f>
        <v>[Software Testing-10]</v>
      </c>
      <c r="B20" s="138" t="s">
        <v>80</v>
      </c>
      <c r="C20" s="139" t="s">
        <v>64</v>
      </c>
      <c r="D20" s="140" t="s">
        <v>81</v>
      </c>
      <c r="E20" s="138" t="s">
        <v>319</v>
      </c>
      <c r="F20" s="33" t="s">
        <v>14</v>
      </c>
      <c r="G20" s="182">
        <v>44965</v>
      </c>
      <c r="H20" s="33" t="str">
        <f t="shared" si="1"/>
        <v>Đặng Vũ Phương Thảo</v>
      </c>
      <c r="I20" s="60"/>
      <c r="J20" s="33" t="s">
        <v>14</v>
      </c>
      <c r="K20" s="59"/>
      <c r="L20" s="33" t="str">
        <f t="shared" si="2"/>
        <v>Đặng Vũ Phương Thảo</v>
      </c>
      <c r="M20" s="60"/>
    </row>
    <row r="21" spans="1:13" s="35" customFormat="1" ht="66">
      <c r="A21" s="84" t="str">
        <f>IF(AND(E21=""),"","["&amp;TEXT($B$1,"##")&amp;"-"&amp;TEXT(ROW()-9- COUNTBLANK($E$8:E21) +1,"##")&amp;"]")</f>
        <v>[Software Testing-11]</v>
      </c>
      <c r="B21" s="138" t="s">
        <v>82</v>
      </c>
      <c r="C21" s="139" t="s">
        <v>64</v>
      </c>
      <c r="D21" s="140" t="s">
        <v>83</v>
      </c>
      <c r="E21" s="138" t="s">
        <v>247</v>
      </c>
      <c r="F21" s="33" t="s">
        <v>14</v>
      </c>
      <c r="G21" s="182">
        <v>44965</v>
      </c>
      <c r="H21" s="33" t="str">
        <f t="shared" si="1"/>
        <v>Đặng Vũ Phương Thảo</v>
      </c>
      <c r="I21" s="60"/>
      <c r="J21" s="33" t="s">
        <v>14</v>
      </c>
      <c r="K21" s="59"/>
      <c r="L21" s="33" t="str">
        <f t="shared" si="2"/>
        <v>Đặng Vũ Phương Thảo</v>
      </c>
      <c r="M21" s="60"/>
    </row>
    <row r="22" spans="1:13" s="22" customFormat="1" ht="13.2">
      <c r="A22" s="97"/>
      <c r="B22" s="97" t="s">
        <v>55</v>
      </c>
      <c r="C22" s="98"/>
      <c r="D22" s="97"/>
      <c r="E22" s="98"/>
      <c r="F22" s="99"/>
      <c r="G22" s="99"/>
      <c r="H22" s="99"/>
      <c r="I22" s="100"/>
      <c r="J22" s="99"/>
      <c r="K22" s="99"/>
      <c r="L22" s="99"/>
      <c r="M22" s="100"/>
    </row>
    <row r="23" spans="1:13" s="22" customFormat="1" ht="26.4">
      <c r="A23" s="84" t="str">
        <f>IF(AND(E23=""),"","["&amp;TEXT($B$1,"##")&amp;"-"&amp;TEXT(ROW()-9- COUNTBLANK($E$8:E23) +1,"##")&amp;"]")</f>
        <v>[Software Testing-12]</v>
      </c>
      <c r="B23" s="138" t="s">
        <v>248</v>
      </c>
      <c r="C23" s="139" t="s">
        <v>85</v>
      </c>
      <c r="D23" s="140" t="s">
        <v>320</v>
      </c>
      <c r="E23" s="138" t="s">
        <v>249</v>
      </c>
      <c r="F23" s="33" t="s">
        <v>14</v>
      </c>
      <c r="G23" s="182">
        <v>44966</v>
      </c>
      <c r="H23" s="33" t="str">
        <f t="shared" ref="H23:H44" si="3">$B$3</f>
        <v>Đặng Vũ Phương Thảo</v>
      </c>
      <c r="I23" s="34"/>
      <c r="J23" s="33" t="s">
        <v>14</v>
      </c>
      <c r="K23" s="33"/>
      <c r="L23" s="33" t="str">
        <f t="shared" ref="L23:L44" si="4">$B$3</f>
        <v>Đặng Vũ Phương Thảo</v>
      </c>
      <c r="M23" s="34"/>
    </row>
    <row r="24" spans="1:13" s="35" customFormat="1" ht="52.8">
      <c r="A24" s="84" t="str">
        <f>IF(AND(E24=""),"","["&amp;TEXT($B$1,"##")&amp;"-"&amp;TEXT(ROW()-9- COUNTBLANK($E$8:E24) +1,"##")&amp;"]")</f>
        <v>[Software Testing-13]</v>
      </c>
      <c r="B24" s="138" t="s">
        <v>84</v>
      </c>
      <c r="C24" s="139" t="s">
        <v>85</v>
      </c>
      <c r="D24" s="140" t="s">
        <v>321</v>
      </c>
      <c r="E24" s="138" t="s">
        <v>250</v>
      </c>
      <c r="F24" s="33" t="s">
        <v>14</v>
      </c>
      <c r="G24" s="182">
        <v>44966</v>
      </c>
      <c r="H24" s="33" t="str">
        <f t="shared" si="3"/>
        <v>Đặng Vũ Phương Thảo</v>
      </c>
      <c r="I24" s="34"/>
      <c r="J24" s="33" t="s">
        <v>14</v>
      </c>
      <c r="K24" s="33"/>
      <c r="L24" s="33" t="str">
        <f t="shared" si="4"/>
        <v>Đặng Vũ Phương Thảo</v>
      </c>
      <c r="M24" s="34"/>
    </row>
    <row r="25" spans="1:13" s="35" customFormat="1" ht="52.8">
      <c r="A25" s="84" t="str">
        <f>IF(AND(E25=""),"","["&amp;TEXT($B$1,"##")&amp;"-"&amp;TEXT(ROW()-9- COUNTBLANK($E$8:E25) +1,"##")&amp;"]")</f>
        <v>[Software Testing-14]</v>
      </c>
      <c r="B25" s="138" t="s">
        <v>251</v>
      </c>
      <c r="C25" s="139" t="s">
        <v>85</v>
      </c>
      <c r="D25" s="140" t="s">
        <v>321</v>
      </c>
      <c r="E25" s="138" t="s">
        <v>252</v>
      </c>
      <c r="F25" s="33" t="s">
        <v>14</v>
      </c>
      <c r="G25" s="182">
        <v>44966</v>
      </c>
      <c r="H25" s="33" t="str">
        <f t="shared" si="3"/>
        <v>Đặng Vũ Phương Thảo</v>
      </c>
      <c r="I25" s="34"/>
      <c r="J25" s="33" t="s">
        <v>14</v>
      </c>
      <c r="K25" s="33"/>
      <c r="L25" s="33" t="str">
        <f t="shared" si="4"/>
        <v>Đặng Vũ Phương Thảo</v>
      </c>
      <c r="M25" s="34"/>
    </row>
    <row r="26" spans="1:13" s="35" customFormat="1" ht="52.8">
      <c r="A26" s="84" t="str">
        <f>IF(AND(E26=""),"","["&amp;TEXT($B$1,"##")&amp;"-"&amp;TEXT(ROW()-9- COUNTBLANK($E$8:E26) +1,"##")&amp;"]")</f>
        <v>[Software Testing-15]</v>
      </c>
      <c r="B26" s="138" t="s">
        <v>86</v>
      </c>
      <c r="C26" s="139" t="s">
        <v>85</v>
      </c>
      <c r="D26" s="140" t="s">
        <v>322</v>
      </c>
      <c r="E26" s="138" t="s">
        <v>88</v>
      </c>
      <c r="F26" s="33" t="s">
        <v>14</v>
      </c>
      <c r="G26" s="182">
        <v>44966</v>
      </c>
      <c r="H26" s="33" t="str">
        <f t="shared" si="3"/>
        <v>Đặng Vũ Phương Thảo</v>
      </c>
      <c r="I26" s="34"/>
      <c r="J26" s="33" t="s">
        <v>14</v>
      </c>
      <c r="K26" s="33"/>
      <c r="L26" s="33" t="str">
        <f t="shared" si="4"/>
        <v>Đặng Vũ Phương Thảo</v>
      </c>
      <c r="M26" s="34"/>
    </row>
    <row r="27" spans="1:13" s="35" customFormat="1" ht="52.8">
      <c r="A27" s="84" t="str">
        <f>IF(AND(E27=""),"","["&amp;TEXT($B$1,"##")&amp;"-"&amp;TEXT(ROW()-9- COUNTBLANK($E$8:E27) +1,"##")&amp;"]")</f>
        <v>[Software Testing-16]</v>
      </c>
      <c r="B27" s="138" t="s">
        <v>87</v>
      </c>
      <c r="C27" s="139" t="s">
        <v>85</v>
      </c>
      <c r="D27" s="140" t="s">
        <v>323</v>
      </c>
      <c r="E27" s="138" t="s">
        <v>89</v>
      </c>
      <c r="F27" s="33" t="s">
        <v>14</v>
      </c>
      <c r="G27" s="182">
        <v>44966</v>
      </c>
      <c r="H27" s="33" t="str">
        <f t="shared" si="3"/>
        <v>Đặng Vũ Phương Thảo</v>
      </c>
      <c r="I27" s="34"/>
      <c r="J27" s="33" t="s">
        <v>14</v>
      </c>
      <c r="K27" s="33"/>
      <c r="L27" s="33" t="str">
        <f t="shared" si="4"/>
        <v>Đặng Vũ Phương Thảo</v>
      </c>
      <c r="M27" s="34"/>
    </row>
    <row r="28" spans="1:13" s="35" customFormat="1" ht="52.8">
      <c r="A28" s="84" t="str">
        <f>IF(AND(E28=""),"","["&amp;TEXT($B$1,"##")&amp;"-"&amp;TEXT(ROW()-9- COUNTBLANK($E$8:E28) +1,"##")&amp;"]")</f>
        <v>[Software Testing-17]</v>
      </c>
      <c r="B28" s="138" t="s">
        <v>90</v>
      </c>
      <c r="C28" s="139" t="s">
        <v>85</v>
      </c>
      <c r="D28" s="140" t="s">
        <v>324</v>
      </c>
      <c r="E28" s="138" t="s">
        <v>88</v>
      </c>
      <c r="F28" s="33" t="s">
        <v>14</v>
      </c>
      <c r="G28" s="182">
        <v>44966</v>
      </c>
      <c r="H28" s="33" t="str">
        <f t="shared" si="3"/>
        <v>Đặng Vũ Phương Thảo</v>
      </c>
      <c r="I28" s="34"/>
      <c r="J28" s="33" t="s">
        <v>14</v>
      </c>
      <c r="K28" s="33"/>
      <c r="L28" s="33" t="str">
        <f t="shared" si="4"/>
        <v>Đặng Vũ Phương Thảo</v>
      </c>
      <c r="M28" s="34"/>
    </row>
    <row r="29" spans="1:13" s="35" customFormat="1" ht="66">
      <c r="A29" s="84" t="str">
        <f>IF(AND(E29=""),"","["&amp;TEXT($B$1,"##")&amp;"-"&amp;TEXT(ROW()-9- COUNTBLANK($E$8:E29) +1,"##")&amp;"]")</f>
        <v>[Software Testing-18]</v>
      </c>
      <c r="B29" s="138" t="s">
        <v>91</v>
      </c>
      <c r="C29" s="139" t="s">
        <v>85</v>
      </c>
      <c r="D29" s="140" t="s">
        <v>325</v>
      </c>
      <c r="E29" s="138" t="s">
        <v>92</v>
      </c>
      <c r="F29" s="33" t="s">
        <v>15</v>
      </c>
      <c r="G29" s="182">
        <v>44966</v>
      </c>
      <c r="H29" s="33" t="str">
        <f t="shared" si="3"/>
        <v>Đặng Vũ Phương Thảo</v>
      </c>
      <c r="I29" s="34" t="s">
        <v>331</v>
      </c>
      <c r="J29" s="33" t="s">
        <v>15</v>
      </c>
      <c r="K29" s="33"/>
      <c r="L29" s="33" t="str">
        <f t="shared" si="4"/>
        <v>Đặng Vũ Phương Thảo</v>
      </c>
      <c r="M29" s="34" t="s">
        <v>331</v>
      </c>
    </row>
    <row r="30" spans="1:13" s="35" customFormat="1" ht="52.8">
      <c r="A30" s="84" t="str">
        <f>IF(AND(E30=""),"","["&amp;TEXT($B$1,"##")&amp;"-"&amp;TEXT(ROW()-9- COUNTBLANK($E$8:E30) +1,"##")&amp;"]")</f>
        <v>[Software Testing-19]</v>
      </c>
      <c r="B30" s="138" t="s">
        <v>155</v>
      </c>
      <c r="C30" s="139" t="s">
        <v>85</v>
      </c>
      <c r="D30" s="140" t="s">
        <v>326</v>
      </c>
      <c r="E30" s="138" t="s">
        <v>94</v>
      </c>
      <c r="F30" s="33" t="s">
        <v>15</v>
      </c>
      <c r="G30" s="182">
        <v>44966</v>
      </c>
      <c r="H30" s="33" t="str">
        <f t="shared" si="3"/>
        <v>Đặng Vũ Phương Thảo</v>
      </c>
      <c r="I30" s="34" t="s">
        <v>332</v>
      </c>
      <c r="J30" s="33" t="s">
        <v>15</v>
      </c>
      <c r="K30" s="33"/>
      <c r="L30" s="33" t="str">
        <f t="shared" si="4"/>
        <v>Đặng Vũ Phương Thảo</v>
      </c>
      <c r="M30" s="34"/>
    </row>
    <row r="31" spans="1:13" s="35" customFormat="1" ht="52.8">
      <c r="A31" s="84" t="str">
        <f>IF(AND(E31=""),"","["&amp;TEXT($B$1,"##")&amp;"-"&amp;TEXT(ROW()-9- COUNTBLANK($E$8:E31) +1,"##")&amp;"]")</f>
        <v>[Software Testing-20]</v>
      </c>
      <c r="B31" s="138" t="s">
        <v>93</v>
      </c>
      <c r="C31" s="139" t="s">
        <v>85</v>
      </c>
      <c r="D31" s="140" t="s">
        <v>327</v>
      </c>
      <c r="E31" s="138" t="s">
        <v>94</v>
      </c>
      <c r="F31" s="33" t="s">
        <v>14</v>
      </c>
      <c r="G31" s="182">
        <v>44966</v>
      </c>
      <c r="H31" s="33" t="str">
        <f t="shared" si="3"/>
        <v>Đặng Vũ Phương Thảo</v>
      </c>
      <c r="I31" s="34"/>
      <c r="J31" s="33" t="s">
        <v>14</v>
      </c>
      <c r="K31" s="33"/>
      <c r="L31" s="33" t="str">
        <f t="shared" si="4"/>
        <v>Đặng Vũ Phương Thảo</v>
      </c>
      <c r="M31" s="34"/>
    </row>
    <row r="32" spans="1:13" s="35" customFormat="1" ht="52.8">
      <c r="A32" s="84" t="str">
        <f>IF(AND(E32=""),"","["&amp;TEXT($B$1,"##")&amp;"-"&amp;TEXT(ROW()-9- COUNTBLANK($E$8:E32) +1,"##")&amp;"]")</f>
        <v>[Software Testing-21]</v>
      </c>
      <c r="B32" s="138" t="s">
        <v>95</v>
      </c>
      <c r="C32" s="139" t="s">
        <v>85</v>
      </c>
      <c r="D32" s="140" t="s">
        <v>328</v>
      </c>
      <c r="E32" s="138" t="s">
        <v>94</v>
      </c>
      <c r="F32" s="33" t="s">
        <v>14</v>
      </c>
      <c r="G32" s="182">
        <v>44966</v>
      </c>
      <c r="H32" s="33" t="str">
        <f t="shared" si="3"/>
        <v>Đặng Vũ Phương Thảo</v>
      </c>
      <c r="I32" s="34"/>
      <c r="J32" s="33" t="s">
        <v>14</v>
      </c>
      <c r="K32" s="33"/>
      <c r="L32" s="33" t="str">
        <f t="shared" si="4"/>
        <v>Đặng Vũ Phương Thảo</v>
      </c>
      <c r="M32" s="34"/>
    </row>
    <row r="33" spans="1:13" s="35" customFormat="1" ht="52.8">
      <c r="A33" s="84" t="str">
        <f>IF(AND(E33=""),"","["&amp;TEXT($B$1,"##")&amp;"-"&amp;TEXT(ROW()-9- COUNTBLANK($E$8:E33) +1,"##")&amp;"]")</f>
        <v>[Software Testing-22]</v>
      </c>
      <c r="B33" s="138" t="s">
        <v>96</v>
      </c>
      <c r="C33" s="139" t="s">
        <v>85</v>
      </c>
      <c r="D33" s="140" t="s">
        <v>329</v>
      </c>
      <c r="E33" s="138" t="s">
        <v>94</v>
      </c>
      <c r="F33" s="33" t="s">
        <v>14</v>
      </c>
      <c r="G33" s="182">
        <v>44966</v>
      </c>
      <c r="H33" s="33" t="str">
        <f t="shared" si="3"/>
        <v>Đặng Vũ Phương Thảo</v>
      </c>
      <c r="I33" s="34"/>
      <c r="J33" s="33" t="s">
        <v>14</v>
      </c>
      <c r="K33" s="33"/>
      <c r="L33" s="33" t="str">
        <f t="shared" si="4"/>
        <v>Đặng Vũ Phương Thảo</v>
      </c>
      <c r="M33" s="34"/>
    </row>
    <row r="34" spans="1:13" s="35" customFormat="1" ht="52.8">
      <c r="A34" s="84" t="str">
        <f>IF(AND(E34=""),"","["&amp;TEXT($B$1,"##")&amp;"-"&amp;TEXT(ROW()-9- COUNTBLANK($E$8:E34) +1,"##")&amp;"]")</f>
        <v>[Software Testing-23]</v>
      </c>
      <c r="B34" s="138" t="s">
        <v>97</v>
      </c>
      <c r="C34" s="139" t="s">
        <v>85</v>
      </c>
      <c r="D34" s="140" t="s">
        <v>330</v>
      </c>
      <c r="E34" s="138" t="s">
        <v>94</v>
      </c>
      <c r="F34" s="33" t="s">
        <v>14</v>
      </c>
      <c r="G34" s="182">
        <v>44966</v>
      </c>
      <c r="H34" s="33" t="str">
        <f t="shared" si="3"/>
        <v>Đặng Vũ Phương Thảo</v>
      </c>
      <c r="I34" s="34"/>
      <c r="J34" s="33" t="s">
        <v>14</v>
      </c>
      <c r="K34" s="33"/>
      <c r="L34" s="33" t="str">
        <f t="shared" si="4"/>
        <v>Đặng Vũ Phương Thảo</v>
      </c>
      <c r="M34" s="34"/>
    </row>
    <row r="35" spans="1:13" s="35" customFormat="1" ht="52.8">
      <c r="A35" s="84" t="str">
        <f>IF(AND(E35=""),"","["&amp;TEXT($B$1,"##")&amp;"-"&amp;TEXT(ROW()-9- COUNTBLANK($E$8:E35) +1,"##")&amp;"]")</f>
        <v>[Software Testing-24]</v>
      </c>
      <c r="B35" s="138" t="s">
        <v>98</v>
      </c>
      <c r="C35" s="141" t="s">
        <v>99</v>
      </c>
      <c r="D35" s="140" t="s">
        <v>321</v>
      </c>
      <c r="E35" s="138" t="s">
        <v>253</v>
      </c>
      <c r="F35" s="59" t="s">
        <v>16</v>
      </c>
      <c r="G35" s="182">
        <v>44966</v>
      </c>
      <c r="H35" s="59" t="str">
        <f t="shared" si="3"/>
        <v>Đặng Vũ Phương Thảo</v>
      </c>
      <c r="I35" s="60" t="s">
        <v>333</v>
      </c>
      <c r="J35" s="59" t="s">
        <v>16</v>
      </c>
      <c r="K35" s="59"/>
      <c r="L35" s="59" t="str">
        <f t="shared" si="4"/>
        <v>Đặng Vũ Phương Thảo</v>
      </c>
      <c r="M35" s="60" t="s">
        <v>333</v>
      </c>
    </row>
    <row r="36" spans="1:13" s="35" customFormat="1" ht="52.8">
      <c r="A36" s="84" t="str">
        <f>IF(AND(E36=""),"","["&amp;TEXT($B$1,"##")&amp;"-"&amp;TEXT(ROW()-9- COUNTBLANK($E$8:E36) +1,"##")&amp;"]")</f>
        <v>[Software Testing-25]</v>
      </c>
      <c r="B36" s="138" t="s">
        <v>100</v>
      </c>
      <c r="C36" s="141" t="s">
        <v>99</v>
      </c>
      <c r="D36" s="140" t="s">
        <v>322</v>
      </c>
      <c r="E36" s="138" t="s">
        <v>101</v>
      </c>
      <c r="F36" s="59" t="s">
        <v>16</v>
      </c>
      <c r="G36" s="182">
        <v>44966</v>
      </c>
      <c r="H36" s="59" t="str">
        <f t="shared" si="3"/>
        <v>Đặng Vũ Phương Thảo</v>
      </c>
      <c r="I36" s="60" t="s">
        <v>333</v>
      </c>
      <c r="J36" s="59" t="s">
        <v>16</v>
      </c>
      <c r="K36" s="59"/>
      <c r="L36" s="59" t="str">
        <f t="shared" si="4"/>
        <v>Đặng Vũ Phương Thảo</v>
      </c>
      <c r="M36" s="60" t="s">
        <v>333</v>
      </c>
    </row>
    <row r="37" spans="1:13" s="35" customFormat="1" ht="52.8">
      <c r="A37" s="84" t="str">
        <f>IF(AND(E37=""),"","["&amp;TEXT($B$1,"##")&amp;"-"&amp;TEXT(ROW()-9- COUNTBLANK($E$8:E37) +1,"##")&amp;"]")</f>
        <v>[Software Testing-26]</v>
      </c>
      <c r="B37" s="138" t="s">
        <v>102</v>
      </c>
      <c r="C37" s="141" t="s">
        <v>99</v>
      </c>
      <c r="D37" s="140" t="s">
        <v>323</v>
      </c>
      <c r="E37" s="138" t="s">
        <v>103</v>
      </c>
      <c r="F37" s="59" t="s">
        <v>16</v>
      </c>
      <c r="G37" s="182">
        <v>44966</v>
      </c>
      <c r="H37" s="59" t="str">
        <f t="shared" si="3"/>
        <v>Đặng Vũ Phương Thảo</v>
      </c>
      <c r="I37" s="60" t="s">
        <v>333</v>
      </c>
      <c r="J37" s="59" t="s">
        <v>16</v>
      </c>
      <c r="K37" s="59"/>
      <c r="L37" s="59" t="str">
        <f t="shared" si="4"/>
        <v>Đặng Vũ Phương Thảo</v>
      </c>
      <c r="M37" s="60" t="s">
        <v>333</v>
      </c>
    </row>
    <row r="38" spans="1:13" s="35" customFormat="1" ht="52.8">
      <c r="A38" s="84" t="str">
        <f>IF(AND(E38=""),"","["&amp;TEXT($B$1,"##")&amp;"-"&amp;TEXT(ROW()-9- COUNTBLANK($E$8:E38) +1,"##")&amp;"]")</f>
        <v>[Software Testing-27]</v>
      </c>
      <c r="B38" s="138" t="s">
        <v>104</v>
      </c>
      <c r="C38" s="141" t="s">
        <v>99</v>
      </c>
      <c r="D38" s="140" t="s">
        <v>324</v>
      </c>
      <c r="E38" s="138" t="s">
        <v>101</v>
      </c>
      <c r="F38" s="59" t="s">
        <v>16</v>
      </c>
      <c r="G38" s="182">
        <v>44966</v>
      </c>
      <c r="H38" s="59" t="str">
        <f t="shared" si="3"/>
        <v>Đặng Vũ Phương Thảo</v>
      </c>
      <c r="I38" s="60" t="s">
        <v>333</v>
      </c>
      <c r="J38" s="59" t="s">
        <v>16</v>
      </c>
      <c r="K38" s="59"/>
      <c r="L38" s="59" t="str">
        <f t="shared" si="4"/>
        <v>Đặng Vũ Phương Thảo</v>
      </c>
      <c r="M38" s="60" t="s">
        <v>333</v>
      </c>
    </row>
    <row r="39" spans="1:13" s="35" customFormat="1" ht="66">
      <c r="A39" s="84" t="str">
        <f>IF(AND(E39=""),"","["&amp;TEXT($B$1,"##")&amp;"-"&amp;TEXT(ROW()-9- COUNTBLANK($E$8:E39) +1,"##")&amp;"]")</f>
        <v>[Software Testing-28]</v>
      </c>
      <c r="B39" s="138" t="s">
        <v>156</v>
      </c>
      <c r="C39" s="139" t="s">
        <v>99</v>
      </c>
      <c r="D39" s="140" t="s">
        <v>325</v>
      </c>
      <c r="E39" s="138" t="s">
        <v>108</v>
      </c>
      <c r="F39" s="59" t="s">
        <v>16</v>
      </c>
      <c r="G39" s="182">
        <v>44966</v>
      </c>
      <c r="H39" s="33" t="str">
        <f t="shared" si="3"/>
        <v>Đặng Vũ Phương Thảo</v>
      </c>
      <c r="I39" s="60" t="s">
        <v>333</v>
      </c>
      <c r="J39" s="59" t="s">
        <v>16</v>
      </c>
      <c r="K39" s="33"/>
      <c r="L39" s="33" t="str">
        <f t="shared" si="4"/>
        <v>Đặng Vũ Phương Thảo</v>
      </c>
      <c r="M39" s="60" t="s">
        <v>333</v>
      </c>
    </row>
    <row r="40" spans="1:13" s="35" customFormat="1" ht="52.8">
      <c r="A40" s="84" t="str">
        <f>IF(AND(E40=""),"","["&amp;TEXT($B$1,"##")&amp;"-"&amp;TEXT(ROW()-9- COUNTBLANK($E$8:E40) +1,"##")&amp;"]")</f>
        <v>[Software Testing-29]</v>
      </c>
      <c r="B40" s="138" t="s">
        <v>105</v>
      </c>
      <c r="C40" s="141" t="s">
        <v>99</v>
      </c>
      <c r="D40" s="140" t="s">
        <v>326</v>
      </c>
      <c r="E40" s="138" t="s">
        <v>106</v>
      </c>
      <c r="F40" s="59" t="s">
        <v>16</v>
      </c>
      <c r="G40" s="182">
        <v>44966</v>
      </c>
      <c r="H40" s="59" t="str">
        <f t="shared" si="3"/>
        <v>Đặng Vũ Phương Thảo</v>
      </c>
      <c r="I40" s="60" t="s">
        <v>333</v>
      </c>
      <c r="J40" s="59" t="s">
        <v>16</v>
      </c>
      <c r="K40" s="59"/>
      <c r="L40" s="59" t="str">
        <f t="shared" si="4"/>
        <v>Đặng Vũ Phương Thảo</v>
      </c>
      <c r="M40" s="60" t="s">
        <v>333</v>
      </c>
    </row>
    <row r="41" spans="1:13" s="35" customFormat="1" ht="52.8">
      <c r="A41" s="84" t="str">
        <f>IF(AND(E41=""),"","["&amp;TEXT($B$1,"##")&amp;"-"&amp;TEXT(ROW()-9- COUNTBLANK($E$8:E41) +1,"##")&amp;"]")</f>
        <v>[Software Testing-30]</v>
      </c>
      <c r="B41" s="138" t="s">
        <v>107</v>
      </c>
      <c r="C41" s="141" t="s">
        <v>99</v>
      </c>
      <c r="D41" s="140" t="s">
        <v>327</v>
      </c>
      <c r="E41" s="138" t="s">
        <v>108</v>
      </c>
      <c r="F41" s="59" t="s">
        <v>16</v>
      </c>
      <c r="G41" s="182">
        <v>44966</v>
      </c>
      <c r="H41" s="59" t="str">
        <f t="shared" si="3"/>
        <v>Đặng Vũ Phương Thảo</v>
      </c>
      <c r="I41" s="60" t="s">
        <v>333</v>
      </c>
      <c r="J41" s="59" t="s">
        <v>16</v>
      </c>
      <c r="K41" s="59"/>
      <c r="L41" s="59" t="str">
        <f t="shared" si="4"/>
        <v>Đặng Vũ Phương Thảo</v>
      </c>
      <c r="M41" s="60" t="s">
        <v>333</v>
      </c>
    </row>
    <row r="42" spans="1:13" s="35" customFormat="1" ht="52.8">
      <c r="A42" s="84" t="str">
        <f>IF(AND(E42=""),"","["&amp;TEXT($B$1,"##")&amp;"-"&amp;TEXT(ROW()-9- COUNTBLANK($E$8:E42) +1,"##")&amp;"]")</f>
        <v>[Software Testing-31]</v>
      </c>
      <c r="B42" s="138" t="s">
        <v>109</v>
      </c>
      <c r="C42" s="141" t="s">
        <v>99</v>
      </c>
      <c r="D42" s="140" t="s">
        <v>328</v>
      </c>
      <c r="E42" s="138" t="s">
        <v>108</v>
      </c>
      <c r="F42" s="59" t="s">
        <v>16</v>
      </c>
      <c r="G42" s="182">
        <v>44966</v>
      </c>
      <c r="H42" s="33" t="str">
        <f t="shared" si="3"/>
        <v>Đặng Vũ Phương Thảo</v>
      </c>
      <c r="I42" s="60" t="s">
        <v>333</v>
      </c>
      <c r="J42" s="59" t="s">
        <v>16</v>
      </c>
      <c r="K42" s="33"/>
      <c r="L42" s="33" t="str">
        <f t="shared" si="4"/>
        <v>Đặng Vũ Phương Thảo</v>
      </c>
      <c r="M42" s="60" t="s">
        <v>333</v>
      </c>
    </row>
    <row r="43" spans="1:13" s="35" customFormat="1" ht="52.8">
      <c r="A43" s="84" t="str">
        <f>IF(AND(E43=""),"","["&amp;TEXT($B$1,"##")&amp;"-"&amp;TEXT(ROW()-9- COUNTBLANK($E$8:E43) +1,"##")&amp;"]")</f>
        <v>[Software Testing-32]</v>
      </c>
      <c r="B43" s="138" t="s">
        <v>110</v>
      </c>
      <c r="C43" s="141" t="s">
        <v>99</v>
      </c>
      <c r="D43" s="140" t="s">
        <v>329</v>
      </c>
      <c r="E43" s="138" t="s">
        <v>108</v>
      </c>
      <c r="F43" s="59" t="s">
        <v>16</v>
      </c>
      <c r="G43" s="182">
        <v>44966</v>
      </c>
      <c r="H43" s="33" t="str">
        <f t="shared" si="3"/>
        <v>Đặng Vũ Phương Thảo</v>
      </c>
      <c r="I43" s="60" t="s">
        <v>333</v>
      </c>
      <c r="J43" s="59" t="s">
        <v>16</v>
      </c>
      <c r="K43" s="33"/>
      <c r="L43" s="33" t="str">
        <f t="shared" si="4"/>
        <v>Đặng Vũ Phương Thảo</v>
      </c>
      <c r="M43" s="60" t="s">
        <v>333</v>
      </c>
    </row>
    <row r="44" spans="1:13" s="35" customFormat="1" ht="52.8">
      <c r="A44" s="84" t="str">
        <f>IF(AND(E44=""),"","["&amp;TEXT($B$1,"##")&amp;"-"&amp;TEXT(ROW()-9- COUNTBLANK($E$8:E44) +1,"##")&amp;"]")</f>
        <v>[Software Testing-33]</v>
      </c>
      <c r="B44" s="138" t="s">
        <v>111</v>
      </c>
      <c r="C44" s="141" t="s">
        <v>99</v>
      </c>
      <c r="D44" s="140" t="s">
        <v>330</v>
      </c>
      <c r="E44" s="138" t="s">
        <v>108</v>
      </c>
      <c r="F44" s="59" t="s">
        <v>16</v>
      </c>
      <c r="G44" s="182">
        <v>44966</v>
      </c>
      <c r="H44" s="33" t="str">
        <f t="shared" si="3"/>
        <v>Đặng Vũ Phương Thảo</v>
      </c>
      <c r="I44" s="60" t="s">
        <v>333</v>
      </c>
      <c r="J44" s="59" t="s">
        <v>16</v>
      </c>
      <c r="K44" s="33"/>
      <c r="L44" s="33" t="str">
        <f t="shared" si="4"/>
        <v>Đặng Vũ Phương Thảo</v>
      </c>
      <c r="M44" s="60" t="s">
        <v>333</v>
      </c>
    </row>
    <row r="45" spans="1:13">
      <c r="A45" s="97"/>
      <c r="B45" s="97" t="s">
        <v>56</v>
      </c>
      <c r="C45" s="98"/>
      <c r="D45" s="97"/>
      <c r="E45" s="98"/>
      <c r="F45" s="99"/>
      <c r="G45" s="99"/>
      <c r="H45" s="99"/>
      <c r="I45" s="100"/>
      <c r="J45" s="99"/>
      <c r="K45" s="99"/>
      <c r="L45" s="99"/>
      <c r="M45" s="100"/>
    </row>
    <row r="46" spans="1:13" ht="26.4">
      <c r="A46" s="84" t="str">
        <f>IF(AND(E46=""),"","["&amp;TEXT($B$1,"##")&amp;"-"&amp;TEXT(ROW()-9- COUNTBLANK($E$8:E46) +1,"##")&amp;"]")</f>
        <v>[Software Testing-34]</v>
      </c>
      <c r="B46" s="56" t="s">
        <v>112</v>
      </c>
      <c r="C46" s="57" t="s">
        <v>113</v>
      </c>
      <c r="D46" s="58" t="s">
        <v>115</v>
      </c>
      <c r="E46" s="56" t="s">
        <v>254</v>
      </c>
      <c r="F46" s="33" t="s">
        <v>16</v>
      </c>
      <c r="G46" s="182">
        <v>44966</v>
      </c>
      <c r="H46" s="33" t="str">
        <f t="shared" ref="H46:H47" si="5">$B$3</f>
        <v>Đặng Vũ Phương Thảo</v>
      </c>
      <c r="I46" s="60" t="s">
        <v>333</v>
      </c>
      <c r="J46" s="33" t="s">
        <v>16</v>
      </c>
      <c r="K46" s="33"/>
      <c r="L46" s="33" t="str">
        <f t="shared" ref="L46:L47" si="6">$B$3</f>
        <v>Đặng Vũ Phương Thảo</v>
      </c>
      <c r="M46" s="60" t="s">
        <v>333</v>
      </c>
    </row>
    <row r="47" spans="1:13" ht="26.4">
      <c r="A47" s="84" t="str">
        <f>IF(AND(E47=""),"","["&amp;TEXT($B$1,"##")&amp;"-"&amp;TEXT(ROW()-9- COUNTBLANK($E$8:E47) +1,"##")&amp;"]")</f>
        <v>[Software Testing-35]</v>
      </c>
      <c r="B47" s="56" t="s">
        <v>116</v>
      </c>
      <c r="C47" s="57" t="s">
        <v>117</v>
      </c>
      <c r="D47" s="58" t="s">
        <v>115</v>
      </c>
      <c r="E47" s="56" t="s">
        <v>255</v>
      </c>
      <c r="F47" s="33" t="s">
        <v>14</v>
      </c>
      <c r="G47" s="182">
        <v>44966</v>
      </c>
      <c r="H47" s="33" t="str">
        <f t="shared" si="5"/>
        <v>Đặng Vũ Phương Thảo</v>
      </c>
      <c r="I47" s="34"/>
      <c r="J47" s="33"/>
      <c r="K47" s="33"/>
      <c r="L47" s="33" t="str">
        <f t="shared" si="6"/>
        <v>Đặng Vũ Phương Thảo</v>
      </c>
      <c r="M47" s="34"/>
    </row>
    <row r="48" spans="1:13">
      <c r="A48" s="97"/>
      <c r="B48" s="97" t="s">
        <v>57</v>
      </c>
      <c r="C48" s="98"/>
      <c r="D48" s="97"/>
      <c r="E48" s="98"/>
      <c r="F48" s="99"/>
      <c r="G48" s="99"/>
      <c r="H48" s="99"/>
      <c r="I48" s="100"/>
      <c r="J48" s="99"/>
      <c r="K48" s="99"/>
      <c r="L48" s="99"/>
      <c r="M48" s="100"/>
    </row>
    <row r="49" spans="1:13" ht="52.8">
      <c r="A49" s="84" t="str">
        <f>IF(AND(E49=""),"","["&amp;TEXT($B$1,"##")&amp;"-"&amp;TEXT(ROW()-9- COUNTBLANK($E$8:E49) +1,"##")&amp;"]")</f>
        <v>[Software Testing-36]</v>
      </c>
      <c r="B49" s="138" t="s">
        <v>118</v>
      </c>
      <c r="C49" s="139" t="s">
        <v>85</v>
      </c>
      <c r="D49" s="140" t="s">
        <v>119</v>
      </c>
      <c r="E49" s="138" t="s">
        <v>124</v>
      </c>
      <c r="F49" s="33" t="s">
        <v>15</v>
      </c>
      <c r="G49" s="182">
        <v>44966</v>
      </c>
      <c r="H49" s="33" t="str">
        <f t="shared" ref="H49:H120" si="7">$B$3</f>
        <v>Đặng Vũ Phương Thảo</v>
      </c>
      <c r="I49" s="34" t="s">
        <v>335</v>
      </c>
      <c r="J49" s="33" t="s">
        <v>15</v>
      </c>
      <c r="K49" s="33"/>
      <c r="L49" s="33" t="str">
        <f t="shared" ref="L49:L120" si="8">$B$3</f>
        <v>Đặng Vũ Phương Thảo</v>
      </c>
      <c r="M49" s="34"/>
    </row>
    <row r="50" spans="1:13" ht="66">
      <c r="A50" s="84" t="str">
        <f>IF(AND(E50=""),"","["&amp;TEXT($B$1,"##")&amp;"-"&amp;TEXT(ROW()-9- COUNTBLANK($E$8:E50) +1,"##")&amp;"]")</f>
        <v>[Software Testing-37]</v>
      </c>
      <c r="B50" s="138" t="s">
        <v>120</v>
      </c>
      <c r="C50" s="139" t="s">
        <v>85</v>
      </c>
      <c r="D50" s="140" t="s">
        <v>334</v>
      </c>
      <c r="E50" s="138" t="s">
        <v>125</v>
      </c>
      <c r="F50" s="33" t="s">
        <v>15</v>
      </c>
      <c r="G50" s="182">
        <v>44966</v>
      </c>
      <c r="H50" s="33" t="str">
        <f t="shared" si="7"/>
        <v>Đặng Vũ Phương Thảo</v>
      </c>
      <c r="I50" s="34" t="s">
        <v>336</v>
      </c>
      <c r="J50" s="33" t="s">
        <v>15</v>
      </c>
      <c r="K50" s="33"/>
      <c r="L50" s="33" t="str">
        <f t="shared" si="8"/>
        <v>Đặng Vũ Phương Thảo</v>
      </c>
      <c r="M50" s="34"/>
    </row>
    <row r="51" spans="1:13" ht="66">
      <c r="A51" s="84" t="str">
        <f>IF(AND(E51=""),"","["&amp;TEXT($B$1,"##")&amp;"-"&amp;TEXT(ROW()-9- COUNTBLANK($E$8:E51) +1,"##")&amp;"]")</f>
        <v>[Software Testing-38]</v>
      </c>
      <c r="B51" s="138" t="s">
        <v>145</v>
      </c>
      <c r="C51" s="139" t="s">
        <v>85</v>
      </c>
      <c r="D51" s="140" t="s">
        <v>146</v>
      </c>
      <c r="E51" s="138" t="s">
        <v>126</v>
      </c>
      <c r="F51" s="33" t="s">
        <v>15</v>
      </c>
      <c r="G51" s="182">
        <v>44966</v>
      </c>
      <c r="H51" s="33" t="str">
        <f t="shared" si="7"/>
        <v>Đặng Vũ Phương Thảo</v>
      </c>
      <c r="I51" s="34" t="s">
        <v>337</v>
      </c>
      <c r="J51" s="33" t="s">
        <v>15</v>
      </c>
      <c r="K51" s="33"/>
      <c r="L51" s="33" t="str">
        <f t="shared" si="8"/>
        <v>Đặng Vũ Phương Thảo</v>
      </c>
      <c r="M51" s="34"/>
    </row>
    <row r="52" spans="1:13" ht="66">
      <c r="A52" s="84" t="str">
        <f>IF(AND(E52=""),"","["&amp;TEXT($B$1,"##")&amp;"-"&amp;TEXT(ROW()-9- COUNTBLANK($E$8:E52) +1,"##")&amp;"]")</f>
        <v>[Software Testing-39]</v>
      </c>
      <c r="B52" s="138" t="s">
        <v>122</v>
      </c>
      <c r="C52" s="139" t="s">
        <v>85</v>
      </c>
      <c r="D52" s="140" t="s">
        <v>144</v>
      </c>
      <c r="E52" s="138" t="s">
        <v>126</v>
      </c>
      <c r="F52" s="33" t="s">
        <v>16</v>
      </c>
      <c r="G52" s="182">
        <v>44966</v>
      </c>
      <c r="H52" s="33" t="str">
        <f t="shared" si="7"/>
        <v>Đặng Vũ Phương Thảo</v>
      </c>
      <c r="I52" s="34" t="s">
        <v>356</v>
      </c>
      <c r="J52" s="33" t="s">
        <v>16</v>
      </c>
      <c r="K52" s="33"/>
      <c r="L52" s="33" t="str">
        <f t="shared" si="8"/>
        <v>Đặng Vũ Phương Thảo</v>
      </c>
      <c r="M52" s="34"/>
    </row>
    <row r="53" spans="1:13" ht="66">
      <c r="A53" s="84" t="str">
        <f>IF(AND(E53=""),"","["&amp;TEXT($B$1,"##")&amp;"-"&amp;TEXT(ROW()-9- COUNTBLANK($E$8:E53) +1,"##")&amp;"]")</f>
        <v>[Software Testing-40]</v>
      </c>
      <c r="B53" s="138" t="s">
        <v>128</v>
      </c>
      <c r="C53" s="139" t="s">
        <v>85</v>
      </c>
      <c r="D53" s="140" t="s">
        <v>127</v>
      </c>
      <c r="E53" s="138" t="s">
        <v>126</v>
      </c>
      <c r="F53" s="33" t="s">
        <v>16</v>
      </c>
      <c r="G53" s="182">
        <v>44966</v>
      </c>
      <c r="H53" s="33" t="str">
        <f t="shared" si="7"/>
        <v>Đặng Vũ Phương Thảo</v>
      </c>
      <c r="I53" s="34" t="s">
        <v>356</v>
      </c>
      <c r="J53" s="33" t="s">
        <v>16</v>
      </c>
      <c r="K53" s="33"/>
      <c r="L53" s="33" t="str">
        <f t="shared" si="8"/>
        <v>Đặng Vũ Phương Thảo</v>
      </c>
      <c r="M53" s="34"/>
    </row>
    <row r="54" spans="1:13" ht="79.2">
      <c r="A54" s="84" t="str">
        <f>IF(AND(E54=""),"","["&amp;TEXT($B$1,"##")&amp;"-"&amp;TEXT(ROW()-9- COUNTBLANK($E$8:E54) +1,"##")&amp;"]")</f>
        <v>[Software Testing-41]</v>
      </c>
      <c r="B54" s="138" t="s">
        <v>129</v>
      </c>
      <c r="C54" s="139" t="s">
        <v>85</v>
      </c>
      <c r="D54" s="140" t="s">
        <v>130</v>
      </c>
      <c r="E54" s="138" t="s">
        <v>126</v>
      </c>
      <c r="F54" s="33" t="s">
        <v>16</v>
      </c>
      <c r="G54" s="182">
        <v>44966</v>
      </c>
      <c r="H54" s="33" t="str">
        <f t="shared" si="7"/>
        <v>Đặng Vũ Phương Thảo</v>
      </c>
      <c r="I54" s="34" t="s">
        <v>357</v>
      </c>
      <c r="J54" s="33" t="s">
        <v>16</v>
      </c>
      <c r="K54" s="33"/>
      <c r="L54" s="33" t="str">
        <f t="shared" si="8"/>
        <v>Đặng Vũ Phương Thảo</v>
      </c>
      <c r="M54" s="34"/>
    </row>
    <row r="55" spans="1:13" ht="66">
      <c r="A55" s="84" t="str">
        <f>IF(AND(E55=""),"","["&amp;TEXT($B$1,"##")&amp;"-"&amp;TEXT(ROW()-9- COUNTBLANK($E$8:E55) +1,"##")&amp;"]")</f>
        <v>[Software Testing-42]</v>
      </c>
      <c r="B55" s="138" t="s">
        <v>131</v>
      </c>
      <c r="C55" s="139" t="s">
        <v>85</v>
      </c>
      <c r="D55" s="140" t="s">
        <v>132</v>
      </c>
      <c r="E55" s="138" t="s">
        <v>256</v>
      </c>
      <c r="F55" s="33" t="s">
        <v>14</v>
      </c>
      <c r="G55" s="182">
        <v>44966</v>
      </c>
      <c r="H55" s="33" t="str">
        <f t="shared" si="7"/>
        <v>Đặng Vũ Phương Thảo</v>
      </c>
      <c r="I55" s="34"/>
      <c r="J55" s="33" t="s">
        <v>14</v>
      </c>
      <c r="K55" s="33"/>
      <c r="L55" s="33" t="str">
        <f t="shared" si="8"/>
        <v>Đặng Vũ Phương Thảo</v>
      </c>
      <c r="M55" s="34"/>
    </row>
    <row r="56" spans="1:13" ht="52.8">
      <c r="A56" s="84" t="str">
        <f>IF(AND(E56=""),"","["&amp;TEXT($B$1,"##")&amp;"-"&amp;TEXT(ROW()-9- COUNTBLANK($E$8:E56) +1,"##")&amp;"]")</f>
        <v>[Software Testing-43]</v>
      </c>
      <c r="B56" s="138" t="s">
        <v>133</v>
      </c>
      <c r="C56" s="139" t="s">
        <v>99</v>
      </c>
      <c r="D56" s="140" t="s">
        <v>119</v>
      </c>
      <c r="E56" s="138" t="s">
        <v>124</v>
      </c>
      <c r="F56" s="33" t="s">
        <v>16</v>
      </c>
      <c r="G56" s="182">
        <v>44966</v>
      </c>
      <c r="H56" s="33" t="str">
        <f t="shared" si="7"/>
        <v>Đặng Vũ Phương Thảo</v>
      </c>
      <c r="I56" s="60" t="s">
        <v>333</v>
      </c>
      <c r="J56" s="33" t="s">
        <v>16</v>
      </c>
      <c r="K56" s="33"/>
      <c r="L56" s="33" t="str">
        <f t="shared" si="8"/>
        <v>Đặng Vũ Phương Thảo</v>
      </c>
      <c r="M56" s="60" t="s">
        <v>333</v>
      </c>
    </row>
    <row r="57" spans="1:13" ht="52.8">
      <c r="A57" s="84" t="str">
        <f>IF(AND(E57=""),"","["&amp;TEXT($B$1,"##")&amp;"-"&amp;TEXT(ROW()-9- COUNTBLANK($E$8:E57) +1,"##")&amp;"]")</f>
        <v>[Software Testing-44]</v>
      </c>
      <c r="B57" s="138" t="s">
        <v>134</v>
      </c>
      <c r="C57" s="139" t="s">
        <v>99</v>
      </c>
      <c r="D57" s="140" t="s">
        <v>121</v>
      </c>
      <c r="E57" s="138" t="s">
        <v>125</v>
      </c>
      <c r="F57" s="33" t="s">
        <v>16</v>
      </c>
      <c r="G57" s="182">
        <v>44966</v>
      </c>
      <c r="H57" s="33" t="str">
        <f t="shared" si="7"/>
        <v>Đặng Vũ Phương Thảo</v>
      </c>
      <c r="I57" s="60" t="s">
        <v>333</v>
      </c>
      <c r="J57" s="33" t="s">
        <v>16</v>
      </c>
      <c r="K57" s="33"/>
      <c r="L57" s="33" t="str">
        <f t="shared" si="8"/>
        <v>Đặng Vũ Phương Thảo</v>
      </c>
      <c r="M57" s="60" t="s">
        <v>333</v>
      </c>
    </row>
    <row r="58" spans="1:13" ht="66">
      <c r="A58" s="84" t="str">
        <f>IF(AND(E58=""),"","["&amp;TEXT($B$1,"##")&amp;"-"&amp;TEXT(ROW()-9- COUNTBLANK($E$8:E58) +1,"##")&amp;"]")</f>
        <v>[Software Testing-45]</v>
      </c>
      <c r="B58" s="138" t="s">
        <v>147</v>
      </c>
      <c r="C58" s="139" t="s">
        <v>99</v>
      </c>
      <c r="D58" s="140" t="s">
        <v>146</v>
      </c>
      <c r="E58" s="138" t="s">
        <v>126</v>
      </c>
      <c r="F58" s="33" t="s">
        <v>16</v>
      </c>
      <c r="G58" s="182">
        <v>44966</v>
      </c>
      <c r="H58" s="33" t="str">
        <f t="shared" si="7"/>
        <v>Đặng Vũ Phương Thảo</v>
      </c>
      <c r="I58" s="60" t="s">
        <v>333</v>
      </c>
      <c r="J58" s="33" t="s">
        <v>16</v>
      </c>
      <c r="K58" s="33"/>
      <c r="L58" s="33" t="str">
        <f t="shared" si="8"/>
        <v>Đặng Vũ Phương Thảo</v>
      </c>
      <c r="M58" s="60" t="s">
        <v>333</v>
      </c>
    </row>
    <row r="59" spans="1:13" ht="52.8">
      <c r="A59" s="84" t="str">
        <f>IF(AND(E59=""),"","["&amp;TEXT($B$1,"##")&amp;"-"&amp;TEXT(ROW()-9- COUNTBLANK($E$8:E59) +1,"##")&amp;"]")</f>
        <v>[Software Testing-46]</v>
      </c>
      <c r="B59" s="138" t="s">
        <v>135</v>
      </c>
      <c r="C59" s="139" t="s">
        <v>99</v>
      </c>
      <c r="D59" s="140" t="s">
        <v>123</v>
      </c>
      <c r="E59" s="138" t="s">
        <v>126</v>
      </c>
      <c r="F59" s="33" t="s">
        <v>16</v>
      </c>
      <c r="G59" s="182">
        <v>44966</v>
      </c>
      <c r="H59" s="33" t="str">
        <f t="shared" si="7"/>
        <v>Đặng Vũ Phương Thảo</v>
      </c>
      <c r="I59" s="60" t="s">
        <v>333</v>
      </c>
      <c r="J59" s="33" t="s">
        <v>16</v>
      </c>
      <c r="K59" s="33"/>
      <c r="L59" s="33" t="str">
        <f t="shared" si="8"/>
        <v>Đặng Vũ Phương Thảo</v>
      </c>
      <c r="M59" s="60" t="s">
        <v>333</v>
      </c>
    </row>
    <row r="60" spans="1:13" ht="66">
      <c r="A60" s="84" t="str">
        <f>IF(AND(E60=""),"","["&amp;TEXT($B$1,"##")&amp;"-"&amp;TEXT(ROW()-9- COUNTBLANK($E$8:E60) +1,"##")&amp;"]")</f>
        <v>[Software Testing-47]</v>
      </c>
      <c r="B60" s="138" t="s">
        <v>136</v>
      </c>
      <c r="C60" s="139" t="s">
        <v>99</v>
      </c>
      <c r="D60" s="140" t="s">
        <v>127</v>
      </c>
      <c r="E60" s="138" t="s">
        <v>126</v>
      </c>
      <c r="F60" s="33" t="s">
        <v>16</v>
      </c>
      <c r="G60" s="182">
        <v>44966</v>
      </c>
      <c r="H60" s="33" t="str">
        <f t="shared" si="7"/>
        <v>Đặng Vũ Phương Thảo</v>
      </c>
      <c r="I60" s="60" t="s">
        <v>333</v>
      </c>
      <c r="J60" s="33" t="s">
        <v>16</v>
      </c>
      <c r="K60" s="33"/>
      <c r="L60" s="33" t="str">
        <f t="shared" si="8"/>
        <v>Đặng Vũ Phương Thảo</v>
      </c>
      <c r="M60" s="60" t="s">
        <v>333</v>
      </c>
    </row>
    <row r="61" spans="1:13" ht="66">
      <c r="A61" s="84" t="str">
        <f>IF(AND(E61=""),"","["&amp;TEXT($B$1,"##")&amp;"-"&amp;TEXT(ROW()-9- COUNTBLANK($E$8:E61) +1,"##")&amp;"]")</f>
        <v>[Software Testing-48]</v>
      </c>
      <c r="B61" s="138" t="s">
        <v>137</v>
      </c>
      <c r="C61" s="139" t="s">
        <v>99</v>
      </c>
      <c r="D61" s="140" t="s">
        <v>130</v>
      </c>
      <c r="E61" s="138" t="s">
        <v>126</v>
      </c>
      <c r="F61" s="33" t="s">
        <v>16</v>
      </c>
      <c r="G61" s="182">
        <v>44966</v>
      </c>
      <c r="H61" s="33" t="str">
        <f t="shared" si="7"/>
        <v>Đặng Vũ Phương Thảo</v>
      </c>
      <c r="I61" s="60" t="s">
        <v>333</v>
      </c>
      <c r="J61" s="33" t="s">
        <v>16</v>
      </c>
      <c r="K61" s="33"/>
      <c r="L61" s="33" t="str">
        <f t="shared" si="8"/>
        <v>Đặng Vũ Phương Thảo</v>
      </c>
      <c r="M61" s="60" t="s">
        <v>333</v>
      </c>
    </row>
    <row r="62" spans="1:13" ht="66">
      <c r="A62" s="84" t="str">
        <f>IF(AND(E62=""),"","["&amp;TEXT($B$1,"##")&amp;"-"&amp;TEXT(ROW()-9- COUNTBLANK($E$8:E62) +1,"##")&amp;"]")</f>
        <v>[Software Testing-49]</v>
      </c>
      <c r="B62" s="138" t="s">
        <v>138</v>
      </c>
      <c r="C62" s="139" t="s">
        <v>99</v>
      </c>
      <c r="D62" s="140" t="s">
        <v>132</v>
      </c>
      <c r="E62" s="138" t="s">
        <v>256</v>
      </c>
      <c r="F62" s="33" t="s">
        <v>16</v>
      </c>
      <c r="G62" s="182">
        <v>44966</v>
      </c>
      <c r="H62" s="33" t="str">
        <f t="shared" si="7"/>
        <v>Đặng Vũ Phương Thảo</v>
      </c>
      <c r="I62" s="60" t="s">
        <v>333</v>
      </c>
      <c r="J62" s="33" t="s">
        <v>16</v>
      </c>
      <c r="K62" s="33"/>
      <c r="L62" s="33" t="str">
        <f t="shared" si="8"/>
        <v>Đặng Vũ Phương Thảo</v>
      </c>
      <c r="M62" s="60" t="s">
        <v>333</v>
      </c>
    </row>
    <row r="63" spans="1:13">
      <c r="A63" s="97"/>
      <c r="B63" s="97" t="s">
        <v>58</v>
      </c>
      <c r="C63" s="98"/>
      <c r="D63" s="97"/>
      <c r="E63" s="98"/>
      <c r="F63" s="99"/>
      <c r="G63" s="99"/>
      <c r="H63" s="99"/>
      <c r="I63" s="100"/>
      <c r="J63" s="99"/>
      <c r="K63" s="99"/>
      <c r="L63" s="99"/>
      <c r="M63" s="100"/>
    </row>
    <row r="64" spans="1:13" ht="105.6">
      <c r="A64" s="84" t="str">
        <f>IF(AND(E64=""),"","["&amp;TEXT($B$1,"##")&amp;"-"&amp;TEXT(ROW()-9- COUNTBLANK($E$8:E64) +1,"##")&amp;"]")</f>
        <v>[Software Testing-50]</v>
      </c>
      <c r="B64" s="138" t="s">
        <v>139</v>
      </c>
      <c r="C64" s="139" t="s">
        <v>117</v>
      </c>
      <c r="D64" s="140" t="s">
        <v>140</v>
      </c>
      <c r="E64" s="138" t="s">
        <v>141</v>
      </c>
      <c r="F64" s="33" t="s">
        <v>15</v>
      </c>
      <c r="G64" s="182">
        <v>44966</v>
      </c>
      <c r="H64" s="33" t="str">
        <f t="shared" si="7"/>
        <v>Đặng Vũ Phương Thảo</v>
      </c>
      <c r="I64" s="34" t="s">
        <v>338</v>
      </c>
      <c r="J64" s="33" t="s">
        <v>15</v>
      </c>
      <c r="K64" s="33"/>
      <c r="L64" s="33" t="str">
        <f t="shared" si="8"/>
        <v>Đặng Vũ Phương Thảo</v>
      </c>
      <c r="M64" s="34" t="s">
        <v>338</v>
      </c>
    </row>
    <row r="65" spans="1:13" ht="79.2">
      <c r="A65" s="84" t="str">
        <f>IF(AND(E65=""),"","["&amp;TEXT($B$1,"##")&amp;"-"&amp;TEXT(ROW()-9- COUNTBLANK($E$8:E65) +1,"##")&amp;"]")</f>
        <v>[Software Testing-51]</v>
      </c>
      <c r="B65" s="138" t="s">
        <v>142</v>
      </c>
      <c r="C65" s="139" t="s">
        <v>117</v>
      </c>
      <c r="D65" s="140" t="s">
        <v>143</v>
      </c>
      <c r="E65" s="138" t="s">
        <v>339</v>
      </c>
      <c r="F65" s="33" t="s">
        <v>14</v>
      </c>
      <c r="G65" s="182">
        <v>44966</v>
      </c>
      <c r="H65" s="33" t="str">
        <f t="shared" si="7"/>
        <v>Đặng Vũ Phương Thảo</v>
      </c>
      <c r="I65" s="34"/>
      <c r="J65" s="33" t="s">
        <v>14</v>
      </c>
      <c r="K65" s="33"/>
      <c r="L65" s="33" t="str">
        <f t="shared" si="8"/>
        <v>Đặng Vũ Phương Thảo</v>
      </c>
      <c r="M65" s="34"/>
    </row>
    <row r="66" spans="1:13" ht="79.2">
      <c r="A66" s="84" t="str">
        <f>IF(AND(E66=""),"","["&amp;TEXT($B$1,"##")&amp;"-"&amp;TEXT(ROW()-9- COUNTBLANK($E$8:E66) +1,"##")&amp;"]")</f>
        <v>[Software Testing-52]</v>
      </c>
      <c r="B66" s="138" t="s">
        <v>149</v>
      </c>
      <c r="C66" s="139" t="s">
        <v>117</v>
      </c>
      <c r="D66" s="140" t="s">
        <v>150</v>
      </c>
      <c r="E66" s="138" t="s">
        <v>340</v>
      </c>
      <c r="F66" s="33" t="s">
        <v>14</v>
      </c>
      <c r="G66" s="182">
        <v>44966</v>
      </c>
      <c r="H66" s="33" t="str">
        <f t="shared" si="7"/>
        <v>Đặng Vũ Phương Thảo</v>
      </c>
      <c r="I66" s="34"/>
      <c r="J66" s="33" t="s">
        <v>14</v>
      </c>
      <c r="K66" s="33"/>
      <c r="L66" s="33" t="str">
        <f t="shared" si="8"/>
        <v>Đặng Vũ Phương Thảo</v>
      </c>
      <c r="M66" s="34"/>
    </row>
    <row r="67" spans="1:13" ht="79.2">
      <c r="A67" s="84" t="str">
        <f>IF(AND(E67=""),"","["&amp;TEXT($B$1,"##")&amp;"-"&amp;TEXT(ROW()-9- COUNTBLANK($E$8:E67) +1,"##")&amp;"]")</f>
        <v>[Software Testing-53]</v>
      </c>
      <c r="B67" s="138" t="s">
        <v>152</v>
      </c>
      <c r="C67" s="139" t="s">
        <v>117</v>
      </c>
      <c r="D67" s="140" t="s">
        <v>153</v>
      </c>
      <c r="E67" s="138" t="s">
        <v>339</v>
      </c>
      <c r="F67" s="33" t="s">
        <v>14</v>
      </c>
      <c r="G67" s="182">
        <v>44966</v>
      </c>
      <c r="H67" s="33" t="str">
        <f t="shared" si="7"/>
        <v>Đặng Vũ Phương Thảo</v>
      </c>
      <c r="I67" s="34"/>
      <c r="J67" s="33" t="s">
        <v>14</v>
      </c>
      <c r="K67" s="33"/>
      <c r="L67" s="33" t="str">
        <f t="shared" si="8"/>
        <v>Đặng Vũ Phương Thảo</v>
      </c>
      <c r="M67" s="34"/>
    </row>
    <row r="68" spans="1:13" ht="79.2">
      <c r="A68" s="84" t="str">
        <f>IF(AND(E68=""),"","["&amp;TEXT($B$1,"##")&amp;"-"&amp;TEXT(ROW()-9- COUNTBLANK($E$8:E68) +1,"##")&amp;"]")</f>
        <v>[Software Testing-54]</v>
      </c>
      <c r="B68" s="138" t="s">
        <v>154</v>
      </c>
      <c r="C68" s="139" t="s">
        <v>117</v>
      </c>
      <c r="D68" s="140" t="s">
        <v>157</v>
      </c>
      <c r="E68" s="138" t="s">
        <v>339</v>
      </c>
      <c r="F68" s="33" t="s">
        <v>15</v>
      </c>
      <c r="G68" s="182">
        <v>44966</v>
      </c>
      <c r="H68" s="33" t="str">
        <f t="shared" si="7"/>
        <v>Đặng Vũ Phương Thảo</v>
      </c>
      <c r="I68" s="34" t="s">
        <v>341</v>
      </c>
      <c r="J68" s="33" t="s">
        <v>15</v>
      </c>
      <c r="K68" s="33"/>
      <c r="L68" s="33" t="str">
        <f t="shared" si="8"/>
        <v>Đặng Vũ Phương Thảo</v>
      </c>
      <c r="M68" s="34" t="s">
        <v>341</v>
      </c>
    </row>
    <row r="69" spans="1:13" ht="79.2">
      <c r="A69" s="84" t="str">
        <f>IF(AND(E69=""),"","["&amp;TEXT($B$1,"##")&amp;"-"&amp;TEXT(ROW()-9- COUNTBLANK($E$8:E69) +1,"##")&amp;"]")</f>
        <v>[Software Testing-55]</v>
      </c>
      <c r="B69" s="138" t="s">
        <v>158</v>
      </c>
      <c r="C69" s="139" t="s">
        <v>117</v>
      </c>
      <c r="D69" s="140" t="s">
        <v>159</v>
      </c>
      <c r="E69" s="138" t="s">
        <v>339</v>
      </c>
      <c r="F69" s="33" t="s">
        <v>14</v>
      </c>
      <c r="G69" s="182">
        <v>44966</v>
      </c>
      <c r="H69" s="33" t="str">
        <f t="shared" si="7"/>
        <v>Đặng Vũ Phương Thảo</v>
      </c>
      <c r="I69" s="34"/>
      <c r="J69" s="33" t="s">
        <v>14</v>
      </c>
      <c r="K69" s="33"/>
      <c r="L69" s="33" t="str">
        <f t="shared" si="8"/>
        <v>Đặng Vũ Phương Thảo</v>
      </c>
      <c r="M69" s="34"/>
    </row>
    <row r="70" spans="1:13" ht="79.2">
      <c r="A70" s="84" t="str">
        <f>IF(AND(E70=""),"","["&amp;TEXT($B$1,"##")&amp;"-"&amp;TEXT(ROW()-9- COUNTBLANK($E$8:E70) +1,"##")&amp;"]")</f>
        <v>[Software Testing-56]</v>
      </c>
      <c r="B70" s="138" t="s">
        <v>160</v>
      </c>
      <c r="C70" s="139" t="s">
        <v>117</v>
      </c>
      <c r="D70" s="140" t="s">
        <v>161</v>
      </c>
      <c r="E70" s="138" t="s">
        <v>339</v>
      </c>
      <c r="F70" s="33" t="s">
        <v>14</v>
      </c>
      <c r="G70" s="182">
        <v>44966</v>
      </c>
      <c r="H70" s="33" t="str">
        <f t="shared" si="7"/>
        <v>Đặng Vũ Phương Thảo</v>
      </c>
      <c r="I70" s="34"/>
      <c r="J70" s="33" t="s">
        <v>14</v>
      </c>
      <c r="K70" s="33"/>
      <c r="L70" s="33" t="str">
        <f t="shared" si="8"/>
        <v>Đặng Vũ Phương Thảo</v>
      </c>
      <c r="M70" s="34"/>
    </row>
    <row r="71" spans="1:13" ht="79.2">
      <c r="A71" s="84" t="str">
        <f>IF(AND(E71=""),"","["&amp;TEXT($B$1,"##")&amp;"-"&amp;TEXT(ROW()-9- COUNTBLANK($E$8:E71) +1,"##")&amp;"]")</f>
        <v>[Software Testing-57]</v>
      </c>
      <c r="B71" s="138" t="s">
        <v>162</v>
      </c>
      <c r="C71" s="139" t="s">
        <v>117</v>
      </c>
      <c r="D71" s="140" t="s">
        <v>164</v>
      </c>
      <c r="E71" s="138" t="s">
        <v>339</v>
      </c>
      <c r="F71" s="33" t="s">
        <v>14</v>
      </c>
      <c r="G71" s="182">
        <v>44966</v>
      </c>
      <c r="H71" s="33" t="str">
        <f t="shared" si="7"/>
        <v>Đặng Vũ Phương Thảo</v>
      </c>
      <c r="I71" s="34"/>
      <c r="J71" s="33" t="s">
        <v>14</v>
      </c>
      <c r="K71" s="33"/>
      <c r="L71" s="33" t="str">
        <f t="shared" si="8"/>
        <v>Đặng Vũ Phương Thảo</v>
      </c>
      <c r="M71" s="34"/>
    </row>
    <row r="72" spans="1:13" ht="79.2">
      <c r="A72" s="84" t="str">
        <f>IF(AND(E72=""),"","["&amp;TEXT($B$1,"##")&amp;"-"&amp;TEXT(ROW()-9- COUNTBLANK($E$8:E72) +1,"##")&amp;"]")</f>
        <v>[Software Testing-58]</v>
      </c>
      <c r="B72" s="138" t="s">
        <v>163</v>
      </c>
      <c r="C72" s="139" t="s">
        <v>117</v>
      </c>
      <c r="D72" s="140" t="s">
        <v>165</v>
      </c>
      <c r="E72" s="138" t="s">
        <v>339</v>
      </c>
      <c r="F72" s="33" t="s">
        <v>14</v>
      </c>
      <c r="G72" s="182">
        <v>44966</v>
      </c>
      <c r="H72" s="33" t="str">
        <f t="shared" si="7"/>
        <v>Đặng Vũ Phương Thảo</v>
      </c>
      <c r="I72" s="34"/>
      <c r="J72" s="33" t="s">
        <v>14</v>
      </c>
      <c r="K72" s="33"/>
      <c r="L72" s="33" t="str">
        <f t="shared" si="8"/>
        <v>Đặng Vũ Phương Thảo</v>
      </c>
      <c r="M72" s="34"/>
    </row>
    <row r="73" spans="1:13" ht="79.2">
      <c r="A73" s="84" t="str">
        <f>IF(AND(E73=""),"","["&amp;TEXT($B$1,"##")&amp;"-"&amp;TEXT(ROW()-9- COUNTBLANK($E$8:E73) +1,"##")&amp;"]")</f>
        <v>[Software Testing-59]</v>
      </c>
      <c r="B73" s="138" t="s">
        <v>168</v>
      </c>
      <c r="C73" s="139" t="s">
        <v>117</v>
      </c>
      <c r="D73" s="140" t="s">
        <v>166</v>
      </c>
      <c r="E73" s="138" t="s">
        <v>339</v>
      </c>
      <c r="F73" s="33" t="s">
        <v>14</v>
      </c>
      <c r="G73" s="182">
        <v>44966</v>
      </c>
      <c r="H73" s="33" t="str">
        <f t="shared" si="7"/>
        <v>Đặng Vũ Phương Thảo</v>
      </c>
      <c r="I73" s="34"/>
      <c r="J73" s="33" t="s">
        <v>14</v>
      </c>
      <c r="K73" s="33"/>
      <c r="L73" s="33" t="str">
        <f t="shared" si="8"/>
        <v>Đặng Vũ Phương Thảo</v>
      </c>
      <c r="M73" s="34"/>
    </row>
    <row r="74" spans="1:13" ht="79.2">
      <c r="A74" s="84" t="str">
        <f>IF(AND(E74=""),"","["&amp;TEXT($B$1,"##")&amp;"-"&amp;TEXT(ROW()-9- COUNTBLANK($E$8:E74) +1,"##")&amp;"]")</f>
        <v>[Software Testing-60]</v>
      </c>
      <c r="B74" s="138" t="s">
        <v>169</v>
      </c>
      <c r="C74" s="139" t="s">
        <v>117</v>
      </c>
      <c r="D74" s="140" t="s">
        <v>171</v>
      </c>
      <c r="E74" s="138" t="s">
        <v>342</v>
      </c>
      <c r="F74" s="33" t="s">
        <v>14</v>
      </c>
      <c r="G74" s="182">
        <v>44966</v>
      </c>
      <c r="H74" s="33" t="str">
        <f t="shared" si="7"/>
        <v>Đặng Vũ Phương Thảo</v>
      </c>
      <c r="I74" s="36"/>
      <c r="J74" s="33" t="s">
        <v>14</v>
      </c>
      <c r="K74" s="33"/>
      <c r="L74" s="33" t="str">
        <f t="shared" si="8"/>
        <v>Đặng Vũ Phương Thảo</v>
      </c>
      <c r="M74" s="36"/>
    </row>
    <row r="75" spans="1:13" ht="79.2">
      <c r="A75" s="84" t="str">
        <f>IF(AND(E75=""),"","["&amp;TEXT($B$1,"##")&amp;"-"&amp;TEXT(ROW()-9- COUNTBLANK($E$8:E75) +1,"##")&amp;"]")</f>
        <v>[Software Testing-61]</v>
      </c>
      <c r="B75" s="138" t="s">
        <v>170</v>
      </c>
      <c r="C75" s="139" t="s">
        <v>117</v>
      </c>
      <c r="D75" s="140" t="s">
        <v>172</v>
      </c>
      <c r="E75" s="138" t="s">
        <v>257</v>
      </c>
      <c r="F75" s="33" t="s">
        <v>14</v>
      </c>
      <c r="G75" s="182">
        <v>44966</v>
      </c>
      <c r="H75" s="33" t="str">
        <f t="shared" si="7"/>
        <v>Đặng Vũ Phương Thảo</v>
      </c>
      <c r="I75" s="36"/>
      <c r="J75" s="33" t="s">
        <v>14</v>
      </c>
      <c r="K75" s="33"/>
      <c r="L75" s="33" t="str">
        <f t="shared" si="8"/>
        <v>Đặng Vũ Phương Thảo</v>
      </c>
      <c r="M75" s="36"/>
    </row>
    <row r="76" spans="1:13" ht="105.6">
      <c r="A76" s="84" t="str">
        <f>IF(AND(E76=""),"","["&amp;TEXT($B$1,"##")&amp;"-"&amp;TEXT(ROW()-9- COUNTBLANK($E$8:E76) +1,"##")&amp;"]")</f>
        <v>[Software Testing-62]</v>
      </c>
      <c r="B76" s="138" t="s">
        <v>173</v>
      </c>
      <c r="C76" s="139" t="s">
        <v>113</v>
      </c>
      <c r="D76" s="140" t="s">
        <v>140</v>
      </c>
      <c r="E76" s="138" t="s">
        <v>174</v>
      </c>
      <c r="F76" s="33" t="s">
        <v>16</v>
      </c>
      <c r="G76" s="182">
        <v>44966</v>
      </c>
      <c r="H76" s="33" t="str">
        <f t="shared" si="7"/>
        <v>Đặng Vũ Phương Thảo</v>
      </c>
      <c r="I76" s="60" t="s">
        <v>333</v>
      </c>
      <c r="J76" s="33" t="s">
        <v>16</v>
      </c>
      <c r="K76" s="33"/>
      <c r="L76" s="33" t="str">
        <f t="shared" si="8"/>
        <v>Đặng Vũ Phương Thảo</v>
      </c>
      <c r="M76" s="60" t="s">
        <v>333</v>
      </c>
    </row>
    <row r="77" spans="1:13" ht="79.2">
      <c r="A77" s="84" t="str">
        <f>IF(AND(E77=""),"","["&amp;TEXT($B$1,"##")&amp;"-"&amp;TEXT(ROW()-9- COUNTBLANK($E$8:E77) +1,"##")&amp;"]")</f>
        <v>[Software Testing-63]</v>
      </c>
      <c r="B77" s="138" t="s">
        <v>175</v>
      </c>
      <c r="C77" s="139" t="s">
        <v>113</v>
      </c>
      <c r="D77" s="140" t="s">
        <v>143</v>
      </c>
      <c r="E77" s="138" t="s">
        <v>148</v>
      </c>
      <c r="F77" s="33" t="s">
        <v>16</v>
      </c>
      <c r="G77" s="182">
        <v>44966</v>
      </c>
      <c r="H77" s="33" t="str">
        <f t="shared" si="7"/>
        <v>Đặng Vũ Phương Thảo</v>
      </c>
      <c r="I77" s="60" t="s">
        <v>333</v>
      </c>
      <c r="J77" s="33" t="s">
        <v>16</v>
      </c>
      <c r="K77" s="33"/>
      <c r="L77" s="33" t="str">
        <f t="shared" si="8"/>
        <v>Đặng Vũ Phương Thảo</v>
      </c>
      <c r="M77" s="60" t="s">
        <v>333</v>
      </c>
    </row>
    <row r="78" spans="1:13" ht="79.2">
      <c r="A78" s="84" t="str">
        <f>IF(AND(E78=""),"","["&amp;TEXT($B$1,"##")&amp;"-"&amp;TEXT(ROW()-9- COUNTBLANK($E$8:E78) +1,"##")&amp;"]")</f>
        <v>[Software Testing-64]</v>
      </c>
      <c r="B78" s="138" t="s">
        <v>176</v>
      </c>
      <c r="C78" s="139" t="s">
        <v>113</v>
      </c>
      <c r="D78" s="140" t="s">
        <v>150</v>
      </c>
      <c r="E78" s="138" t="s">
        <v>151</v>
      </c>
      <c r="F78" s="33" t="s">
        <v>16</v>
      </c>
      <c r="G78" s="182">
        <v>44966</v>
      </c>
      <c r="H78" s="33" t="str">
        <f t="shared" si="7"/>
        <v>Đặng Vũ Phương Thảo</v>
      </c>
      <c r="I78" s="60" t="s">
        <v>333</v>
      </c>
      <c r="J78" s="33" t="s">
        <v>16</v>
      </c>
      <c r="K78" s="33"/>
      <c r="L78" s="33" t="str">
        <f t="shared" si="8"/>
        <v>Đặng Vũ Phương Thảo</v>
      </c>
      <c r="M78" s="60" t="s">
        <v>333</v>
      </c>
    </row>
    <row r="79" spans="1:13" ht="79.2">
      <c r="A79" s="84" t="str">
        <f>IF(AND(E79=""),"","["&amp;TEXT($B$1,"##")&amp;"-"&amp;TEXT(ROW()-9- COUNTBLANK($E$8:E79) +1,"##")&amp;"]")</f>
        <v>[Software Testing-65]</v>
      </c>
      <c r="B79" s="138" t="s">
        <v>177</v>
      </c>
      <c r="C79" s="139" t="s">
        <v>113</v>
      </c>
      <c r="D79" s="140" t="s">
        <v>153</v>
      </c>
      <c r="E79" s="138" t="s">
        <v>148</v>
      </c>
      <c r="F79" s="33" t="s">
        <v>16</v>
      </c>
      <c r="G79" s="182">
        <v>44966</v>
      </c>
      <c r="H79" s="33" t="str">
        <f t="shared" si="7"/>
        <v>Đặng Vũ Phương Thảo</v>
      </c>
      <c r="I79" s="60" t="s">
        <v>333</v>
      </c>
      <c r="J79" s="33" t="s">
        <v>16</v>
      </c>
      <c r="K79" s="33"/>
      <c r="L79" s="33" t="str">
        <f t="shared" si="8"/>
        <v>Đặng Vũ Phương Thảo</v>
      </c>
      <c r="M79" s="60" t="s">
        <v>333</v>
      </c>
    </row>
    <row r="80" spans="1:13" ht="79.2">
      <c r="A80" s="84" t="str">
        <f>IF(AND(E80=""),"","["&amp;TEXT($B$1,"##")&amp;"-"&amp;TEXT(ROW()-9- COUNTBLANK($E$8:E80) +1,"##")&amp;"]")</f>
        <v>[Software Testing-66]</v>
      </c>
      <c r="B80" s="138" t="s">
        <v>178</v>
      </c>
      <c r="C80" s="139" t="s">
        <v>113</v>
      </c>
      <c r="D80" s="140" t="s">
        <v>157</v>
      </c>
      <c r="E80" s="138" t="s">
        <v>148</v>
      </c>
      <c r="F80" s="33" t="s">
        <v>16</v>
      </c>
      <c r="G80" s="182">
        <v>44966</v>
      </c>
      <c r="H80" s="33" t="str">
        <f t="shared" si="7"/>
        <v>Đặng Vũ Phương Thảo</v>
      </c>
      <c r="I80" s="60" t="s">
        <v>333</v>
      </c>
      <c r="J80" s="33" t="s">
        <v>16</v>
      </c>
      <c r="K80" s="33"/>
      <c r="L80" s="33" t="str">
        <f t="shared" si="8"/>
        <v>Đặng Vũ Phương Thảo</v>
      </c>
      <c r="M80" s="60" t="s">
        <v>333</v>
      </c>
    </row>
    <row r="81" spans="1:13" ht="79.2">
      <c r="A81" s="84" t="str">
        <f>IF(AND(E81=""),"","["&amp;TEXT($B$1,"##")&amp;"-"&amp;TEXT(ROW()-9- COUNTBLANK($E$8:E81) +1,"##")&amp;"]")</f>
        <v>[Software Testing-67]</v>
      </c>
      <c r="B81" s="138" t="s">
        <v>179</v>
      </c>
      <c r="C81" s="139" t="s">
        <v>113</v>
      </c>
      <c r="D81" s="140" t="s">
        <v>159</v>
      </c>
      <c r="E81" s="138" t="s">
        <v>148</v>
      </c>
      <c r="F81" s="33" t="s">
        <v>16</v>
      </c>
      <c r="G81" s="182">
        <v>44966</v>
      </c>
      <c r="H81" s="33" t="str">
        <f t="shared" si="7"/>
        <v>Đặng Vũ Phương Thảo</v>
      </c>
      <c r="I81" s="60" t="s">
        <v>333</v>
      </c>
      <c r="J81" s="33" t="s">
        <v>16</v>
      </c>
      <c r="K81" s="33"/>
      <c r="L81" s="33" t="str">
        <f t="shared" si="8"/>
        <v>Đặng Vũ Phương Thảo</v>
      </c>
      <c r="M81" s="60" t="s">
        <v>333</v>
      </c>
    </row>
    <row r="82" spans="1:13" ht="79.2">
      <c r="A82" s="84" t="str">
        <f>IF(AND(E82=""),"","["&amp;TEXT($B$1,"##")&amp;"-"&amp;TEXT(ROW()-9- COUNTBLANK($E$8:E82) +1,"##")&amp;"]")</f>
        <v>[Software Testing-68]</v>
      </c>
      <c r="B82" s="138" t="s">
        <v>180</v>
      </c>
      <c r="C82" s="139" t="s">
        <v>113</v>
      </c>
      <c r="D82" s="140" t="s">
        <v>161</v>
      </c>
      <c r="E82" s="138" t="s">
        <v>148</v>
      </c>
      <c r="F82" s="33" t="s">
        <v>16</v>
      </c>
      <c r="G82" s="182">
        <v>44966</v>
      </c>
      <c r="H82" s="33" t="str">
        <f t="shared" si="7"/>
        <v>Đặng Vũ Phương Thảo</v>
      </c>
      <c r="I82" s="60" t="s">
        <v>333</v>
      </c>
      <c r="J82" s="33" t="s">
        <v>16</v>
      </c>
      <c r="K82" s="33"/>
      <c r="L82" s="33" t="str">
        <f t="shared" si="8"/>
        <v>Đặng Vũ Phương Thảo</v>
      </c>
      <c r="M82" s="60" t="s">
        <v>333</v>
      </c>
    </row>
    <row r="83" spans="1:13" ht="79.2">
      <c r="A83" s="84" t="str">
        <f>IF(AND(E83=""),"","["&amp;TEXT($B$1,"##")&amp;"-"&amp;TEXT(ROW()-9- COUNTBLANK($E$8:E83) +1,"##")&amp;"]")</f>
        <v>[Software Testing-69]</v>
      </c>
      <c r="B83" s="138" t="s">
        <v>181</v>
      </c>
      <c r="C83" s="139" t="s">
        <v>113</v>
      </c>
      <c r="D83" s="140" t="s">
        <v>164</v>
      </c>
      <c r="E83" s="138" t="s">
        <v>148</v>
      </c>
      <c r="F83" s="33" t="s">
        <v>16</v>
      </c>
      <c r="G83" s="182">
        <v>44966</v>
      </c>
      <c r="H83" s="33" t="str">
        <f t="shared" si="7"/>
        <v>Đặng Vũ Phương Thảo</v>
      </c>
      <c r="I83" s="60" t="s">
        <v>333</v>
      </c>
      <c r="J83" s="33" t="s">
        <v>16</v>
      </c>
      <c r="K83" s="33"/>
      <c r="L83" s="33" t="str">
        <f t="shared" si="8"/>
        <v>Đặng Vũ Phương Thảo</v>
      </c>
      <c r="M83" s="60" t="s">
        <v>333</v>
      </c>
    </row>
    <row r="84" spans="1:13" ht="79.2">
      <c r="A84" s="84" t="str">
        <f>IF(AND(E84=""),"","["&amp;TEXT($B$1,"##")&amp;"-"&amp;TEXT(ROW()-9- COUNTBLANK($E$8:E84) +1,"##")&amp;"]")</f>
        <v>[Software Testing-70]</v>
      </c>
      <c r="B84" s="138" t="s">
        <v>182</v>
      </c>
      <c r="C84" s="139" t="s">
        <v>113</v>
      </c>
      <c r="D84" s="140" t="s">
        <v>165</v>
      </c>
      <c r="E84" s="138" t="s">
        <v>148</v>
      </c>
      <c r="F84" s="33" t="s">
        <v>16</v>
      </c>
      <c r="G84" s="182">
        <v>44966</v>
      </c>
      <c r="H84" s="33" t="str">
        <f t="shared" si="7"/>
        <v>Đặng Vũ Phương Thảo</v>
      </c>
      <c r="I84" s="60" t="s">
        <v>333</v>
      </c>
      <c r="J84" s="33" t="s">
        <v>16</v>
      </c>
      <c r="K84" s="33"/>
      <c r="L84" s="33" t="str">
        <f t="shared" si="8"/>
        <v>Đặng Vũ Phương Thảo</v>
      </c>
      <c r="M84" s="60" t="s">
        <v>333</v>
      </c>
    </row>
    <row r="85" spans="1:13" ht="79.2">
      <c r="A85" s="84" t="str">
        <f>IF(AND(E85=""),"","["&amp;TEXT($B$1,"##")&amp;"-"&amp;TEXT(ROW()-9- COUNTBLANK($E$8:E85) +1,"##")&amp;"]")</f>
        <v>[Software Testing-71]</v>
      </c>
      <c r="B85" s="138" t="s">
        <v>183</v>
      </c>
      <c r="C85" s="139" t="s">
        <v>113</v>
      </c>
      <c r="D85" s="140" t="s">
        <v>166</v>
      </c>
      <c r="E85" s="138" t="s">
        <v>167</v>
      </c>
      <c r="F85" s="33" t="s">
        <v>16</v>
      </c>
      <c r="G85" s="182">
        <v>44966</v>
      </c>
      <c r="H85" s="33" t="str">
        <f t="shared" si="7"/>
        <v>Đặng Vũ Phương Thảo</v>
      </c>
      <c r="I85" s="60" t="s">
        <v>333</v>
      </c>
      <c r="J85" s="33" t="s">
        <v>16</v>
      </c>
      <c r="K85" s="33"/>
      <c r="L85" s="33" t="str">
        <f t="shared" si="8"/>
        <v>Đặng Vũ Phương Thảo</v>
      </c>
      <c r="M85" s="60" t="s">
        <v>333</v>
      </c>
    </row>
    <row r="86" spans="1:13" ht="79.2">
      <c r="A86" s="84" t="str">
        <f>IF(AND(E86=""),"","["&amp;TEXT($B$1,"##")&amp;"-"&amp;TEXT(ROW()-9- COUNTBLANK($E$8:E86) +1,"##")&amp;"]")</f>
        <v>[Software Testing-72]</v>
      </c>
      <c r="B86" s="138" t="s">
        <v>184</v>
      </c>
      <c r="C86" s="139" t="s">
        <v>113</v>
      </c>
      <c r="D86" s="140" t="s">
        <v>171</v>
      </c>
      <c r="E86" s="138" t="s">
        <v>167</v>
      </c>
      <c r="F86" s="33" t="s">
        <v>16</v>
      </c>
      <c r="G86" s="182">
        <v>44966</v>
      </c>
      <c r="H86" s="33" t="str">
        <f t="shared" si="7"/>
        <v>Đặng Vũ Phương Thảo</v>
      </c>
      <c r="I86" s="60" t="s">
        <v>333</v>
      </c>
      <c r="J86" s="33" t="s">
        <v>16</v>
      </c>
      <c r="K86" s="33"/>
      <c r="L86" s="33" t="str">
        <f t="shared" si="8"/>
        <v>Đặng Vũ Phương Thảo</v>
      </c>
      <c r="M86" s="60" t="s">
        <v>333</v>
      </c>
    </row>
    <row r="87" spans="1:13" ht="79.2">
      <c r="A87" s="84" t="str">
        <f>IF(AND(E87=""),"","["&amp;TEXT($B$1,"##")&amp;"-"&amp;TEXT(ROW()-9- COUNTBLANK($E$8:E87) +1,"##")&amp;"]")</f>
        <v>[Software Testing-73]</v>
      </c>
      <c r="B87" s="138" t="s">
        <v>185</v>
      </c>
      <c r="C87" s="139" t="s">
        <v>113</v>
      </c>
      <c r="D87" s="140" t="s">
        <v>172</v>
      </c>
      <c r="E87" s="138" t="s">
        <v>257</v>
      </c>
      <c r="F87" s="33" t="s">
        <v>16</v>
      </c>
      <c r="G87" s="182">
        <v>44966</v>
      </c>
      <c r="H87" s="33" t="str">
        <f t="shared" si="7"/>
        <v>Đặng Vũ Phương Thảo</v>
      </c>
      <c r="I87" s="60" t="s">
        <v>333</v>
      </c>
      <c r="J87" s="33" t="s">
        <v>16</v>
      </c>
      <c r="K87" s="33"/>
      <c r="L87" s="33" t="str">
        <f t="shared" si="8"/>
        <v>Đặng Vũ Phương Thảo</v>
      </c>
      <c r="M87" s="60" t="s">
        <v>333</v>
      </c>
    </row>
    <row r="88" spans="1:13">
      <c r="A88" s="97"/>
      <c r="B88" s="97" t="s">
        <v>59</v>
      </c>
      <c r="C88" s="98"/>
      <c r="D88" s="97"/>
      <c r="E88" s="98"/>
      <c r="F88" s="99"/>
      <c r="G88" s="99"/>
      <c r="H88" s="99"/>
      <c r="I88" s="100"/>
      <c r="J88" s="99"/>
      <c r="K88" s="99"/>
      <c r="L88" s="99"/>
      <c r="M88" s="100"/>
    </row>
    <row r="89" spans="1:13" ht="26.4">
      <c r="A89" s="84" t="str">
        <f>IF(AND(E89=""),"","["&amp;TEXT($B$1,"##")&amp;"-"&amp;TEXT(ROW()-9- COUNTBLANK($E$8:E89) +1,"##")&amp;"]")</f>
        <v>[Software Testing-74]</v>
      </c>
      <c r="B89" s="138" t="s">
        <v>186</v>
      </c>
      <c r="C89" s="139" t="s">
        <v>117</v>
      </c>
      <c r="D89" s="140" t="s">
        <v>187</v>
      </c>
      <c r="E89" s="138" t="s">
        <v>188</v>
      </c>
      <c r="F89" s="33" t="s">
        <v>14</v>
      </c>
      <c r="G89" s="182">
        <v>44966</v>
      </c>
      <c r="H89" s="33" t="str">
        <f t="shared" si="7"/>
        <v>Đặng Vũ Phương Thảo</v>
      </c>
      <c r="I89" s="34"/>
      <c r="J89" s="33" t="s">
        <v>14</v>
      </c>
      <c r="K89" s="33"/>
      <c r="L89" s="33" t="str">
        <f t="shared" si="8"/>
        <v>Đặng Vũ Phương Thảo</v>
      </c>
      <c r="M89" s="33"/>
    </row>
    <row r="90" spans="1:13" ht="39.6">
      <c r="A90" s="84" t="str">
        <f>IF(AND(E90=""),"","["&amp;TEXT($B$1,"##")&amp;"-"&amp;TEXT(ROW()-9- COUNTBLANK($E$8:E90) +1,"##")&amp;"]")</f>
        <v>[Software Testing-75]</v>
      </c>
      <c r="B90" s="138" t="s">
        <v>189</v>
      </c>
      <c r="C90" s="139" t="s">
        <v>117</v>
      </c>
      <c r="D90" s="140" t="s">
        <v>187</v>
      </c>
      <c r="E90" s="138" t="s">
        <v>258</v>
      </c>
      <c r="F90" s="33" t="s">
        <v>14</v>
      </c>
      <c r="G90" s="182">
        <v>44966</v>
      </c>
      <c r="H90" s="33" t="str">
        <f t="shared" si="7"/>
        <v>Đặng Vũ Phương Thảo</v>
      </c>
      <c r="I90" s="34"/>
      <c r="J90" s="33" t="s">
        <v>14</v>
      </c>
      <c r="K90" s="33"/>
      <c r="L90" s="33" t="str">
        <f t="shared" si="8"/>
        <v>Đặng Vũ Phương Thảo</v>
      </c>
      <c r="M90" s="33"/>
    </row>
    <row r="91" spans="1:13" ht="39.6">
      <c r="A91" s="84" t="str">
        <f>IF(AND(E91=""),"","["&amp;TEXT($B$1,"##")&amp;"-"&amp;TEXT(ROW()-9- COUNTBLANK($E$8:E91) +1,"##")&amp;"]")</f>
        <v>[Software Testing-76]</v>
      </c>
      <c r="B91" s="138" t="s">
        <v>190</v>
      </c>
      <c r="C91" s="139" t="s">
        <v>117</v>
      </c>
      <c r="D91" s="140" t="s">
        <v>191</v>
      </c>
      <c r="E91" s="138" t="s">
        <v>192</v>
      </c>
      <c r="F91" s="33" t="s">
        <v>14</v>
      </c>
      <c r="G91" s="182">
        <v>44966</v>
      </c>
      <c r="H91" s="33" t="str">
        <f t="shared" si="7"/>
        <v>Đặng Vũ Phương Thảo</v>
      </c>
      <c r="I91" s="34"/>
      <c r="J91" s="33" t="s">
        <v>14</v>
      </c>
      <c r="K91" s="33"/>
      <c r="L91" s="33" t="str">
        <f t="shared" si="8"/>
        <v>Đặng Vũ Phương Thảo</v>
      </c>
      <c r="M91" s="33"/>
    </row>
    <row r="92" spans="1:13" ht="118.8">
      <c r="A92" s="84" t="str">
        <f>IF(AND(E92=""),"","["&amp;TEXT($B$1,"##")&amp;"-"&amp;TEXT(ROW()-9- COUNTBLANK($E$8:E92) +1,"##")&amp;"]")</f>
        <v>[Software Testing-77]</v>
      </c>
      <c r="B92" s="138" t="s">
        <v>193</v>
      </c>
      <c r="C92" s="139" t="s">
        <v>117</v>
      </c>
      <c r="D92" s="140" t="s">
        <v>191</v>
      </c>
      <c r="E92" s="138" t="s">
        <v>344</v>
      </c>
      <c r="F92" s="33" t="s">
        <v>15</v>
      </c>
      <c r="G92" s="182">
        <v>44966</v>
      </c>
      <c r="H92" s="33" t="str">
        <f t="shared" si="7"/>
        <v>Đặng Vũ Phương Thảo</v>
      </c>
      <c r="I92" s="34" t="s">
        <v>345</v>
      </c>
      <c r="J92" s="33" t="s">
        <v>15</v>
      </c>
      <c r="K92" s="33"/>
      <c r="L92" s="33" t="str">
        <f t="shared" si="8"/>
        <v>Đặng Vũ Phương Thảo</v>
      </c>
      <c r="M92" s="33" t="s">
        <v>352</v>
      </c>
    </row>
    <row r="93" spans="1:13" ht="66">
      <c r="A93" s="84" t="str">
        <f>IF(AND(E93=""),"","["&amp;TEXT($B$1,"##")&amp;"-"&amp;TEXT(ROW()-9- COUNTBLANK($E$8:E93) +1,"##")&amp;"]")</f>
        <v>[Software Testing-78]</v>
      </c>
      <c r="B93" s="138" t="s">
        <v>259</v>
      </c>
      <c r="C93" s="139" t="s">
        <v>117</v>
      </c>
      <c r="D93" s="140" t="s">
        <v>194</v>
      </c>
      <c r="E93" s="138" t="s">
        <v>195</v>
      </c>
      <c r="F93" s="33" t="s">
        <v>14</v>
      </c>
      <c r="G93" s="182">
        <v>44966</v>
      </c>
      <c r="H93" s="33" t="str">
        <f t="shared" si="7"/>
        <v>Đặng Vũ Phương Thảo</v>
      </c>
      <c r="I93" s="34"/>
      <c r="J93" s="33" t="s">
        <v>14</v>
      </c>
      <c r="K93" s="33"/>
      <c r="L93" s="33" t="str">
        <f t="shared" si="8"/>
        <v>Đặng Vũ Phương Thảo</v>
      </c>
      <c r="M93" s="33"/>
    </row>
    <row r="94" spans="1:13" ht="52.8">
      <c r="A94" s="84" t="str">
        <f>IF(AND(E94=""),"","["&amp;TEXT($B$1,"##")&amp;"-"&amp;TEXT(ROW()-9- COUNTBLANK($E$8:E94) +1,"##")&amp;"]")</f>
        <v>[Software Testing-79]</v>
      </c>
      <c r="B94" s="138" t="s">
        <v>260</v>
      </c>
      <c r="C94" s="139" t="s">
        <v>117</v>
      </c>
      <c r="D94" s="140" t="s">
        <v>196</v>
      </c>
      <c r="E94" s="138" t="s">
        <v>197</v>
      </c>
      <c r="F94" s="33" t="s">
        <v>16</v>
      </c>
      <c r="G94" s="182">
        <v>44966</v>
      </c>
      <c r="H94" s="33" t="str">
        <f t="shared" si="7"/>
        <v>Đặng Vũ Phương Thảo</v>
      </c>
      <c r="I94" s="34" t="s">
        <v>343</v>
      </c>
      <c r="J94" s="33" t="s">
        <v>16</v>
      </c>
      <c r="K94" s="34"/>
      <c r="L94" s="33" t="str">
        <f t="shared" si="8"/>
        <v>Đặng Vũ Phương Thảo</v>
      </c>
      <c r="M94" s="34" t="s">
        <v>343</v>
      </c>
    </row>
    <row r="95" spans="1:13" ht="92.4">
      <c r="A95" s="84" t="str">
        <f>IF(AND(E95=""),"","["&amp;TEXT($B$1,"##")&amp;"-"&amp;TEXT(ROW()-9- COUNTBLANK($E$8:E95) +1,"##")&amp;"]")</f>
        <v>[Software Testing-80]</v>
      </c>
      <c r="B95" s="138" t="s">
        <v>261</v>
      </c>
      <c r="C95" s="139" t="s">
        <v>117</v>
      </c>
      <c r="D95" s="140" t="s">
        <v>199</v>
      </c>
      <c r="E95" s="138" t="s">
        <v>198</v>
      </c>
      <c r="F95" s="33" t="s">
        <v>15</v>
      </c>
      <c r="G95" s="182">
        <v>44966</v>
      </c>
      <c r="H95" s="33" t="str">
        <f t="shared" si="7"/>
        <v>Đặng Vũ Phương Thảo</v>
      </c>
      <c r="I95" s="34" t="s">
        <v>346</v>
      </c>
      <c r="J95" s="33" t="s">
        <v>15</v>
      </c>
      <c r="K95" s="33"/>
      <c r="L95" s="33" t="str">
        <f t="shared" si="8"/>
        <v>Đặng Vũ Phương Thảo</v>
      </c>
      <c r="M95" s="33" t="s">
        <v>346</v>
      </c>
    </row>
    <row r="96" spans="1:13" ht="92.4">
      <c r="A96" s="84" t="str">
        <f>IF(AND(E96=""),"","["&amp;TEXT($B$1,"##")&amp;"-"&amp;TEXT(ROW()-9- COUNTBLANK($E$8:E96) +1,"##")&amp;"]")</f>
        <v>[Software Testing-81]</v>
      </c>
      <c r="B96" s="138" t="s">
        <v>200</v>
      </c>
      <c r="C96" s="139" t="s">
        <v>117</v>
      </c>
      <c r="D96" s="140" t="s">
        <v>201</v>
      </c>
      <c r="E96" s="138" t="s">
        <v>202</v>
      </c>
      <c r="F96" s="33" t="s">
        <v>16</v>
      </c>
      <c r="G96" s="182">
        <v>44966</v>
      </c>
      <c r="H96" s="33" t="str">
        <f t="shared" si="7"/>
        <v>Đặng Vũ Phương Thảo</v>
      </c>
      <c r="I96" s="34" t="s">
        <v>347</v>
      </c>
      <c r="J96" s="33" t="s">
        <v>15</v>
      </c>
      <c r="K96" s="33"/>
      <c r="L96" s="33" t="str">
        <f t="shared" si="8"/>
        <v>Đặng Vũ Phương Thảo</v>
      </c>
      <c r="M96" s="33" t="s">
        <v>353</v>
      </c>
    </row>
    <row r="97" spans="1:13" ht="105.6">
      <c r="A97" s="84" t="str">
        <f>IF(AND(E97=""),"","["&amp;TEXT($B$1,"##")&amp;"-"&amp;TEXT(ROW()-9- COUNTBLANK($E$8:E97) +1,"##")&amp;"]")</f>
        <v>[Software Testing-82]</v>
      </c>
      <c r="B97" s="138" t="s">
        <v>203</v>
      </c>
      <c r="C97" s="139" t="s">
        <v>117</v>
      </c>
      <c r="D97" s="140" t="s">
        <v>204</v>
      </c>
      <c r="E97" s="138" t="s">
        <v>354</v>
      </c>
      <c r="F97" s="33" t="s">
        <v>16</v>
      </c>
      <c r="G97" s="182">
        <v>44966</v>
      </c>
      <c r="H97" s="33" t="str">
        <f t="shared" si="7"/>
        <v>Đặng Vũ Phương Thảo</v>
      </c>
      <c r="I97" s="34" t="s">
        <v>347</v>
      </c>
      <c r="J97" s="33" t="s">
        <v>14</v>
      </c>
      <c r="K97" s="33"/>
      <c r="L97" s="33" t="str">
        <f t="shared" si="8"/>
        <v>Đặng Vũ Phương Thảo</v>
      </c>
      <c r="M97" s="33"/>
    </row>
    <row r="98" spans="1:13" ht="52.8">
      <c r="A98" s="84" t="str">
        <f>IF(AND(E98=""),"","["&amp;TEXT($B$1,"##")&amp;"-"&amp;TEXT(ROW()-9- COUNTBLANK($E$8:E98) +1,"##")&amp;"]")</f>
        <v>[Software Testing-83]</v>
      </c>
      <c r="B98" s="138" t="s">
        <v>205</v>
      </c>
      <c r="C98" s="139" t="s">
        <v>117</v>
      </c>
      <c r="D98" s="140" t="s">
        <v>206</v>
      </c>
      <c r="E98" s="138" t="s">
        <v>207</v>
      </c>
      <c r="F98" s="33" t="s">
        <v>16</v>
      </c>
      <c r="G98" s="182">
        <v>44966</v>
      </c>
      <c r="H98" s="33" t="str">
        <f t="shared" si="7"/>
        <v>Đặng Vũ Phương Thảo</v>
      </c>
      <c r="I98" s="34" t="s">
        <v>347</v>
      </c>
      <c r="J98" s="33" t="s">
        <v>16</v>
      </c>
      <c r="K98" s="33"/>
      <c r="L98" s="33" t="str">
        <f t="shared" si="8"/>
        <v>Đặng Vũ Phương Thảo</v>
      </c>
      <c r="M98" s="33" t="s">
        <v>355</v>
      </c>
    </row>
    <row r="99" spans="1:13" ht="52.8">
      <c r="A99" s="84" t="str">
        <f>IF(AND(E99=""),"","["&amp;TEXT($B$1,"##")&amp;"-"&amp;TEXT(ROW()-9- COUNTBLANK($E$8:E99) +1,"##")&amp;"]")</f>
        <v>[Software Testing-84]</v>
      </c>
      <c r="B99" s="138" t="s">
        <v>208</v>
      </c>
      <c r="C99" s="139" t="s">
        <v>117</v>
      </c>
      <c r="D99" s="140" t="s">
        <v>209</v>
      </c>
      <c r="E99" s="138" t="s">
        <v>210</v>
      </c>
      <c r="F99" s="33" t="s">
        <v>16</v>
      </c>
      <c r="G99" s="182">
        <v>44966</v>
      </c>
      <c r="H99" s="33" t="str">
        <f t="shared" si="7"/>
        <v>Đặng Vũ Phương Thảo</v>
      </c>
      <c r="I99" s="34" t="s">
        <v>347</v>
      </c>
      <c r="J99" s="33" t="s">
        <v>14</v>
      </c>
      <c r="K99" s="33"/>
      <c r="L99" s="33" t="str">
        <f t="shared" si="8"/>
        <v>Đặng Vũ Phương Thảo</v>
      </c>
      <c r="M99" s="33"/>
    </row>
    <row r="100" spans="1:13" ht="66">
      <c r="A100" s="84" t="str">
        <f>IF(AND(E100=""),"","["&amp;TEXT($B$1,"##")&amp;"-"&amp;TEXT(ROW()-9- COUNTBLANK($E$8:E100) +1,"##")&amp;"]")</f>
        <v>[Software Testing-85]</v>
      </c>
      <c r="B100" s="138" t="s">
        <v>211</v>
      </c>
      <c r="C100" s="139" t="s">
        <v>117</v>
      </c>
      <c r="D100" s="140" t="s">
        <v>212</v>
      </c>
      <c r="E100" s="138" t="s">
        <v>210</v>
      </c>
      <c r="F100" s="33" t="s">
        <v>16</v>
      </c>
      <c r="G100" s="182">
        <v>44966</v>
      </c>
      <c r="H100" s="33" t="str">
        <f t="shared" si="7"/>
        <v>Đặng Vũ Phương Thảo</v>
      </c>
      <c r="I100" s="34" t="s">
        <v>347</v>
      </c>
      <c r="J100" s="33" t="s">
        <v>14</v>
      </c>
      <c r="K100" s="33"/>
      <c r="L100" s="33" t="str">
        <f t="shared" si="8"/>
        <v>Đặng Vũ Phương Thảo</v>
      </c>
      <c r="M100" s="33"/>
    </row>
    <row r="101" spans="1:13">
      <c r="A101" s="97"/>
      <c r="B101" s="97" t="s">
        <v>60</v>
      </c>
      <c r="C101" s="98"/>
      <c r="D101" s="97"/>
      <c r="E101" s="98"/>
      <c r="F101" s="99"/>
      <c r="G101" s="99"/>
      <c r="H101" s="99"/>
      <c r="I101" s="100"/>
      <c r="J101" s="99"/>
      <c r="K101" s="99"/>
      <c r="L101" s="99"/>
      <c r="M101" s="100"/>
    </row>
    <row r="102" spans="1:13" ht="39.6">
      <c r="A102" s="84" t="str">
        <f>IF(AND(E102=""),"","["&amp;TEXT($B$1,"##")&amp;"-"&amp;TEXT(ROW()-9- COUNTBLANK($E$8:E102) +1,"##")&amp;"]")</f>
        <v>[Software Testing-86]</v>
      </c>
      <c r="B102" s="138" t="s">
        <v>262</v>
      </c>
      <c r="C102" s="139" t="s">
        <v>213</v>
      </c>
      <c r="D102" s="140" t="s">
        <v>214</v>
      </c>
      <c r="E102" s="138" t="s">
        <v>263</v>
      </c>
      <c r="F102" s="33" t="s">
        <v>15</v>
      </c>
      <c r="G102" s="182">
        <v>44966</v>
      </c>
      <c r="H102" s="33" t="str">
        <f t="shared" si="7"/>
        <v>Đặng Vũ Phương Thảo</v>
      </c>
      <c r="I102" s="34" t="s">
        <v>349</v>
      </c>
      <c r="J102" s="33" t="s">
        <v>15</v>
      </c>
      <c r="K102" s="33"/>
      <c r="L102" s="33" t="str">
        <f t="shared" si="8"/>
        <v>Đặng Vũ Phương Thảo</v>
      </c>
      <c r="M102" s="33" t="s">
        <v>349</v>
      </c>
    </row>
    <row r="103" spans="1:13" ht="92.4">
      <c r="A103" s="84" t="str">
        <f>IF(AND(E103=""),"","["&amp;TEXT($B$1,"##")&amp;"-"&amp;TEXT(ROW()-9- COUNTBLANK($E$8:E103) +1,"##")&amp;"]")</f>
        <v>[Software Testing-87]</v>
      </c>
      <c r="B103" s="138" t="s">
        <v>264</v>
      </c>
      <c r="C103" s="139" t="s">
        <v>213</v>
      </c>
      <c r="D103" s="140" t="s">
        <v>362</v>
      </c>
      <c r="E103" s="138" t="s">
        <v>265</v>
      </c>
      <c r="F103" s="33" t="s">
        <v>16</v>
      </c>
      <c r="G103" s="182">
        <v>44966</v>
      </c>
      <c r="H103" s="33" t="str">
        <f t="shared" si="7"/>
        <v>Đặng Vũ Phương Thảo</v>
      </c>
      <c r="I103" s="34" t="s">
        <v>348</v>
      </c>
      <c r="J103" s="33" t="s">
        <v>15</v>
      </c>
      <c r="K103" s="33"/>
      <c r="L103" s="33" t="str">
        <f t="shared" si="8"/>
        <v>Đặng Vũ Phương Thảo</v>
      </c>
      <c r="M103" s="33" t="s">
        <v>363</v>
      </c>
    </row>
    <row r="104" spans="1:13" ht="92.4">
      <c r="A104" s="84" t="str">
        <f>IF(AND(E104=""),"","["&amp;TEXT($B$1,"##")&amp;"-"&amp;TEXT(ROW()-9- COUNTBLANK($E$8:E104) +1,"##")&amp;"]")</f>
        <v>[Software Testing-88]</v>
      </c>
      <c r="B104" s="138" t="s">
        <v>266</v>
      </c>
      <c r="C104" s="139" t="s">
        <v>213</v>
      </c>
      <c r="D104" s="140" t="s">
        <v>362</v>
      </c>
      <c r="E104" s="138" t="s">
        <v>267</v>
      </c>
      <c r="F104" s="33" t="s">
        <v>16</v>
      </c>
      <c r="G104" s="182">
        <v>44966</v>
      </c>
      <c r="H104" s="33" t="str">
        <f t="shared" si="7"/>
        <v>Đặng Vũ Phương Thảo</v>
      </c>
      <c r="I104" s="34" t="s">
        <v>348</v>
      </c>
      <c r="J104" s="33" t="s">
        <v>15</v>
      </c>
      <c r="K104" s="33"/>
      <c r="L104" s="33" t="str">
        <f t="shared" si="8"/>
        <v>Đặng Vũ Phương Thảo</v>
      </c>
      <c r="M104" s="33" t="s">
        <v>364</v>
      </c>
    </row>
    <row r="105" spans="1:13" ht="92.4">
      <c r="A105" s="84" t="str">
        <f>IF(AND(E105=""),"","["&amp;TEXT($B$1,"##")&amp;"-"&amp;TEXT(ROW()-9- COUNTBLANK($E$8:E105) +1,"##")&amp;"]")</f>
        <v>[Software Testing-89]</v>
      </c>
      <c r="B105" s="138" t="s">
        <v>268</v>
      </c>
      <c r="C105" s="139" t="s">
        <v>213</v>
      </c>
      <c r="D105" s="140" t="s">
        <v>215</v>
      </c>
      <c r="E105" s="138" t="s">
        <v>216</v>
      </c>
      <c r="F105" s="33" t="s">
        <v>16</v>
      </c>
      <c r="G105" s="182">
        <v>44966</v>
      </c>
      <c r="H105" s="33" t="str">
        <f t="shared" si="7"/>
        <v>Đặng Vũ Phương Thảo</v>
      </c>
      <c r="I105" s="34" t="s">
        <v>348</v>
      </c>
      <c r="J105" s="33" t="s">
        <v>15</v>
      </c>
      <c r="K105" s="33"/>
      <c r="L105" s="33" t="str">
        <f t="shared" si="8"/>
        <v>Đặng Vũ Phương Thảo</v>
      </c>
      <c r="M105" s="33" t="s">
        <v>365</v>
      </c>
    </row>
    <row r="106" spans="1:13" ht="92.4">
      <c r="A106" s="84" t="str">
        <f>IF(AND(E106=""),"","["&amp;TEXT($B$1,"##")&amp;"-"&amp;TEXT(ROW()-9- COUNTBLANK($E$8:E106) +1,"##")&amp;"]")</f>
        <v>[Software Testing-90]</v>
      </c>
      <c r="B106" s="138" t="s">
        <v>269</v>
      </c>
      <c r="C106" s="139" t="s">
        <v>219</v>
      </c>
      <c r="D106" s="140" t="s">
        <v>217</v>
      </c>
      <c r="E106" s="138" t="s">
        <v>218</v>
      </c>
      <c r="F106" s="33" t="s">
        <v>16</v>
      </c>
      <c r="G106" s="182">
        <v>44966</v>
      </c>
      <c r="H106" s="33" t="str">
        <f t="shared" si="7"/>
        <v>Đặng Vũ Phương Thảo</v>
      </c>
      <c r="I106" s="34" t="s">
        <v>348</v>
      </c>
      <c r="J106" s="33" t="s">
        <v>15</v>
      </c>
      <c r="K106" s="33"/>
      <c r="L106" s="33" t="str">
        <f t="shared" si="8"/>
        <v>Đặng Vũ Phương Thảo</v>
      </c>
      <c r="M106" s="33" t="s">
        <v>365</v>
      </c>
    </row>
    <row r="107" spans="1:13" ht="92.4">
      <c r="A107" s="84" t="str">
        <f>IF(AND(E107=""),"","["&amp;TEXT($B$1,"##")&amp;"-"&amp;TEXT(ROW()-9- COUNTBLANK($E$8:E107) +1,"##")&amp;"]")</f>
        <v>[Software Testing-91]</v>
      </c>
      <c r="B107" s="138" t="s">
        <v>270</v>
      </c>
      <c r="C107" s="139" t="s">
        <v>213</v>
      </c>
      <c r="D107" s="140" t="s">
        <v>366</v>
      </c>
      <c r="E107" s="138" t="s">
        <v>220</v>
      </c>
      <c r="F107" s="33" t="s">
        <v>16</v>
      </c>
      <c r="G107" s="182">
        <v>44966</v>
      </c>
      <c r="H107" s="33" t="str">
        <f t="shared" si="7"/>
        <v>Đặng Vũ Phương Thảo</v>
      </c>
      <c r="I107" s="34" t="s">
        <v>348</v>
      </c>
      <c r="J107" s="33" t="s">
        <v>15</v>
      </c>
      <c r="K107" s="33"/>
      <c r="L107" s="33" t="str">
        <f t="shared" si="8"/>
        <v>Đặng Vũ Phương Thảo</v>
      </c>
      <c r="M107" s="33" t="s">
        <v>365</v>
      </c>
    </row>
    <row r="108" spans="1:13" ht="39.6">
      <c r="A108" s="84" t="str">
        <f>IF(AND(E108=""),"","["&amp;TEXT($B$1,"##")&amp;"-"&amp;TEXT(ROW()-9- COUNTBLANK($E$8:E108) +1,"##")&amp;"]")</f>
        <v>[Software Testing-92]</v>
      </c>
      <c r="B108" s="138" t="s">
        <v>271</v>
      </c>
      <c r="C108" s="139" t="s">
        <v>213</v>
      </c>
      <c r="D108" s="140" t="s">
        <v>221</v>
      </c>
      <c r="E108" s="138" t="s">
        <v>272</v>
      </c>
      <c r="F108" s="33" t="s">
        <v>16</v>
      </c>
      <c r="G108" s="182">
        <v>44966</v>
      </c>
      <c r="H108" s="33" t="str">
        <f t="shared" si="7"/>
        <v>Đặng Vũ Phương Thảo</v>
      </c>
      <c r="I108" s="34" t="s">
        <v>348</v>
      </c>
      <c r="J108" s="33" t="s">
        <v>16</v>
      </c>
      <c r="K108" s="34"/>
      <c r="L108" s="33" t="str">
        <f t="shared" si="8"/>
        <v>Đặng Vũ Phương Thảo</v>
      </c>
      <c r="M108" s="34" t="s">
        <v>348</v>
      </c>
    </row>
    <row r="109" spans="1:13" ht="52.8">
      <c r="A109" s="84" t="str">
        <f>IF(AND(E109=""),"","["&amp;TEXT($B$1,"##")&amp;"-"&amp;TEXT(ROW()-9- COUNTBLANK($E$8:E109) +1,"##")&amp;"]")</f>
        <v>[Software Testing-93]</v>
      </c>
      <c r="B109" s="138" t="s">
        <v>273</v>
      </c>
      <c r="C109" s="139" t="s">
        <v>213</v>
      </c>
      <c r="D109" s="140" t="s">
        <v>222</v>
      </c>
      <c r="E109" s="138" t="s">
        <v>274</v>
      </c>
      <c r="F109" s="33" t="s">
        <v>16</v>
      </c>
      <c r="G109" s="182">
        <v>44966</v>
      </c>
      <c r="H109" s="33" t="str">
        <f t="shared" si="7"/>
        <v>Đặng Vũ Phương Thảo</v>
      </c>
      <c r="I109" s="34" t="s">
        <v>348</v>
      </c>
      <c r="J109" s="33" t="s">
        <v>16</v>
      </c>
      <c r="K109" s="34"/>
      <c r="L109" s="33" t="str">
        <f t="shared" si="8"/>
        <v>Đặng Vũ Phương Thảo</v>
      </c>
      <c r="M109" s="34" t="s">
        <v>358</v>
      </c>
    </row>
    <row r="110" spans="1:13">
      <c r="A110" s="97"/>
      <c r="B110" s="97" t="s">
        <v>61</v>
      </c>
      <c r="C110" s="98"/>
      <c r="D110" s="97"/>
      <c r="E110" s="98"/>
      <c r="F110" s="99"/>
      <c r="G110" s="99"/>
      <c r="H110" s="99"/>
      <c r="I110" s="100"/>
      <c r="J110" s="99"/>
      <c r="K110" s="99"/>
      <c r="L110" s="99"/>
      <c r="M110" s="100"/>
    </row>
    <row r="111" spans="1:13" ht="132">
      <c r="A111" s="84" t="str">
        <f>IF(AND(E111=""),"","["&amp;TEXT($B$1,"##")&amp;"-"&amp;TEXT(ROW()-9- COUNTBLANK($E$8:E111) +1,"##")&amp;"]")</f>
        <v>[Software Testing-94]</v>
      </c>
      <c r="B111" s="138" t="s">
        <v>275</v>
      </c>
      <c r="C111" s="139" t="s">
        <v>223</v>
      </c>
      <c r="D111" s="140" t="s">
        <v>359</v>
      </c>
      <c r="E111" s="138" t="s">
        <v>224</v>
      </c>
      <c r="F111" s="33" t="s">
        <v>16</v>
      </c>
      <c r="G111" s="182">
        <v>44966</v>
      </c>
      <c r="H111" s="33" t="str">
        <f t="shared" si="7"/>
        <v>Đặng Vũ Phương Thảo</v>
      </c>
      <c r="I111" s="34" t="s">
        <v>348</v>
      </c>
      <c r="J111" s="33" t="s">
        <v>15</v>
      </c>
      <c r="K111" s="33"/>
      <c r="L111" s="33" t="str">
        <f t="shared" si="8"/>
        <v>Đặng Vũ Phương Thảo</v>
      </c>
      <c r="M111" s="33" t="s">
        <v>360</v>
      </c>
    </row>
    <row r="112" spans="1:13" ht="52.8">
      <c r="A112" s="84" t="str">
        <f>IF(AND(E112=""),"","["&amp;TEXT($B$1,"##")&amp;"-"&amp;TEXT(ROW()-9- COUNTBLANK($E$8:E112) +1,"##")&amp;"]")</f>
        <v>[Software Testing-95]</v>
      </c>
      <c r="B112" s="138" t="s">
        <v>225</v>
      </c>
      <c r="C112" s="139" t="s">
        <v>223</v>
      </c>
      <c r="D112" s="140" t="s">
        <v>226</v>
      </c>
      <c r="E112" s="138" t="s">
        <v>227</v>
      </c>
      <c r="F112" s="33" t="s">
        <v>16</v>
      </c>
      <c r="G112" s="182">
        <v>44966</v>
      </c>
      <c r="H112" s="33" t="str">
        <f t="shared" si="7"/>
        <v>Đặng Vũ Phương Thảo</v>
      </c>
      <c r="I112" s="34" t="s">
        <v>348</v>
      </c>
      <c r="J112" s="33" t="s">
        <v>16</v>
      </c>
      <c r="K112" s="33"/>
      <c r="L112" s="33" t="str">
        <f t="shared" si="8"/>
        <v>Đặng Vũ Phương Thảo</v>
      </c>
      <c r="M112" s="33" t="s">
        <v>361</v>
      </c>
    </row>
    <row r="113" spans="1:13" ht="66">
      <c r="A113" s="84" t="str">
        <f>IF(AND(E113=""),"","["&amp;TEXT($B$1,"##")&amp;"-"&amp;TEXT(ROW()-9- COUNTBLANK($E$8:E113) +1,"##")&amp;"]")</f>
        <v>[Software Testing-96]</v>
      </c>
      <c r="B113" s="138" t="s">
        <v>276</v>
      </c>
      <c r="C113" s="139" t="s">
        <v>223</v>
      </c>
      <c r="D113" s="140" t="s">
        <v>228</v>
      </c>
      <c r="E113" s="138" t="s">
        <v>229</v>
      </c>
      <c r="F113" s="33" t="s">
        <v>16</v>
      </c>
      <c r="G113" s="182">
        <v>44966</v>
      </c>
      <c r="H113" s="33" t="str">
        <f t="shared" si="7"/>
        <v>Đặng Vũ Phương Thảo</v>
      </c>
      <c r="I113" s="34" t="s">
        <v>348</v>
      </c>
      <c r="J113" s="33" t="s">
        <v>16</v>
      </c>
      <c r="K113" s="33"/>
      <c r="L113" s="33" t="str">
        <f t="shared" si="8"/>
        <v>Đặng Vũ Phương Thảo</v>
      </c>
      <c r="M113" s="33" t="s">
        <v>361</v>
      </c>
    </row>
    <row r="114" spans="1:13" ht="66">
      <c r="A114" s="84" t="str">
        <f>IF(AND(E114=""),"","["&amp;TEXT($B$1,"##")&amp;"-"&amp;TEXT(ROW()-9- COUNTBLANK($E$8:E114) +1,"##")&amp;"]")</f>
        <v>[Software Testing-97]</v>
      </c>
      <c r="B114" s="138" t="s">
        <v>277</v>
      </c>
      <c r="C114" s="139" t="s">
        <v>223</v>
      </c>
      <c r="D114" s="140" t="s">
        <v>228</v>
      </c>
      <c r="E114" s="138" t="s">
        <v>278</v>
      </c>
      <c r="F114" s="33" t="s">
        <v>16</v>
      </c>
      <c r="G114" s="182">
        <v>44966</v>
      </c>
      <c r="H114" s="33" t="str">
        <f t="shared" si="7"/>
        <v>Đặng Vũ Phương Thảo</v>
      </c>
      <c r="I114" s="34" t="s">
        <v>348</v>
      </c>
      <c r="J114" s="33" t="s">
        <v>16</v>
      </c>
      <c r="K114" s="33"/>
      <c r="L114" s="33" t="str">
        <f t="shared" si="8"/>
        <v>Đặng Vũ Phương Thảo</v>
      </c>
      <c r="M114" s="33" t="s">
        <v>361</v>
      </c>
    </row>
    <row r="115" spans="1:13" ht="79.2">
      <c r="A115" s="84" t="str">
        <f>IF(AND(E115=""),"","["&amp;TEXT($B$1,"##")&amp;"-"&amp;TEXT(ROW()-9- COUNTBLANK($E$8:E115) +1,"##")&amp;"]")</f>
        <v>[Software Testing-98]</v>
      </c>
      <c r="B115" s="138" t="s">
        <v>279</v>
      </c>
      <c r="C115" s="139" t="s">
        <v>223</v>
      </c>
      <c r="D115" s="140" t="s">
        <v>230</v>
      </c>
      <c r="E115" s="138" t="s">
        <v>231</v>
      </c>
      <c r="F115" s="33" t="s">
        <v>16</v>
      </c>
      <c r="G115" s="182">
        <v>44966</v>
      </c>
      <c r="H115" s="33" t="str">
        <f t="shared" si="7"/>
        <v>Đặng Vũ Phương Thảo</v>
      </c>
      <c r="I115" s="34" t="s">
        <v>348</v>
      </c>
      <c r="J115" s="33" t="s">
        <v>16</v>
      </c>
      <c r="K115" s="33"/>
      <c r="L115" s="33" t="str">
        <f t="shared" si="8"/>
        <v>Đặng Vũ Phương Thảo</v>
      </c>
      <c r="M115" s="33" t="s">
        <v>361</v>
      </c>
    </row>
    <row r="116" spans="1:13" ht="105.6">
      <c r="A116" s="84" t="str">
        <f>IF(AND(E116=""),"","["&amp;TEXT($B$1,"##")&amp;"-"&amp;TEXT(ROW()-9- COUNTBLANK($E$8:E116) +1,"##")&amp;"]")</f>
        <v>[Software Testing-99]</v>
      </c>
      <c r="B116" s="138" t="s">
        <v>232</v>
      </c>
      <c r="C116" s="139" t="s">
        <v>223</v>
      </c>
      <c r="D116" s="140" t="s">
        <v>233</v>
      </c>
      <c r="E116" s="138" t="s">
        <v>234</v>
      </c>
      <c r="F116" s="33" t="s">
        <v>16</v>
      </c>
      <c r="G116" s="182">
        <v>44966</v>
      </c>
      <c r="H116" s="33" t="str">
        <f t="shared" si="7"/>
        <v>Đặng Vũ Phương Thảo</v>
      </c>
      <c r="I116" s="34" t="s">
        <v>348</v>
      </c>
      <c r="J116" s="33" t="s">
        <v>16</v>
      </c>
      <c r="K116" s="33"/>
      <c r="L116" s="33" t="str">
        <f t="shared" si="8"/>
        <v>Đặng Vũ Phương Thảo</v>
      </c>
      <c r="M116" s="33" t="s">
        <v>361</v>
      </c>
    </row>
    <row r="117" spans="1:13" ht="118.8">
      <c r="A117" s="84" t="str">
        <f>IF(AND(E117=""),"","["&amp;TEXT($B$1,"##")&amp;"-"&amp;TEXT(ROW()-9- COUNTBLANK($E$8:E117) +1,"##")&amp;"]")</f>
        <v>[Software Testing-100]</v>
      </c>
      <c r="B117" s="138" t="s">
        <v>235</v>
      </c>
      <c r="C117" s="139" t="s">
        <v>239</v>
      </c>
      <c r="D117" s="140" t="s">
        <v>236</v>
      </c>
      <c r="E117" s="138" t="s">
        <v>237</v>
      </c>
      <c r="F117" s="33" t="s">
        <v>16</v>
      </c>
      <c r="G117" s="182">
        <v>44966</v>
      </c>
      <c r="H117" s="33" t="str">
        <f t="shared" si="7"/>
        <v>Đặng Vũ Phương Thảo</v>
      </c>
      <c r="I117" s="34" t="s">
        <v>348</v>
      </c>
      <c r="J117" s="33" t="s">
        <v>16</v>
      </c>
      <c r="K117" s="33"/>
      <c r="L117" s="33" t="str">
        <f t="shared" si="8"/>
        <v>Đặng Vũ Phương Thảo</v>
      </c>
      <c r="M117" s="33" t="s">
        <v>361</v>
      </c>
    </row>
    <row r="118" spans="1:13" ht="118.8">
      <c r="A118" s="84" t="str">
        <f>IF(AND(E118=""),"","["&amp;TEXT($B$1,"##")&amp;"-"&amp;TEXT(ROW()-9- COUNTBLANK($E$8:E118) +1,"##")&amp;"]")</f>
        <v>[Software Testing-101]</v>
      </c>
      <c r="B118" s="138" t="s">
        <v>238</v>
      </c>
      <c r="C118" s="139" t="s">
        <v>223</v>
      </c>
      <c r="D118" s="140" t="s">
        <v>236</v>
      </c>
      <c r="E118" s="138" t="s">
        <v>240</v>
      </c>
      <c r="F118" s="33" t="s">
        <v>16</v>
      </c>
      <c r="G118" s="182">
        <v>44966</v>
      </c>
      <c r="H118" s="33" t="str">
        <f t="shared" si="7"/>
        <v>Đặng Vũ Phương Thảo</v>
      </c>
      <c r="I118" s="34" t="s">
        <v>348</v>
      </c>
      <c r="J118" s="33" t="s">
        <v>16</v>
      </c>
      <c r="K118" s="33"/>
      <c r="L118" s="33" t="str">
        <f t="shared" si="8"/>
        <v>Đặng Vũ Phương Thảo</v>
      </c>
      <c r="M118" s="33" t="s">
        <v>361</v>
      </c>
    </row>
    <row r="119" spans="1:13" ht="105.6">
      <c r="A119" s="84" t="str">
        <f>IF(AND(E119=""),"","["&amp;TEXT($B$1,"##")&amp;"-"&amp;TEXT(ROW()-9- COUNTBLANK($E$8:E119) +1,"##")&amp;"]")</f>
        <v>[Software Testing-102]</v>
      </c>
      <c r="B119" s="138" t="s">
        <v>241</v>
      </c>
      <c r="C119" s="139" t="s">
        <v>242</v>
      </c>
      <c r="D119" s="140" t="s">
        <v>233</v>
      </c>
      <c r="E119" s="138" t="s">
        <v>243</v>
      </c>
      <c r="F119" s="33" t="s">
        <v>16</v>
      </c>
      <c r="G119" s="182">
        <v>44966</v>
      </c>
      <c r="H119" s="33" t="str">
        <f t="shared" si="7"/>
        <v>Đặng Vũ Phương Thảo</v>
      </c>
      <c r="I119" s="34" t="s">
        <v>348</v>
      </c>
      <c r="J119" s="33" t="s">
        <v>16</v>
      </c>
      <c r="K119" s="33"/>
      <c r="L119" s="33" t="str">
        <f t="shared" si="8"/>
        <v>Đặng Vũ Phương Thảo</v>
      </c>
      <c r="M119" s="33" t="s">
        <v>361</v>
      </c>
    </row>
    <row r="120" spans="1:13" ht="118.8">
      <c r="A120" s="84" t="str">
        <f>IF(AND(E120=""),"","["&amp;TEXT($B$1,"##")&amp;"-"&amp;TEXT(ROW()-9- COUNTBLANK($E$8:E120) +1,"##")&amp;"]")</f>
        <v>[Software Testing-103]</v>
      </c>
      <c r="B120" s="138" t="s">
        <v>244</v>
      </c>
      <c r="C120" s="139" t="s">
        <v>242</v>
      </c>
      <c r="D120" s="140" t="s">
        <v>236</v>
      </c>
      <c r="E120" s="138" t="s">
        <v>243</v>
      </c>
      <c r="F120" s="33" t="s">
        <v>16</v>
      </c>
      <c r="G120" s="182">
        <v>44966</v>
      </c>
      <c r="H120" s="33" t="str">
        <f t="shared" si="7"/>
        <v>Đặng Vũ Phương Thảo</v>
      </c>
      <c r="I120" s="34" t="s">
        <v>348</v>
      </c>
      <c r="J120" s="33" t="s">
        <v>16</v>
      </c>
      <c r="K120" s="33"/>
      <c r="L120" s="33" t="str">
        <f t="shared" si="8"/>
        <v>Đặng Vũ Phương Thảo</v>
      </c>
      <c r="M120" s="33" t="s">
        <v>361</v>
      </c>
    </row>
    <row r="121" spans="1:13">
      <c r="A121" s="97"/>
      <c r="B121" s="97" t="s">
        <v>62</v>
      </c>
      <c r="C121" s="98"/>
      <c r="D121" s="97"/>
      <c r="E121" s="98"/>
      <c r="F121" s="99"/>
      <c r="G121" s="99"/>
      <c r="H121" s="99"/>
      <c r="I121" s="100"/>
      <c r="J121" s="99"/>
      <c r="K121" s="99"/>
      <c r="L121" s="99"/>
      <c r="M121" s="100"/>
    </row>
    <row r="122" spans="1:13" ht="26.4">
      <c r="A122" s="84" t="str">
        <f>IF(AND(E122=""),"","["&amp;TEXT($B$1,"##")&amp;"-"&amp;TEXT(ROW()-9- COUNTBLANK($E$8:E122) +1,"##")&amp;"]")</f>
        <v>[Software Testing-104]</v>
      </c>
      <c r="B122" s="138" t="s">
        <v>282</v>
      </c>
      <c r="C122" s="139" t="s">
        <v>280</v>
      </c>
      <c r="D122" s="140" t="s">
        <v>281</v>
      </c>
      <c r="E122" s="138" t="s">
        <v>283</v>
      </c>
      <c r="F122" s="33" t="s">
        <v>16</v>
      </c>
      <c r="G122" s="182">
        <v>44966</v>
      </c>
      <c r="H122" s="33" t="str">
        <f t="shared" ref="H122:H132" si="9">$B$3</f>
        <v>Đặng Vũ Phương Thảo</v>
      </c>
      <c r="I122" s="60" t="s">
        <v>333</v>
      </c>
      <c r="J122" s="33" t="s">
        <v>16</v>
      </c>
      <c r="K122" s="33"/>
      <c r="L122" s="33" t="str">
        <f t="shared" ref="L122:L132" si="10">$B$3</f>
        <v>Đặng Vũ Phương Thảo</v>
      </c>
      <c r="M122" s="60" t="s">
        <v>333</v>
      </c>
    </row>
    <row r="123" spans="1:13" ht="39.6">
      <c r="A123" s="84" t="str">
        <f>IF(AND(E123=""),"","["&amp;TEXT($B$1,"##")&amp;"-"&amp;TEXT(ROW()-9- COUNTBLANK($E$8:E123) +1,"##")&amp;"]")</f>
        <v>[Software Testing-105]</v>
      </c>
      <c r="B123" s="138" t="s">
        <v>284</v>
      </c>
      <c r="C123" s="139" t="s">
        <v>280</v>
      </c>
      <c r="D123" s="140" t="s">
        <v>285</v>
      </c>
      <c r="E123" s="138" t="s">
        <v>287</v>
      </c>
      <c r="F123" s="33" t="s">
        <v>16</v>
      </c>
      <c r="G123" s="182">
        <v>44966</v>
      </c>
      <c r="H123" s="33" t="str">
        <f t="shared" si="9"/>
        <v>Đặng Vũ Phương Thảo</v>
      </c>
      <c r="I123" s="60" t="s">
        <v>333</v>
      </c>
      <c r="J123" s="33" t="s">
        <v>16</v>
      </c>
      <c r="K123" s="33"/>
      <c r="L123" s="33" t="str">
        <f t="shared" si="10"/>
        <v>Đặng Vũ Phương Thảo</v>
      </c>
      <c r="M123" s="60" t="s">
        <v>333</v>
      </c>
    </row>
    <row r="124" spans="1:13" ht="66">
      <c r="A124" s="84" t="str">
        <f>IF(AND(E124=""),"","["&amp;TEXT($B$1,"##")&amp;"-"&amp;TEXT(ROW()-9- COUNTBLANK($E$8:E124) +1,"##")&amp;"]")</f>
        <v>[Software Testing-106]</v>
      </c>
      <c r="B124" s="138" t="s">
        <v>286</v>
      </c>
      <c r="C124" s="139" t="s">
        <v>280</v>
      </c>
      <c r="D124" s="140" t="s">
        <v>288</v>
      </c>
      <c r="E124" s="138" t="s">
        <v>289</v>
      </c>
      <c r="F124" s="33" t="s">
        <v>16</v>
      </c>
      <c r="G124" s="182">
        <v>44966</v>
      </c>
      <c r="H124" s="33" t="str">
        <f t="shared" si="9"/>
        <v>Đặng Vũ Phương Thảo</v>
      </c>
      <c r="I124" s="60" t="s">
        <v>333</v>
      </c>
      <c r="J124" s="33" t="s">
        <v>16</v>
      </c>
      <c r="K124" s="33"/>
      <c r="L124" s="33" t="str">
        <f t="shared" si="10"/>
        <v>Đặng Vũ Phương Thảo</v>
      </c>
      <c r="M124" s="60" t="s">
        <v>333</v>
      </c>
    </row>
    <row r="125" spans="1:13" ht="79.2">
      <c r="A125" s="84" t="str">
        <f>IF(AND(E125=""),"","["&amp;TEXT($B$1,"##")&amp;"-"&amp;TEXT(ROW()-9- COUNTBLANK($E$8:E125) +1,"##")&amp;"]")</f>
        <v>[Software Testing-107]</v>
      </c>
      <c r="B125" s="138" t="s">
        <v>290</v>
      </c>
      <c r="C125" s="139" t="s">
        <v>280</v>
      </c>
      <c r="D125" s="140" t="s">
        <v>291</v>
      </c>
      <c r="E125" s="138" t="s">
        <v>292</v>
      </c>
      <c r="F125" s="33" t="s">
        <v>16</v>
      </c>
      <c r="G125" s="182">
        <v>44966</v>
      </c>
      <c r="H125" s="33" t="str">
        <f t="shared" si="9"/>
        <v>Đặng Vũ Phương Thảo</v>
      </c>
      <c r="I125" s="60" t="s">
        <v>333</v>
      </c>
      <c r="J125" s="33" t="s">
        <v>16</v>
      </c>
      <c r="K125" s="33"/>
      <c r="L125" s="33" t="str">
        <f t="shared" si="10"/>
        <v>Đặng Vũ Phương Thảo</v>
      </c>
      <c r="M125" s="60" t="s">
        <v>333</v>
      </c>
    </row>
    <row r="126" spans="1:13" ht="79.2">
      <c r="A126" s="84" t="str">
        <f>IF(AND(E126=""),"","["&amp;TEXT($B$1,"##")&amp;"-"&amp;TEXT(ROW()-9- COUNTBLANK($E$8:E126) +1,"##")&amp;"]")</f>
        <v>[Software Testing-108]</v>
      </c>
      <c r="B126" s="138" t="s">
        <v>293</v>
      </c>
      <c r="C126" s="139" t="s">
        <v>280</v>
      </c>
      <c r="D126" s="140" t="s">
        <v>294</v>
      </c>
      <c r="E126" s="138" t="s">
        <v>292</v>
      </c>
      <c r="F126" s="33" t="s">
        <v>16</v>
      </c>
      <c r="G126" s="182">
        <v>44966</v>
      </c>
      <c r="H126" s="33" t="str">
        <f t="shared" si="9"/>
        <v>Đặng Vũ Phương Thảo</v>
      </c>
      <c r="I126" s="60" t="s">
        <v>333</v>
      </c>
      <c r="J126" s="33" t="s">
        <v>16</v>
      </c>
      <c r="K126" s="33"/>
      <c r="L126" s="33" t="str">
        <f t="shared" si="10"/>
        <v>Đặng Vũ Phương Thảo</v>
      </c>
      <c r="M126" s="60" t="s">
        <v>333</v>
      </c>
    </row>
    <row r="127" spans="1:13" ht="79.2">
      <c r="A127" s="84" t="str">
        <f>IF(AND(E127=""),"","["&amp;TEXT($B$1,"##")&amp;"-"&amp;TEXT(ROW()-9- COUNTBLANK($E$8:E127) +1,"##")&amp;"]")</f>
        <v>[Software Testing-109]</v>
      </c>
      <c r="B127" s="138" t="s">
        <v>295</v>
      </c>
      <c r="C127" s="139" t="s">
        <v>280</v>
      </c>
      <c r="D127" s="140" t="s">
        <v>296</v>
      </c>
      <c r="E127" s="138" t="s">
        <v>292</v>
      </c>
      <c r="F127" s="33" t="s">
        <v>16</v>
      </c>
      <c r="G127" s="182">
        <v>44966</v>
      </c>
      <c r="H127" s="33" t="str">
        <f t="shared" si="9"/>
        <v>Đặng Vũ Phương Thảo</v>
      </c>
      <c r="I127" s="60" t="s">
        <v>333</v>
      </c>
      <c r="J127" s="33" t="s">
        <v>16</v>
      </c>
      <c r="K127" s="33"/>
      <c r="L127" s="33" t="str">
        <f t="shared" si="10"/>
        <v>Đặng Vũ Phương Thảo</v>
      </c>
      <c r="M127" s="60" t="s">
        <v>333</v>
      </c>
    </row>
    <row r="128" spans="1:13" ht="79.2">
      <c r="A128" s="84" t="str">
        <f>IF(AND(E128=""),"","["&amp;TEXT($B$1,"##")&amp;"-"&amp;TEXT(ROW()-9- COUNTBLANK($E$8:E128) +1,"##")&amp;"]")</f>
        <v>[Software Testing-110]</v>
      </c>
      <c r="B128" s="138" t="s">
        <v>297</v>
      </c>
      <c r="C128" s="139" t="s">
        <v>280</v>
      </c>
      <c r="D128" s="140" t="s">
        <v>298</v>
      </c>
      <c r="E128" s="138" t="s">
        <v>292</v>
      </c>
      <c r="F128" s="33" t="s">
        <v>16</v>
      </c>
      <c r="G128" s="182">
        <v>44966</v>
      </c>
      <c r="H128" s="33" t="str">
        <f t="shared" si="9"/>
        <v>Đặng Vũ Phương Thảo</v>
      </c>
      <c r="I128" s="60" t="s">
        <v>333</v>
      </c>
      <c r="J128" s="33" t="s">
        <v>16</v>
      </c>
      <c r="K128" s="33"/>
      <c r="L128" s="33" t="str">
        <f t="shared" si="10"/>
        <v>Đặng Vũ Phương Thảo</v>
      </c>
      <c r="M128" s="60" t="s">
        <v>333</v>
      </c>
    </row>
    <row r="129" spans="1:13" ht="66">
      <c r="A129" s="84" t="str">
        <f>IF(AND(E129=""),"","["&amp;TEXT($B$1,"##")&amp;"-"&amp;TEXT(ROW()-9- COUNTBLANK($E$8:E129) +1,"##")&amp;"]")</f>
        <v>[Software Testing-111]</v>
      </c>
      <c r="B129" s="138" t="s">
        <v>299</v>
      </c>
      <c r="C129" s="139" t="s">
        <v>280</v>
      </c>
      <c r="D129" s="140" t="s">
        <v>300</v>
      </c>
      <c r="E129" s="138" t="s">
        <v>292</v>
      </c>
      <c r="F129" s="33" t="s">
        <v>16</v>
      </c>
      <c r="G129" s="182">
        <v>44966</v>
      </c>
      <c r="H129" s="33" t="str">
        <f t="shared" si="9"/>
        <v>Đặng Vũ Phương Thảo</v>
      </c>
      <c r="I129" s="60" t="s">
        <v>333</v>
      </c>
      <c r="J129" s="33" t="s">
        <v>16</v>
      </c>
      <c r="K129" s="33"/>
      <c r="L129" s="33" t="str">
        <f t="shared" si="10"/>
        <v>Đặng Vũ Phương Thảo</v>
      </c>
      <c r="M129" s="60" t="s">
        <v>333</v>
      </c>
    </row>
    <row r="130" spans="1:13" ht="66">
      <c r="A130" s="84" t="str">
        <f>IF(AND(E130=""),"","["&amp;TEXT($B$1,"##")&amp;"-"&amp;TEXT(ROW()-9- COUNTBLANK($E$8:E130) +1,"##")&amp;"]")</f>
        <v>[Software Testing-112]</v>
      </c>
      <c r="B130" s="138" t="s">
        <v>301</v>
      </c>
      <c r="C130" s="139" t="s">
        <v>280</v>
      </c>
      <c r="D130" s="140" t="s">
        <v>302</v>
      </c>
      <c r="E130" s="138" t="s">
        <v>303</v>
      </c>
      <c r="F130" s="33" t="s">
        <v>16</v>
      </c>
      <c r="G130" s="182">
        <v>44966</v>
      </c>
      <c r="H130" s="33" t="str">
        <f t="shared" si="9"/>
        <v>Đặng Vũ Phương Thảo</v>
      </c>
      <c r="I130" s="60" t="s">
        <v>333</v>
      </c>
      <c r="J130" s="33" t="s">
        <v>16</v>
      </c>
      <c r="K130" s="33"/>
      <c r="L130" s="33" t="str">
        <f t="shared" si="10"/>
        <v>Đặng Vũ Phương Thảo</v>
      </c>
      <c r="M130" s="60" t="s">
        <v>333</v>
      </c>
    </row>
    <row r="131" spans="1:13" ht="52.8">
      <c r="A131" s="84" t="str">
        <f>IF(AND(E131=""),"","["&amp;TEXT($B$1,"##")&amp;"-"&amp;TEXT(ROW()-9- COUNTBLANK($E$8:E131) +1,"##")&amp;"]")</f>
        <v>[Software Testing-113]</v>
      </c>
      <c r="B131" s="138" t="s">
        <v>304</v>
      </c>
      <c r="C131" s="139" t="s">
        <v>280</v>
      </c>
      <c r="D131" s="140" t="s">
        <v>305</v>
      </c>
      <c r="E131" s="138" t="s">
        <v>308</v>
      </c>
      <c r="F131" s="33" t="s">
        <v>16</v>
      </c>
      <c r="G131" s="182">
        <v>44966</v>
      </c>
      <c r="H131" s="33" t="str">
        <f t="shared" si="9"/>
        <v>Đặng Vũ Phương Thảo</v>
      </c>
      <c r="I131" s="60" t="s">
        <v>333</v>
      </c>
      <c r="J131" s="33" t="s">
        <v>16</v>
      </c>
      <c r="K131" s="33"/>
      <c r="L131" s="33" t="str">
        <f t="shared" si="10"/>
        <v>Đặng Vũ Phương Thảo</v>
      </c>
      <c r="M131" s="60" t="s">
        <v>333</v>
      </c>
    </row>
    <row r="132" spans="1:13" ht="52.8">
      <c r="A132" s="84" t="str">
        <f>IF(AND(E132=""),"","["&amp;TEXT($B$1,"##")&amp;"-"&amp;TEXT(ROW()-9- COUNTBLANK($E$8:E132) +1,"##")&amp;"]")</f>
        <v>[Software Testing-114]</v>
      </c>
      <c r="B132" s="138" t="s">
        <v>306</v>
      </c>
      <c r="C132" s="139" t="s">
        <v>280</v>
      </c>
      <c r="D132" s="140" t="s">
        <v>307</v>
      </c>
      <c r="E132" s="138" t="s">
        <v>309</v>
      </c>
      <c r="F132" s="33" t="s">
        <v>16</v>
      </c>
      <c r="G132" s="182">
        <v>44966</v>
      </c>
      <c r="H132" s="33" t="str">
        <f t="shared" si="9"/>
        <v>Đặng Vũ Phương Thảo</v>
      </c>
      <c r="I132" s="60" t="s">
        <v>333</v>
      </c>
      <c r="J132" s="33" t="s">
        <v>16</v>
      </c>
      <c r="K132" s="33"/>
      <c r="L132" s="33" t="str">
        <f t="shared" si="10"/>
        <v>Đặng Vũ Phương Thảo</v>
      </c>
      <c r="M132" s="60" t="s">
        <v>333</v>
      </c>
    </row>
    <row r="133" spans="1:13">
      <c r="B133"/>
      <c r="C133"/>
      <c r="E133"/>
      <c r="F133"/>
      <c r="G133"/>
      <c r="H133"/>
      <c r="I133"/>
    </row>
    <row r="134" spans="1:13">
      <c r="B134"/>
      <c r="C134"/>
      <c r="E134"/>
      <c r="F134"/>
      <c r="G134"/>
      <c r="H134"/>
      <c r="I134"/>
    </row>
    <row r="135" spans="1:13">
      <c r="B135"/>
      <c r="C135"/>
      <c r="E135"/>
      <c r="F135"/>
      <c r="G135"/>
      <c r="H135"/>
      <c r="I135"/>
    </row>
    <row r="136" spans="1:13">
      <c r="B136"/>
      <c r="C136"/>
      <c r="E136"/>
      <c r="F136"/>
      <c r="G136"/>
      <c r="H136"/>
      <c r="I136"/>
    </row>
    <row r="137" spans="1:13">
      <c r="B137"/>
      <c r="C137"/>
      <c r="E137"/>
      <c r="F137"/>
      <c r="G137"/>
      <c r="H137"/>
      <c r="I137"/>
    </row>
    <row r="138" spans="1:13">
      <c r="B138"/>
      <c r="C138"/>
      <c r="E138"/>
      <c r="F138"/>
      <c r="G138"/>
      <c r="H138"/>
      <c r="I138"/>
    </row>
    <row r="139" spans="1:13">
      <c r="B139"/>
      <c r="C139"/>
      <c r="E139"/>
      <c r="F139"/>
      <c r="G139"/>
      <c r="H139"/>
      <c r="I139"/>
    </row>
    <row r="140" spans="1:13">
      <c r="B140"/>
      <c r="C140"/>
      <c r="E140"/>
      <c r="F140"/>
      <c r="G140"/>
      <c r="H140"/>
      <c r="I140"/>
    </row>
    <row r="141" spans="1:13">
      <c r="B141"/>
      <c r="C141"/>
      <c r="E141"/>
      <c r="F141"/>
      <c r="G141"/>
      <c r="H141"/>
      <c r="I141"/>
    </row>
    <row r="142" spans="1:13">
      <c r="B142"/>
      <c r="C142"/>
      <c r="E142"/>
      <c r="F142"/>
      <c r="G142"/>
      <c r="H142"/>
      <c r="I142"/>
    </row>
    <row r="143" spans="1:13">
      <c r="B143"/>
      <c r="C143"/>
      <c r="E143"/>
      <c r="F143"/>
      <c r="G143"/>
      <c r="H143"/>
      <c r="I143"/>
    </row>
    <row r="144" spans="1:13">
      <c r="B144"/>
      <c r="C144"/>
      <c r="E144"/>
      <c r="F144"/>
      <c r="G144"/>
      <c r="H144"/>
      <c r="I144"/>
    </row>
    <row r="145" spans="2:10">
      <c r="B145"/>
      <c r="C145"/>
      <c r="E145"/>
      <c r="F145"/>
      <c r="G145"/>
      <c r="H145"/>
      <c r="I145"/>
    </row>
    <row r="148" spans="2:10">
      <c r="E148" s="17"/>
      <c r="F148"/>
      <c r="G148" s="17"/>
      <c r="J148">
        <v>8</v>
      </c>
    </row>
    <row r="149" spans="2:10">
      <c r="D149" s="17"/>
      <c r="E149" s="17"/>
      <c r="F149" s="17"/>
      <c r="I149" s="30"/>
      <c r="J149" s="30"/>
    </row>
    <row r="150" spans="2:10">
      <c r="D150" s="17"/>
      <c r="E150" s="30"/>
      <c r="F150" s="30"/>
      <c r="G150" s="17"/>
      <c r="H150" s="17"/>
      <c r="I150" s="30"/>
      <c r="J150" s="30"/>
    </row>
    <row r="151" spans="2:10">
      <c r="E151" s="17"/>
      <c r="F151"/>
      <c r="G151" s="17"/>
      <c r="H151"/>
      <c r="I151" s="17"/>
    </row>
  </sheetData>
  <autoFilter ref="A9:M9" xr:uid="{00000000-0001-0000-0200-000000000000}"/>
  <mergeCells count="10">
    <mergeCell ref="B1:E1"/>
    <mergeCell ref="B2:E2"/>
    <mergeCell ref="B3:E3"/>
    <mergeCell ref="F8:I8"/>
    <mergeCell ref="J8:M8"/>
    <mergeCell ref="A8:A9"/>
    <mergeCell ref="B8:B9"/>
    <mergeCell ref="C8:C9"/>
    <mergeCell ref="D8:D9"/>
    <mergeCell ref="E8:E9"/>
  </mergeCells>
  <conditionalFormatting sqref="F11:F21 F122:F132">
    <cfRule type="containsText" dxfId="127" priority="104" operator="containsText" text="Fail">
      <formula>NOT(ISERROR(SEARCH("Fail",F11)))</formula>
    </cfRule>
  </conditionalFormatting>
  <conditionalFormatting sqref="F11:F21 F122:F132">
    <cfRule type="containsText" dxfId="126" priority="101" operator="containsText" text="N/A">
      <formula>NOT(ISERROR(SEARCH("N/A",F11)))</formula>
    </cfRule>
    <cfRule type="containsText" dxfId="125" priority="102" operator="containsText" text="Untested">
      <formula>NOT(ISERROR(SEARCH("Untested",F11)))</formula>
    </cfRule>
    <cfRule type="containsText" dxfId="124" priority="103" operator="containsText" text="Pass">
      <formula>NOT(ISERROR(SEARCH("Pass",F11)))</formula>
    </cfRule>
  </conditionalFormatting>
  <conditionalFormatting sqref="F23:F44">
    <cfRule type="containsText" dxfId="123" priority="100" operator="containsText" text="Fail">
      <formula>NOT(ISERROR(SEARCH("Fail",F23)))</formula>
    </cfRule>
  </conditionalFormatting>
  <conditionalFormatting sqref="F23:F44">
    <cfRule type="containsText" dxfId="122" priority="97" operator="containsText" text="N/A">
      <formula>NOT(ISERROR(SEARCH("N/A",F23)))</formula>
    </cfRule>
    <cfRule type="containsText" dxfId="121" priority="98" operator="containsText" text="Untested">
      <formula>NOT(ISERROR(SEARCH("Untested",F23)))</formula>
    </cfRule>
    <cfRule type="containsText" dxfId="120" priority="99" operator="containsText" text="Pass">
      <formula>NOT(ISERROR(SEARCH("Pass",F23)))</formula>
    </cfRule>
  </conditionalFormatting>
  <conditionalFormatting sqref="F46:F47">
    <cfRule type="containsText" dxfId="119" priority="96" operator="containsText" text="Fail">
      <formula>NOT(ISERROR(SEARCH("Fail",F46)))</formula>
    </cfRule>
  </conditionalFormatting>
  <conditionalFormatting sqref="F46:F47">
    <cfRule type="containsText" dxfId="118" priority="93" operator="containsText" text="N/A">
      <formula>NOT(ISERROR(SEARCH("N/A",F46)))</formula>
    </cfRule>
    <cfRule type="containsText" dxfId="117" priority="94" operator="containsText" text="Untested">
      <formula>NOT(ISERROR(SEARCH("Untested",F46)))</formula>
    </cfRule>
    <cfRule type="containsText" dxfId="116" priority="95" operator="containsText" text="Pass">
      <formula>NOT(ISERROR(SEARCH("Pass",F46)))</formula>
    </cfRule>
  </conditionalFormatting>
  <conditionalFormatting sqref="F49:F62">
    <cfRule type="containsText" dxfId="115" priority="92" operator="containsText" text="Fail">
      <formula>NOT(ISERROR(SEARCH("Fail",F49)))</formula>
    </cfRule>
  </conditionalFormatting>
  <conditionalFormatting sqref="F49:F62">
    <cfRule type="containsText" dxfId="114" priority="89" operator="containsText" text="N/A">
      <formula>NOT(ISERROR(SEARCH("N/A",F49)))</formula>
    </cfRule>
    <cfRule type="containsText" dxfId="113" priority="90" operator="containsText" text="Untested">
      <formula>NOT(ISERROR(SEARCH("Untested",F49)))</formula>
    </cfRule>
    <cfRule type="containsText" dxfId="112" priority="91" operator="containsText" text="Pass">
      <formula>NOT(ISERROR(SEARCH("Pass",F49)))</formula>
    </cfRule>
  </conditionalFormatting>
  <conditionalFormatting sqref="F64:F87">
    <cfRule type="containsText" dxfId="111" priority="88" operator="containsText" text="Fail">
      <formula>NOT(ISERROR(SEARCH("Fail",F64)))</formula>
    </cfRule>
  </conditionalFormatting>
  <conditionalFormatting sqref="F64:F87">
    <cfRule type="containsText" dxfId="110" priority="85" operator="containsText" text="N/A">
      <formula>NOT(ISERROR(SEARCH("N/A",F64)))</formula>
    </cfRule>
    <cfRule type="containsText" dxfId="109" priority="86" operator="containsText" text="Untested">
      <formula>NOT(ISERROR(SEARCH("Untested",F64)))</formula>
    </cfRule>
    <cfRule type="containsText" dxfId="108" priority="87" operator="containsText" text="Pass">
      <formula>NOT(ISERROR(SEARCH("Pass",F64)))</formula>
    </cfRule>
  </conditionalFormatting>
  <conditionalFormatting sqref="F89:F100">
    <cfRule type="containsText" dxfId="107" priority="84" operator="containsText" text="Fail">
      <formula>NOT(ISERROR(SEARCH("Fail",F89)))</formula>
    </cfRule>
  </conditionalFormatting>
  <conditionalFormatting sqref="F89:F100">
    <cfRule type="containsText" dxfId="106" priority="81" operator="containsText" text="N/A">
      <formula>NOT(ISERROR(SEARCH("N/A",F89)))</formula>
    </cfRule>
    <cfRule type="containsText" dxfId="105" priority="82" operator="containsText" text="Untested">
      <formula>NOT(ISERROR(SEARCH("Untested",F89)))</formula>
    </cfRule>
    <cfRule type="containsText" dxfId="104" priority="83" operator="containsText" text="Pass">
      <formula>NOT(ISERROR(SEARCH("Pass",F89)))</formula>
    </cfRule>
  </conditionalFormatting>
  <conditionalFormatting sqref="F102:F109">
    <cfRule type="containsText" dxfId="103" priority="80" operator="containsText" text="Fail">
      <formula>NOT(ISERROR(SEARCH("Fail",F102)))</formula>
    </cfRule>
  </conditionalFormatting>
  <conditionalFormatting sqref="F102:F109">
    <cfRule type="containsText" dxfId="102" priority="77" operator="containsText" text="N/A">
      <formula>NOT(ISERROR(SEARCH("N/A",F102)))</formula>
    </cfRule>
    <cfRule type="containsText" dxfId="101" priority="78" operator="containsText" text="Untested">
      <formula>NOT(ISERROR(SEARCH("Untested",F102)))</formula>
    </cfRule>
    <cfRule type="containsText" dxfId="100" priority="79" operator="containsText" text="Pass">
      <formula>NOT(ISERROR(SEARCH("Pass",F102)))</formula>
    </cfRule>
  </conditionalFormatting>
  <conditionalFormatting sqref="F111:F120">
    <cfRule type="containsText" dxfId="99" priority="76" operator="containsText" text="Fail">
      <formula>NOT(ISERROR(SEARCH("Fail",F111)))</formula>
    </cfRule>
  </conditionalFormatting>
  <conditionalFormatting sqref="F111:F120">
    <cfRule type="containsText" dxfId="98" priority="73" operator="containsText" text="N/A">
      <formula>NOT(ISERROR(SEARCH("N/A",F111)))</formula>
    </cfRule>
    <cfRule type="containsText" dxfId="97" priority="74" operator="containsText" text="Untested">
      <formula>NOT(ISERROR(SEARCH("Untested",F111)))</formula>
    </cfRule>
    <cfRule type="containsText" dxfId="96" priority="75" operator="containsText" text="Pass">
      <formula>NOT(ISERROR(SEARCH("Pass",F111)))</formula>
    </cfRule>
  </conditionalFormatting>
  <conditionalFormatting sqref="J11:J21 J122:J132">
    <cfRule type="containsText" dxfId="95" priority="64" operator="containsText" text="Fail">
      <formula>NOT(ISERROR(SEARCH("Fail",J11)))</formula>
    </cfRule>
  </conditionalFormatting>
  <conditionalFormatting sqref="J11:J21 J122:J132">
    <cfRule type="containsText" dxfId="94" priority="61" operator="containsText" text="N/A">
      <formula>NOT(ISERROR(SEARCH("N/A",J11)))</formula>
    </cfRule>
    <cfRule type="containsText" dxfId="93" priority="62" operator="containsText" text="Untested">
      <formula>NOT(ISERROR(SEARCH("Untested",J11)))</formula>
    </cfRule>
    <cfRule type="containsText" dxfId="92" priority="63" operator="containsText" text="Pass">
      <formula>NOT(ISERROR(SEARCH("Pass",J11)))</formula>
    </cfRule>
  </conditionalFormatting>
  <conditionalFormatting sqref="J23:J44">
    <cfRule type="containsText" dxfId="91" priority="60" operator="containsText" text="Fail">
      <formula>NOT(ISERROR(SEARCH("Fail",J23)))</formula>
    </cfRule>
  </conditionalFormatting>
  <conditionalFormatting sqref="J23:J44">
    <cfRule type="containsText" dxfId="90" priority="57" operator="containsText" text="N/A">
      <formula>NOT(ISERROR(SEARCH("N/A",J23)))</formula>
    </cfRule>
    <cfRule type="containsText" dxfId="89" priority="58" operator="containsText" text="Untested">
      <formula>NOT(ISERROR(SEARCH("Untested",J23)))</formula>
    </cfRule>
    <cfRule type="containsText" dxfId="88" priority="59" operator="containsText" text="Pass">
      <formula>NOT(ISERROR(SEARCH("Pass",J23)))</formula>
    </cfRule>
  </conditionalFormatting>
  <conditionalFormatting sqref="J46:J47">
    <cfRule type="containsText" dxfId="87" priority="56" operator="containsText" text="Fail">
      <formula>NOT(ISERROR(SEARCH("Fail",J46)))</formula>
    </cfRule>
  </conditionalFormatting>
  <conditionalFormatting sqref="J46:J47">
    <cfRule type="containsText" dxfId="86" priority="53" operator="containsText" text="N/A">
      <formula>NOT(ISERROR(SEARCH("N/A",J46)))</formula>
    </cfRule>
    <cfRule type="containsText" dxfId="85" priority="54" operator="containsText" text="Untested">
      <formula>NOT(ISERROR(SEARCH("Untested",J46)))</formula>
    </cfRule>
    <cfRule type="containsText" dxfId="84" priority="55" operator="containsText" text="Pass">
      <formula>NOT(ISERROR(SEARCH("Pass",J46)))</formula>
    </cfRule>
  </conditionalFormatting>
  <conditionalFormatting sqref="J49:J62">
    <cfRule type="containsText" dxfId="83" priority="52" operator="containsText" text="Fail">
      <formula>NOT(ISERROR(SEARCH("Fail",J49)))</formula>
    </cfRule>
  </conditionalFormatting>
  <conditionalFormatting sqref="J49:J62">
    <cfRule type="containsText" dxfId="82" priority="49" operator="containsText" text="N/A">
      <formula>NOT(ISERROR(SEARCH("N/A",J49)))</formula>
    </cfRule>
    <cfRule type="containsText" dxfId="81" priority="50" operator="containsText" text="Untested">
      <formula>NOT(ISERROR(SEARCH("Untested",J49)))</formula>
    </cfRule>
    <cfRule type="containsText" dxfId="80" priority="51" operator="containsText" text="Pass">
      <formula>NOT(ISERROR(SEARCH("Pass",J49)))</formula>
    </cfRule>
  </conditionalFormatting>
  <conditionalFormatting sqref="J64:J87">
    <cfRule type="containsText" dxfId="79" priority="48" operator="containsText" text="Fail">
      <formula>NOT(ISERROR(SEARCH("Fail",J64)))</formula>
    </cfRule>
  </conditionalFormatting>
  <conditionalFormatting sqref="J64:J87">
    <cfRule type="containsText" dxfId="78" priority="45" operator="containsText" text="N/A">
      <formula>NOT(ISERROR(SEARCH("N/A",J64)))</formula>
    </cfRule>
    <cfRule type="containsText" dxfId="77" priority="46" operator="containsText" text="Untested">
      <formula>NOT(ISERROR(SEARCH("Untested",J64)))</formula>
    </cfRule>
    <cfRule type="containsText" dxfId="76" priority="47" operator="containsText" text="Pass">
      <formula>NOT(ISERROR(SEARCH("Pass",J64)))</formula>
    </cfRule>
  </conditionalFormatting>
  <conditionalFormatting sqref="J89:J100">
    <cfRule type="containsText" dxfId="75" priority="44" operator="containsText" text="Fail">
      <formula>NOT(ISERROR(SEARCH("Fail",J89)))</formula>
    </cfRule>
  </conditionalFormatting>
  <conditionalFormatting sqref="J89:J100">
    <cfRule type="containsText" dxfId="74" priority="41" operator="containsText" text="N/A">
      <formula>NOT(ISERROR(SEARCH("N/A",J89)))</formula>
    </cfRule>
    <cfRule type="containsText" dxfId="73" priority="42" operator="containsText" text="Untested">
      <formula>NOT(ISERROR(SEARCH("Untested",J89)))</formula>
    </cfRule>
    <cfRule type="containsText" dxfId="72" priority="43" operator="containsText" text="Pass">
      <formula>NOT(ISERROR(SEARCH("Pass",J89)))</formula>
    </cfRule>
  </conditionalFormatting>
  <conditionalFormatting sqref="J102:J109">
    <cfRule type="containsText" dxfId="71" priority="40" operator="containsText" text="Fail">
      <formula>NOT(ISERROR(SEARCH("Fail",J102)))</formula>
    </cfRule>
  </conditionalFormatting>
  <conditionalFormatting sqref="J102:J109">
    <cfRule type="containsText" dxfId="70" priority="37" operator="containsText" text="N/A">
      <formula>NOT(ISERROR(SEARCH("N/A",J102)))</formula>
    </cfRule>
    <cfRule type="containsText" dxfId="69" priority="38" operator="containsText" text="Untested">
      <formula>NOT(ISERROR(SEARCH("Untested",J102)))</formula>
    </cfRule>
    <cfRule type="containsText" dxfId="68" priority="39" operator="containsText" text="Pass">
      <formula>NOT(ISERROR(SEARCH("Pass",J102)))</formula>
    </cfRule>
  </conditionalFormatting>
  <conditionalFormatting sqref="J111:J120">
    <cfRule type="containsText" dxfId="67" priority="36" operator="containsText" text="Fail">
      <formula>NOT(ISERROR(SEARCH("Fail",J111)))</formula>
    </cfRule>
  </conditionalFormatting>
  <conditionalFormatting sqref="J111:J120">
    <cfRule type="containsText" dxfId="66" priority="33" operator="containsText" text="N/A">
      <formula>NOT(ISERROR(SEARCH("N/A",J111)))</formula>
    </cfRule>
    <cfRule type="containsText" dxfId="65" priority="34" operator="containsText" text="Untested">
      <formula>NOT(ISERROR(SEARCH("Untested",J111)))</formula>
    </cfRule>
    <cfRule type="containsText" dxfId="64" priority="35" operator="containsText" text="Pass">
      <formula>NOT(ISERROR(SEARCH("Pass",J111)))</formula>
    </cfRule>
  </conditionalFormatting>
  <dataValidations count="2">
    <dataValidation type="list" allowBlank="1" showErrorMessage="1" sqref="F11:F21 F46:F47 F23:F44 J111:J120 F89:F100 F64:F87 F102:F109 F49:F62 F111:F120 J11:J21 J46:J47 J23:J44 J89:J100 J102:J109 J64:J87 J49:J62 F122:F132 J122:J132" xr:uid="{00000000-0002-0000-0200-000000000000}">
      <formula1>"Pass,Fail,N/A,Untested"</formula1>
    </dataValidation>
    <dataValidation type="list" allowBlank="1" showErrorMessage="1" sqref="F1:H2" xr:uid="{00000000-0002-0000-0200-000001000000}">
      <formula1>$J$1:$J$5</formula1>
      <formula2>0</formula2>
    </dataValidation>
  </dataValidations>
  <pageMargins left="0.7" right="0.7" top="0.75" bottom="0.75" header="0.3" footer="0.3"/>
  <pageSetup scale="2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8AB8E-B62D-4291-9E44-89785D6C343E}">
  <sheetPr>
    <tabColor theme="5" tint="0.39997558519241921"/>
  </sheetPr>
  <dimension ref="A1:I151"/>
  <sheetViews>
    <sheetView zoomScaleNormal="100" zoomScaleSheetLayoutView="85" workbookViewId="0">
      <selection activeCell="D5" sqref="D5"/>
    </sheetView>
  </sheetViews>
  <sheetFormatPr defaultRowHeight="14.4"/>
  <cols>
    <col min="1" max="1" width="21.44140625" customWidth="1"/>
    <col min="2" max="2" width="29.88671875" style="16" customWidth="1"/>
    <col min="3" max="3" width="23.77734375" style="17" customWidth="1"/>
    <col min="4" max="4" width="42.5546875" customWidth="1"/>
    <col min="5" max="5" width="57.44140625" style="18" customWidth="1"/>
    <col min="6" max="6" width="16" customWidth="1"/>
    <col min="7" max="7" width="20.6640625" customWidth="1"/>
    <col min="8" max="8" width="21.6640625" customWidth="1"/>
    <col min="9" max="9" width="28.44140625" customWidth="1"/>
  </cols>
  <sheetData>
    <row r="1" spans="1:9" s="22" customFormat="1" ht="13.2">
      <c r="A1" s="19" t="s">
        <v>46</v>
      </c>
      <c r="B1" s="169" t="s">
        <v>47</v>
      </c>
      <c r="C1" s="170"/>
      <c r="D1" s="170"/>
      <c r="E1" s="171"/>
    </row>
    <row r="2" spans="1:9" s="22" customFormat="1" ht="13.2">
      <c r="A2" s="23" t="s">
        <v>12</v>
      </c>
      <c r="B2" s="172" t="s">
        <v>35</v>
      </c>
      <c r="C2" s="173"/>
      <c r="D2" s="173"/>
      <c r="E2" s="174"/>
    </row>
    <row r="3" spans="1:9" s="22" customFormat="1" ht="13.2">
      <c r="A3" s="19" t="s">
        <v>13</v>
      </c>
      <c r="B3" s="175" t="s">
        <v>53</v>
      </c>
      <c r="C3" s="176"/>
      <c r="D3" s="176"/>
      <c r="E3" s="177"/>
      <c r="F3" s="26"/>
    </row>
    <row r="4" spans="1:9" s="22" customFormat="1" ht="13.2">
      <c r="A4" s="85" t="s">
        <v>14</v>
      </c>
      <c r="B4" s="86" t="s">
        <v>15</v>
      </c>
      <c r="C4" s="86" t="s">
        <v>43</v>
      </c>
      <c r="D4" s="87" t="s">
        <v>17</v>
      </c>
      <c r="E4" s="88" t="s">
        <v>18</v>
      </c>
    </row>
    <row r="5" spans="1:9" s="22" customFormat="1" ht="13.2">
      <c r="A5" s="89">
        <f>COUNTIF(F:F,"Pass")</f>
        <v>37</v>
      </c>
      <c r="B5" s="90">
        <f>COUNTIF(F:F,"Fail")</f>
        <v>20</v>
      </c>
      <c r="C5" s="90">
        <f>COUNTIF(F:F,"Untested")</f>
        <v>57</v>
      </c>
      <c r="D5" s="91">
        <f>COUNTIF(F:F,"N/A")</f>
        <v>0</v>
      </c>
      <c r="E5" s="92">
        <f>COUNTA(A10:A422)</f>
        <v>114</v>
      </c>
    </row>
    <row r="6" spans="1:9" s="22" customFormat="1" ht="13.2">
      <c r="A6" s="93" t="s">
        <v>33</v>
      </c>
      <c r="B6" s="94" t="s">
        <v>33</v>
      </c>
      <c r="C6" s="94" t="s">
        <v>33</v>
      </c>
      <c r="D6" s="95" t="s">
        <v>33</v>
      </c>
      <c r="E6" s="96"/>
    </row>
    <row r="7" spans="1:9" s="22" customFormat="1" ht="13.2">
      <c r="A7" s="183">
        <f>A$5/$E$5</f>
        <v>0.32456140350877194</v>
      </c>
      <c r="B7" s="183">
        <f t="shared" ref="B7:D7" si="0">B$5/$E$5</f>
        <v>0.17543859649122806</v>
      </c>
      <c r="C7" s="183">
        <f t="shared" si="0"/>
        <v>0.5</v>
      </c>
      <c r="D7" s="183">
        <f t="shared" si="0"/>
        <v>0</v>
      </c>
      <c r="E7" s="142"/>
    </row>
    <row r="8" spans="1:9" s="22" customFormat="1" ht="13.2" customHeight="1">
      <c r="A8" s="167" t="s">
        <v>19</v>
      </c>
      <c r="B8" s="167" t="s">
        <v>20</v>
      </c>
      <c r="C8" s="167" t="s">
        <v>21</v>
      </c>
      <c r="D8" s="167" t="s">
        <v>22</v>
      </c>
      <c r="E8" s="167" t="s">
        <v>23</v>
      </c>
      <c r="F8" s="181" t="s">
        <v>350</v>
      </c>
      <c r="G8" s="179"/>
      <c r="H8" s="179"/>
      <c r="I8" s="180"/>
    </row>
    <row r="9" spans="1:9" s="22" customFormat="1" ht="13.2">
      <c r="A9" s="168"/>
      <c r="B9" s="168"/>
      <c r="C9" s="168"/>
      <c r="D9" s="168"/>
      <c r="E9" s="168"/>
      <c r="F9" s="143" t="s">
        <v>26</v>
      </c>
      <c r="G9" s="143" t="s">
        <v>24</v>
      </c>
      <c r="H9" s="143" t="s">
        <v>13</v>
      </c>
      <c r="I9" s="144" t="s">
        <v>25</v>
      </c>
    </row>
    <row r="10" spans="1:9" s="22" customFormat="1" ht="13.2">
      <c r="A10" s="97"/>
      <c r="B10" s="97" t="s">
        <v>54</v>
      </c>
      <c r="C10" s="98"/>
      <c r="D10" s="97"/>
      <c r="E10" s="98"/>
      <c r="F10" s="99"/>
      <c r="G10" s="99"/>
      <c r="H10" s="99"/>
      <c r="I10" s="100"/>
    </row>
    <row r="11" spans="1:9" s="22" customFormat="1" ht="39.6">
      <c r="A11" s="84" t="str">
        <f>IF(AND(E11=""),"","["&amp;TEXT($B$1,"##")&amp;"-"&amp;TEXT(ROW()-9- COUNTBLANK($E$8:E11) +1,"##")&amp;"]")</f>
        <v>[Software Testing-1]</v>
      </c>
      <c r="B11" s="138" t="s">
        <v>245</v>
      </c>
      <c r="C11" s="139" t="s">
        <v>64</v>
      </c>
      <c r="D11" s="140" t="s">
        <v>114</v>
      </c>
      <c r="E11" s="138" t="s">
        <v>311</v>
      </c>
      <c r="F11" s="33" t="s">
        <v>15</v>
      </c>
      <c r="G11" s="84"/>
      <c r="H11" s="33" t="str">
        <f>$B$3</f>
        <v>Đặng Vũ Phương Thảo</v>
      </c>
      <c r="I11" s="34" t="s">
        <v>351</v>
      </c>
    </row>
    <row r="12" spans="1:9" s="35" customFormat="1" ht="66">
      <c r="A12" s="84" t="str">
        <f>IF(AND(E12=""),"","["&amp;TEXT($B$1,"##")&amp;"-"&amp;TEXT(ROW()-9- COUNTBLANK($E$8:E12) +1,"##")&amp;"]")</f>
        <v>[Software Testing-2]</v>
      </c>
      <c r="B12" s="138" t="s">
        <v>63</v>
      </c>
      <c r="C12" s="139" t="s">
        <v>64</v>
      </c>
      <c r="D12" s="140" t="s">
        <v>68</v>
      </c>
      <c r="E12" s="138" t="s">
        <v>246</v>
      </c>
      <c r="F12" s="33" t="s">
        <v>15</v>
      </c>
      <c r="G12" s="84"/>
      <c r="H12" s="33" t="str">
        <f>$B$3</f>
        <v>Đặng Vũ Phương Thảo</v>
      </c>
      <c r="I12" s="34" t="s">
        <v>315</v>
      </c>
    </row>
    <row r="13" spans="1:9" s="35" customFormat="1" ht="66">
      <c r="A13" s="84" t="str">
        <f>IF(AND(E13=""),"","["&amp;TEXT($B$1,"##")&amp;"-"&amp;TEXT(ROW()-9- COUNTBLANK($E$8:E13) +1,"##")&amp;"]")</f>
        <v>[Software Testing-3]</v>
      </c>
      <c r="B13" s="138" t="s">
        <v>65</v>
      </c>
      <c r="C13" s="139" t="s">
        <v>64</v>
      </c>
      <c r="D13" s="140" t="s">
        <v>69</v>
      </c>
      <c r="E13" s="138" t="s">
        <v>312</v>
      </c>
      <c r="F13" s="33" t="s">
        <v>14</v>
      </c>
      <c r="G13" s="84"/>
      <c r="H13" s="33" t="str">
        <f t="shared" ref="H13:H21" si="1">$B$3</f>
        <v>Đặng Vũ Phương Thảo</v>
      </c>
      <c r="I13" s="34"/>
    </row>
    <row r="14" spans="1:9" s="35" customFormat="1" ht="66">
      <c r="A14" s="84" t="str">
        <f>IF(AND(E14=""),"","["&amp;TEXT($B$1,"##")&amp;"-"&amp;TEXT(ROW()-9- COUNTBLANK($E$8:E14) +1,"##")&amp;"]")</f>
        <v>[Software Testing-4]</v>
      </c>
      <c r="B14" s="138" t="s">
        <v>66</v>
      </c>
      <c r="C14" s="139" t="s">
        <v>64</v>
      </c>
      <c r="D14" s="140" t="s">
        <v>70</v>
      </c>
      <c r="E14" s="138" t="s">
        <v>313</v>
      </c>
      <c r="F14" s="33" t="s">
        <v>14</v>
      </c>
      <c r="G14" s="84"/>
      <c r="H14" s="33" t="str">
        <f t="shared" si="1"/>
        <v>Đặng Vũ Phương Thảo</v>
      </c>
      <c r="I14" s="34"/>
    </row>
    <row r="15" spans="1:9" s="35" customFormat="1" ht="66">
      <c r="A15" s="84" t="str">
        <f>IF(AND(E15=""),"","["&amp;TEXT($B$1,"##")&amp;"-"&amp;TEXT(ROW()-9- COUNTBLANK($E$8:E15) +1,"##")&amp;"]")</f>
        <v>[Software Testing-5]</v>
      </c>
      <c r="B15" s="138" t="s">
        <v>67</v>
      </c>
      <c r="C15" s="139" t="s">
        <v>64</v>
      </c>
      <c r="D15" s="140" t="s">
        <v>71</v>
      </c>
      <c r="E15" s="138" t="s">
        <v>317</v>
      </c>
      <c r="F15" s="33" t="s">
        <v>14</v>
      </c>
      <c r="G15" s="84"/>
      <c r="H15" s="33" t="str">
        <f t="shared" si="1"/>
        <v>Đặng Vũ Phương Thảo</v>
      </c>
      <c r="I15" s="34"/>
    </row>
    <row r="16" spans="1:9" s="35" customFormat="1" ht="66">
      <c r="A16" s="84" t="str">
        <f>IF(AND(E16=""),"","["&amp;TEXT($B$1,"##")&amp;"-"&amp;TEXT(ROW()-9- COUNTBLANK($E$8:E16) +1,"##")&amp;"]")</f>
        <v>[Software Testing-6]</v>
      </c>
      <c r="B16" s="138" t="s">
        <v>72</v>
      </c>
      <c r="C16" s="139" t="s">
        <v>64</v>
      </c>
      <c r="D16" s="140" t="s">
        <v>73</v>
      </c>
      <c r="E16" s="138" t="s">
        <v>318</v>
      </c>
      <c r="F16" s="33" t="s">
        <v>15</v>
      </c>
      <c r="G16" s="84"/>
      <c r="H16" s="33" t="str">
        <f t="shared" si="1"/>
        <v>Đặng Vũ Phương Thảo</v>
      </c>
      <c r="I16" s="34" t="s">
        <v>316</v>
      </c>
    </row>
    <row r="17" spans="1:9" s="35" customFormat="1" ht="66">
      <c r="A17" s="84" t="str">
        <f>IF(AND(E17=""),"","["&amp;TEXT($B$1,"##")&amp;"-"&amp;TEXT(ROW()-9- COUNTBLANK($E$8:E17) +1,"##")&amp;"]")</f>
        <v>[Software Testing-7]</v>
      </c>
      <c r="B17" s="138" t="s">
        <v>74</v>
      </c>
      <c r="C17" s="139" t="s">
        <v>64</v>
      </c>
      <c r="D17" s="140" t="s">
        <v>75</v>
      </c>
      <c r="E17" s="138" t="s">
        <v>319</v>
      </c>
      <c r="F17" s="33" t="s">
        <v>14</v>
      </c>
      <c r="G17" s="33"/>
      <c r="H17" s="33" t="str">
        <f t="shared" si="1"/>
        <v>Đặng Vũ Phương Thảo</v>
      </c>
      <c r="I17" s="34"/>
    </row>
    <row r="18" spans="1:9" s="35" customFormat="1" ht="66">
      <c r="A18" s="84" t="str">
        <f>IF(AND(E18=""),"","["&amp;TEXT($B$1,"##")&amp;"-"&amp;TEXT(ROW()-9- COUNTBLANK($E$8:E18) +1,"##")&amp;"]")</f>
        <v>[Software Testing-8]</v>
      </c>
      <c r="B18" s="138" t="s">
        <v>76</v>
      </c>
      <c r="C18" s="139" t="s">
        <v>64</v>
      </c>
      <c r="D18" s="140" t="s">
        <v>77</v>
      </c>
      <c r="E18" s="138" t="s">
        <v>319</v>
      </c>
      <c r="F18" s="33" t="s">
        <v>14</v>
      </c>
      <c r="G18" s="33"/>
      <c r="H18" s="33" t="str">
        <f t="shared" si="1"/>
        <v>Đặng Vũ Phương Thảo</v>
      </c>
      <c r="I18" s="34"/>
    </row>
    <row r="19" spans="1:9" s="35" customFormat="1" ht="66">
      <c r="A19" s="84" t="str">
        <f>IF(AND(E19=""),"","["&amp;TEXT($B$1,"##")&amp;"-"&amp;TEXT(ROW()-9- COUNTBLANK($E$8:E19) +1,"##")&amp;"]")</f>
        <v>[Software Testing-9]</v>
      </c>
      <c r="B19" s="138" t="s">
        <v>78</v>
      </c>
      <c r="C19" s="139" t="s">
        <v>64</v>
      </c>
      <c r="D19" s="140" t="s">
        <v>79</v>
      </c>
      <c r="E19" s="138" t="s">
        <v>319</v>
      </c>
      <c r="F19" s="33" t="s">
        <v>14</v>
      </c>
      <c r="G19" s="33"/>
      <c r="H19" s="33" t="str">
        <f t="shared" si="1"/>
        <v>Đặng Vũ Phương Thảo</v>
      </c>
      <c r="I19" s="34"/>
    </row>
    <row r="20" spans="1:9" s="35" customFormat="1" ht="66">
      <c r="A20" s="84" t="str">
        <f>IF(AND(E20=""),"","["&amp;TEXT($B$1,"##")&amp;"-"&amp;TEXT(ROW()-9- COUNTBLANK($E$8:E20) +1,"##")&amp;"]")</f>
        <v>[Software Testing-10]</v>
      </c>
      <c r="B20" s="138" t="s">
        <v>80</v>
      </c>
      <c r="C20" s="139" t="s">
        <v>64</v>
      </c>
      <c r="D20" s="140" t="s">
        <v>81</v>
      </c>
      <c r="E20" s="138" t="s">
        <v>319</v>
      </c>
      <c r="F20" s="33" t="s">
        <v>14</v>
      </c>
      <c r="G20" s="59"/>
      <c r="H20" s="33" t="str">
        <f t="shared" si="1"/>
        <v>Đặng Vũ Phương Thảo</v>
      </c>
      <c r="I20" s="60"/>
    </row>
    <row r="21" spans="1:9" s="35" customFormat="1" ht="66">
      <c r="A21" s="84" t="str">
        <f>IF(AND(E21=""),"","["&amp;TEXT($B$1,"##")&amp;"-"&amp;TEXT(ROW()-9- COUNTBLANK($E$8:E21) +1,"##")&amp;"]")</f>
        <v>[Software Testing-11]</v>
      </c>
      <c r="B21" s="138" t="s">
        <v>82</v>
      </c>
      <c r="C21" s="139" t="s">
        <v>64</v>
      </c>
      <c r="D21" s="140" t="s">
        <v>83</v>
      </c>
      <c r="E21" s="138" t="s">
        <v>247</v>
      </c>
      <c r="F21" s="33" t="s">
        <v>14</v>
      </c>
      <c r="G21" s="59"/>
      <c r="H21" s="33" t="str">
        <f t="shared" si="1"/>
        <v>Đặng Vũ Phương Thảo</v>
      </c>
      <c r="I21" s="60"/>
    </row>
    <row r="22" spans="1:9" s="22" customFormat="1" ht="13.2">
      <c r="A22" s="97"/>
      <c r="B22" s="97" t="s">
        <v>55</v>
      </c>
      <c r="C22" s="98"/>
      <c r="D22" s="97"/>
      <c r="E22" s="98"/>
      <c r="F22" s="99"/>
      <c r="G22" s="99"/>
      <c r="H22" s="99"/>
      <c r="I22" s="100"/>
    </row>
    <row r="23" spans="1:9" s="22" customFormat="1" ht="26.4">
      <c r="A23" s="84" t="str">
        <f>IF(AND(E23=""),"","["&amp;TEXT($B$1,"##")&amp;"-"&amp;TEXT(ROW()-9- COUNTBLANK($E$8:E23) +1,"##")&amp;"]")</f>
        <v>[Software Testing-12]</v>
      </c>
      <c r="B23" s="138" t="s">
        <v>248</v>
      </c>
      <c r="C23" s="139" t="s">
        <v>85</v>
      </c>
      <c r="D23" s="140" t="s">
        <v>320</v>
      </c>
      <c r="E23" s="138" t="s">
        <v>249</v>
      </c>
      <c r="F23" s="33" t="s">
        <v>14</v>
      </c>
      <c r="G23" s="33"/>
      <c r="H23" s="33" t="str">
        <f t="shared" ref="H23:H44" si="2">$B$3</f>
        <v>Đặng Vũ Phương Thảo</v>
      </c>
      <c r="I23" s="34"/>
    </row>
    <row r="24" spans="1:9" s="35" customFormat="1" ht="52.8">
      <c r="A24" s="84" t="str">
        <f>IF(AND(E24=""),"","["&amp;TEXT($B$1,"##")&amp;"-"&amp;TEXT(ROW()-9- COUNTBLANK($E$8:E24) +1,"##")&amp;"]")</f>
        <v>[Software Testing-13]</v>
      </c>
      <c r="B24" s="138" t="s">
        <v>84</v>
      </c>
      <c r="C24" s="139" t="s">
        <v>85</v>
      </c>
      <c r="D24" s="140" t="s">
        <v>321</v>
      </c>
      <c r="E24" s="138" t="s">
        <v>250</v>
      </c>
      <c r="F24" s="33" t="s">
        <v>14</v>
      </c>
      <c r="G24" s="33"/>
      <c r="H24" s="33" t="str">
        <f t="shared" si="2"/>
        <v>Đặng Vũ Phương Thảo</v>
      </c>
      <c r="I24" s="34"/>
    </row>
    <row r="25" spans="1:9" s="35" customFormat="1" ht="52.8">
      <c r="A25" s="84" t="str">
        <f>IF(AND(E25=""),"","["&amp;TEXT($B$1,"##")&amp;"-"&amp;TEXT(ROW()-9- COUNTBLANK($E$8:E25) +1,"##")&amp;"]")</f>
        <v>[Software Testing-14]</v>
      </c>
      <c r="B25" s="138" t="s">
        <v>251</v>
      </c>
      <c r="C25" s="139" t="s">
        <v>85</v>
      </c>
      <c r="D25" s="140" t="s">
        <v>321</v>
      </c>
      <c r="E25" s="138" t="s">
        <v>252</v>
      </c>
      <c r="F25" s="33" t="s">
        <v>14</v>
      </c>
      <c r="G25" s="33"/>
      <c r="H25" s="33" t="str">
        <f t="shared" si="2"/>
        <v>Đặng Vũ Phương Thảo</v>
      </c>
      <c r="I25" s="34"/>
    </row>
    <row r="26" spans="1:9" s="35" customFormat="1" ht="52.8">
      <c r="A26" s="84" t="str">
        <f>IF(AND(E26=""),"","["&amp;TEXT($B$1,"##")&amp;"-"&amp;TEXT(ROW()-9- COUNTBLANK($E$8:E26) +1,"##")&amp;"]")</f>
        <v>[Software Testing-15]</v>
      </c>
      <c r="B26" s="138" t="s">
        <v>86</v>
      </c>
      <c r="C26" s="139" t="s">
        <v>85</v>
      </c>
      <c r="D26" s="140" t="s">
        <v>322</v>
      </c>
      <c r="E26" s="138" t="s">
        <v>88</v>
      </c>
      <c r="F26" s="33" t="s">
        <v>14</v>
      </c>
      <c r="G26" s="33"/>
      <c r="H26" s="33" t="str">
        <f t="shared" si="2"/>
        <v>Đặng Vũ Phương Thảo</v>
      </c>
      <c r="I26" s="34"/>
    </row>
    <row r="27" spans="1:9" s="35" customFormat="1" ht="52.8">
      <c r="A27" s="84" t="str">
        <f>IF(AND(E27=""),"","["&amp;TEXT($B$1,"##")&amp;"-"&amp;TEXT(ROW()-9- COUNTBLANK($E$8:E27) +1,"##")&amp;"]")</f>
        <v>[Software Testing-16]</v>
      </c>
      <c r="B27" s="138" t="s">
        <v>87</v>
      </c>
      <c r="C27" s="139" t="s">
        <v>85</v>
      </c>
      <c r="D27" s="140" t="s">
        <v>323</v>
      </c>
      <c r="E27" s="138" t="s">
        <v>89</v>
      </c>
      <c r="F27" s="33" t="s">
        <v>14</v>
      </c>
      <c r="G27" s="33"/>
      <c r="H27" s="33" t="str">
        <f t="shared" si="2"/>
        <v>Đặng Vũ Phương Thảo</v>
      </c>
      <c r="I27" s="34"/>
    </row>
    <row r="28" spans="1:9" s="35" customFormat="1" ht="52.8">
      <c r="A28" s="84" t="str">
        <f>IF(AND(E28=""),"","["&amp;TEXT($B$1,"##")&amp;"-"&amp;TEXT(ROW()-9- COUNTBLANK($E$8:E28) +1,"##")&amp;"]")</f>
        <v>[Software Testing-17]</v>
      </c>
      <c r="B28" s="138" t="s">
        <v>90</v>
      </c>
      <c r="C28" s="139" t="s">
        <v>85</v>
      </c>
      <c r="D28" s="140" t="s">
        <v>324</v>
      </c>
      <c r="E28" s="138" t="s">
        <v>88</v>
      </c>
      <c r="F28" s="33" t="s">
        <v>14</v>
      </c>
      <c r="G28" s="33"/>
      <c r="H28" s="33" t="str">
        <f t="shared" si="2"/>
        <v>Đặng Vũ Phương Thảo</v>
      </c>
      <c r="I28" s="34"/>
    </row>
    <row r="29" spans="1:9" s="35" customFormat="1" ht="66">
      <c r="A29" s="84" t="str">
        <f>IF(AND(E29=""),"","["&amp;TEXT($B$1,"##")&amp;"-"&amp;TEXT(ROW()-9- COUNTBLANK($E$8:E29) +1,"##")&amp;"]")</f>
        <v>[Software Testing-18]</v>
      </c>
      <c r="B29" s="138" t="s">
        <v>91</v>
      </c>
      <c r="C29" s="139" t="s">
        <v>85</v>
      </c>
      <c r="D29" s="140" t="s">
        <v>325</v>
      </c>
      <c r="E29" s="138" t="s">
        <v>92</v>
      </c>
      <c r="F29" s="33" t="s">
        <v>15</v>
      </c>
      <c r="G29" s="33"/>
      <c r="H29" s="33" t="str">
        <f t="shared" si="2"/>
        <v>Đặng Vũ Phương Thảo</v>
      </c>
      <c r="I29" s="34" t="s">
        <v>331</v>
      </c>
    </row>
    <row r="30" spans="1:9" s="35" customFormat="1" ht="52.8">
      <c r="A30" s="84" t="str">
        <f>IF(AND(E30=""),"","["&amp;TEXT($B$1,"##")&amp;"-"&amp;TEXT(ROW()-9- COUNTBLANK($E$8:E30) +1,"##")&amp;"]")</f>
        <v>[Software Testing-19]</v>
      </c>
      <c r="B30" s="138" t="s">
        <v>155</v>
      </c>
      <c r="C30" s="139" t="s">
        <v>85</v>
      </c>
      <c r="D30" s="140" t="s">
        <v>326</v>
      </c>
      <c r="E30" s="138" t="s">
        <v>94</v>
      </c>
      <c r="F30" s="33" t="s">
        <v>15</v>
      </c>
      <c r="G30" s="33"/>
      <c r="H30" s="33" t="str">
        <f t="shared" si="2"/>
        <v>Đặng Vũ Phương Thảo</v>
      </c>
      <c r="I30" s="34"/>
    </row>
    <row r="31" spans="1:9" s="35" customFormat="1" ht="52.8">
      <c r="A31" s="84" t="str">
        <f>IF(AND(E31=""),"","["&amp;TEXT($B$1,"##")&amp;"-"&amp;TEXT(ROW()-9- COUNTBLANK($E$8:E31) +1,"##")&amp;"]")</f>
        <v>[Software Testing-20]</v>
      </c>
      <c r="B31" s="138" t="s">
        <v>93</v>
      </c>
      <c r="C31" s="139" t="s">
        <v>85</v>
      </c>
      <c r="D31" s="140" t="s">
        <v>327</v>
      </c>
      <c r="E31" s="138" t="s">
        <v>94</v>
      </c>
      <c r="F31" s="33" t="s">
        <v>14</v>
      </c>
      <c r="G31" s="33"/>
      <c r="H31" s="33" t="str">
        <f t="shared" si="2"/>
        <v>Đặng Vũ Phương Thảo</v>
      </c>
      <c r="I31" s="34"/>
    </row>
    <row r="32" spans="1:9" s="35" customFormat="1" ht="52.8">
      <c r="A32" s="84" t="str">
        <f>IF(AND(E32=""),"","["&amp;TEXT($B$1,"##")&amp;"-"&amp;TEXT(ROW()-9- COUNTBLANK($E$8:E32) +1,"##")&amp;"]")</f>
        <v>[Software Testing-21]</v>
      </c>
      <c r="B32" s="138" t="s">
        <v>95</v>
      </c>
      <c r="C32" s="139" t="s">
        <v>85</v>
      </c>
      <c r="D32" s="140" t="s">
        <v>328</v>
      </c>
      <c r="E32" s="138" t="s">
        <v>94</v>
      </c>
      <c r="F32" s="33" t="s">
        <v>14</v>
      </c>
      <c r="G32" s="33"/>
      <c r="H32" s="33" t="str">
        <f t="shared" si="2"/>
        <v>Đặng Vũ Phương Thảo</v>
      </c>
      <c r="I32" s="34"/>
    </row>
    <row r="33" spans="1:9" s="35" customFormat="1" ht="52.8">
      <c r="A33" s="84" t="str">
        <f>IF(AND(E33=""),"","["&amp;TEXT($B$1,"##")&amp;"-"&amp;TEXT(ROW()-9- COUNTBLANK($E$8:E33) +1,"##")&amp;"]")</f>
        <v>[Software Testing-22]</v>
      </c>
      <c r="B33" s="138" t="s">
        <v>96</v>
      </c>
      <c r="C33" s="139" t="s">
        <v>85</v>
      </c>
      <c r="D33" s="140" t="s">
        <v>329</v>
      </c>
      <c r="E33" s="138" t="s">
        <v>94</v>
      </c>
      <c r="F33" s="33" t="s">
        <v>14</v>
      </c>
      <c r="G33" s="33"/>
      <c r="H33" s="33" t="str">
        <f t="shared" si="2"/>
        <v>Đặng Vũ Phương Thảo</v>
      </c>
      <c r="I33" s="34"/>
    </row>
    <row r="34" spans="1:9" s="35" customFormat="1" ht="52.8">
      <c r="A34" s="84" t="str">
        <f>IF(AND(E34=""),"","["&amp;TEXT($B$1,"##")&amp;"-"&amp;TEXT(ROW()-9- COUNTBLANK($E$8:E34) +1,"##")&amp;"]")</f>
        <v>[Software Testing-23]</v>
      </c>
      <c r="B34" s="138" t="s">
        <v>97</v>
      </c>
      <c r="C34" s="139" t="s">
        <v>85</v>
      </c>
      <c r="D34" s="140" t="s">
        <v>330</v>
      </c>
      <c r="E34" s="138" t="s">
        <v>94</v>
      </c>
      <c r="F34" s="33" t="s">
        <v>14</v>
      </c>
      <c r="G34" s="33"/>
      <c r="H34" s="33" t="str">
        <f t="shared" si="2"/>
        <v>Đặng Vũ Phương Thảo</v>
      </c>
      <c r="I34" s="34"/>
    </row>
    <row r="35" spans="1:9" s="35" customFormat="1" ht="52.8">
      <c r="A35" s="84" t="str">
        <f>IF(AND(E35=""),"","["&amp;TEXT($B$1,"##")&amp;"-"&amp;TEXT(ROW()-9- COUNTBLANK($E$8:E35) +1,"##")&amp;"]")</f>
        <v>[Software Testing-24]</v>
      </c>
      <c r="B35" s="138" t="s">
        <v>98</v>
      </c>
      <c r="C35" s="141" t="s">
        <v>99</v>
      </c>
      <c r="D35" s="140" t="s">
        <v>321</v>
      </c>
      <c r="E35" s="138" t="s">
        <v>253</v>
      </c>
      <c r="F35" s="59" t="s">
        <v>16</v>
      </c>
      <c r="G35" s="59"/>
      <c r="H35" s="59" t="str">
        <f t="shared" si="2"/>
        <v>Đặng Vũ Phương Thảo</v>
      </c>
      <c r="I35" s="60" t="s">
        <v>333</v>
      </c>
    </row>
    <row r="36" spans="1:9" s="35" customFormat="1" ht="52.8">
      <c r="A36" s="84" t="str">
        <f>IF(AND(E36=""),"","["&amp;TEXT($B$1,"##")&amp;"-"&amp;TEXT(ROW()-9- COUNTBLANK($E$8:E36) +1,"##")&amp;"]")</f>
        <v>[Software Testing-25]</v>
      </c>
      <c r="B36" s="138" t="s">
        <v>100</v>
      </c>
      <c r="C36" s="141" t="s">
        <v>99</v>
      </c>
      <c r="D36" s="140" t="s">
        <v>322</v>
      </c>
      <c r="E36" s="138" t="s">
        <v>101</v>
      </c>
      <c r="F36" s="59" t="s">
        <v>16</v>
      </c>
      <c r="G36" s="59"/>
      <c r="H36" s="59" t="str">
        <f t="shared" si="2"/>
        <v>Đặng Vũ Phương Thảo</v>
      </c>
      <c r="I36" s="60" t="s">
        <v>333</v>
      </c>
    </row>
    <row r="37" spans="1:9" s="35" customFormat="1" ht="52.8">
      <c r="A37" s="84" t="str">
        <f>IF(AND(E37=""),"","["&amp;TEXT($B$1,"##")&amp;"-"&amp;TEXT(ROW()-9- COUNTBLANK($E$8:E37) +1,"##")&amp;"]")</f>
        <v>[Software Testing-26]</v>
      </c>
      <c r="B37" s="138" t="s">
        <v>102</v>
      </c>
      <c r="C37" s="141" t="s">
        <v>99</v>
      </c>
      <c r="D37" s="140" t="s">
        <v>323</v>
      </c>
      <c r="E37" s="138" t="s">
        <v>103</v>
      </c>
      <c r="F37" s="59" t="s">
        <v>16</v>
      </c>
      <c r="G37" s="59"/>
      <c r="H37" s="59" t="str">
        <f t="shared" si="2"/>
        <v>Đặng Vũ Phương Thảo</v>
      </c>
      <c r="I37" s="60" t="s">
        <v>333</v>
      </c>
    </row>
    <row r="38" spans="1:9" s="35" customFormat="1" ht="52.8">
      <c r="A38" s="84" t="str">
        <f>IF(AND(E38=""),"","["&amp;TEXT($B$1,"##")&amp;"-"&amp;TEXT(ROW()-9- COUNTBLANK($E$8:E38) +1,"##")&amp;"]")</f>
        <v>[Software Testing-27]</v>
      </c>
      <c r="B38" s="138" t="s">
        <v>104</v>
      </c>
      <c r="C38" s="141" t="s">
        <v>99</v>
      </c>
      <c r="D38" s="140" t="s">
        <v>324</v>
      </c>
      <c r="E38" s="138" t="s">
        <v>101</v>
      </c>
      <c r="F38" s="59" t="s">
        <v>16</v>
      </c>
      <c r="G38" s="59"/>
      <c r="H38" s="59" t="str">
        <f t="shared" si="2"/>
        <v>Đặng Vũ Phương Thảo</v>
      </c>
      <c r="I38" s="60" t="s">
        <v>333</v>
      </c>
    </row>
    <row r="39" spans="1:9" s="35" customFormat="1" ht="66">
      <c r="A39" s="84" t="str">
        <f>IF(AND(E39=""),"","["&amp;TEXT($B$1,"##")&amp;"-"&amp;TEXT(ROW()-9- COUNTBLANK($E$8:E39) +1,"##")&amp;"]")</f>
        <v>[Software Testing-28]</v>
      </c>
      <c r="B39" s="138" t="s">
        <v>156</v>
      </c>
      <c r="C39" s="139" t="s">
        <v>99</v>
      </c>
      <c r="D39" s="140" t="s">
        <v>325</v>
      </c>
      <c r="E39" s="138" t="s">
        <v>108</v>
      </c>
      <c r="F39" s="59" t="s">
        <v>16</v>
      </c>
      <c r="G39" s="33"/>
      <c r="H39" s="33" t="str">
        <f t="shared" si="2"/>
        <v>Đặng Vũ Phương Thảo</v>
      </c>
      <c r="I39" s="60" t="s">
        <v>333</v>
      </c>
    </row>
    <row r="40" spans="1:9" s="35" customFormat="1" ht="52.8">
      <c r="A40" s="84" t="str">
        <f>IF(AND(E40=""),"","["&amp;TEXT($B$1,"##")&amp;"-"&amp;TEXT(ROW()-9- COUNTBLANK($E$8:E40) +1,"##")&amp;"]")</f>
        <v>[Software Testing-29]</v>
      </c>
      <c r="B40" s="138" t="s">
        <v>105</v>
      </c>
      <c r="C40" s="141" t="s">
        <v>99</v>
      </c>
      <c r="D40" s="140" t="s">
        <v>326</v>
      </c>
      <c r="E40" s="138" t="s">
        <v>106</v>
      </c>
      <c r="F40" s="59" t="s">
        <v>16</v>
      </c>
      <c r="G40" s="59"/>
      <c r="H40" s="59" t="str">
        <f t="shared" si="2"/>
        <v>Đặng Vũ Phương Thảo</v>
      </c>
      <c r="I40" s="60" t="s">
        <v>333</v>
      </c>
    </row>
    <row r="41" spans="1:9" s="35" customFormat="1" ht="52.8">
      <c r="A41" s="84" t="str">
        <f>IF(AND(E41=""),"","["&amp;TEXT($B$1,"##")&amp;"-"&amp;TEXT(ROW()-9- COUNTBLANK($E$8:E41) +1,"##")&amp;"]")</f>
        <v>[Software Testing-30]</v>
      </c>
      <c r="B41" s="138" t="s">
        <v>107</v>
      </c>
      <c r="C41" s="141" t="s">
        <v>99</v>
      </c>
      <c r="D41" s="140" t="s">
        <v>327</v>
      </c>
      <c r="E41" s="138" t="s">
        <v>108</v>
      </c>
      <c r="F41" s="59" t="s">
        <v>16</v>
      </c>
      <c r="G41" s="59"/>
      <c r="H41" s="59" t="str">
        <f t="shared" si="2"/>
        <v>Đặng Vũ Phương Thảo</v>
      </c>
      <c r="I41" s="60" t="s">
        <v>333</v>
      </c>
    </row>
    <row r="42" spans="1:9" s="35" customFormat="1" ht="52.8">
      <c r="A42" s="84" t="str">
        <f>IF(AND(E42=""),"","["&amp;TEXT($B$1,"##")&amp;"-"&amp;TEXT(ROW()-9- COUNTBLANK($E$8:E42) +1,"##")&amp;"]")</f>
        <v>[Software Testing-31]</v>
      </c>
      <c r="B42" s="138" t="s">
        <v>109</v>
      </c>
      <c r="C42" s="141" t="s">
        <v>99</v>
      </c>
      <c r="D42" s="140" t="s">
        <v>328</v>
      </c>
      <c r="E42" s="138" t="s">
        <v>108</v>
      </c>
      <c r="F42" s="59" t="s">
        <v>16</v>
      </c>
      <c r="G42" s="33"/>
      <c r="H42" s="33" t="str">
        <f t="shared" si="2"/>
        <v>Đặng Vũ Phương Thảo</v>
      </c>
      <c r="I42" s="60" t="s">
        <v>333</v>
      </c>
    </row>
    <row r="43" spans="1:9" s="35" customFormat="1" ht="52.8">
      <c r="A43" s="84" t="str">
        <f>IF(AND(E43=""),"","["&amp;TEXT($B$1,"##")&amp;"-"&amp;TEXT(ROW()-9- COUNTBLANK($E$8:E43) +1,"##")&amp;"]")</f>
        <v>[Software Testing-32]</v>
      </c>
      <c r="B43" s="138" t="s">
        <v>110</v>
      </c>
      <c r="C43" s="141" t="s">
        <v>99</v>
      </c>
      <c r="D43" s="140" t="s">
        <v>329</v>
      </c>
      <c r="E43" s="138" t="s">
        <v>108</v>
      </c>
      <c r="F43" s="59" t="s">
        <v>16</v>
      </c>
      <c r="G43" s="33"/>
      <c r="H43" s="33" t="str">
        <f t="shared" si="2"/>
        <v>Đặng Vũ Phương Thảo</v>
      </c>
      <c r="I43" s="60" t="s">
        <v>333</v>
      </c>
    </row>
    <row r="44" spans="1:9" s="35" customFormat="1" ht="52.8">
      <c r="A44" s="84" t="str">
        <f>IF(AND(E44=""),"","["&amp;TEXT($B$1,"##")&amp;"-"&amp;TEXT(ROW()-9- COUNTBLANK($E$8:E44) +1,"##")&amp;"]")</f>
        <v>[Software Testing-33]</v>
      </c>
      <c r="B44" s="138" t="s">
        <v>111</v>
      </c>
      <c r="C44" s="141" t="s">
        <v>99</v>
      </c>
      <c r="D44" s="140" t="s">
        <v>330</v>
      </c>
      <c r="E44" s="138" t="s">
        <v>108</v>
      </c>
      <c r="F44" s="59" t="s">
        <v>16</v>
      </c>
      <c r="G44" s="33"/>
      <c r="H44" s="33" t="str">
        <f t="shared" si="2"/>
        <v>Đặng Vũ Phương Thảo</v>
      </c>
      <c r="I44" s="60" t="s">
        <v>333</v>
      </c>
    </row>
    <row r="45" spans="1:9">
      <c r="A45" s="97"/>
      <c r="B45" s="97" t="s">
        <v>56</v>
      </c>
      <c r="C45" s="98"/>
      <c r="D45" s="97"/>
      <c r="E45" s="98"/>
      <c r="F45" s="99"/>
      <c r="G45" s="99"/>
      <c r="H45" s="99"/>
      <c r="I45" s="100"/>
    </row>
    <row r="46" spans="1:9" ht="26.4">
      <c r="A46" s="84" t="str">
        <f>IF(AND(E46=""),"","["&amp;TEXT($B$1,"##")&amp;"-"&amp;TEXT(ROW()-9- COUNTBLANK($E$8:E46) +1,"##")&amp;"]")</f>
        <v>[Software Testing-34]</v>
      </c>
      <c r="B46" s="56" t="s">
        <v>112</v>
      </c>
      <c r="C46" s="57" t="s">
        <v>113</v>
      </c>
      <c r="D46" s="58" t="s">
        <v>115</v>
      </c>
      <c r="E46" s="56" t="s">
        <v>254</v>
      </c>
      <c r="F46" s="33" t="s">
        <v>16</v>
      </c>
      <c r="G46" s="33"/>
      <c r="H46" s="33" t="str">
        <f t="shared" ref="H46:H47" si="3">$B$3</f>
        <v>Đặng Vũ Phương Thảo</v>
      </c>
      <c r="I46" s="60" t="s">
        <v>333</v>
      </c>
    </row>
    <row r="47" spans="1:9" ht="26.4">
      <c r="A47" s="84" t="str">
        <f>IF(AND(E47=""),"","["&amp;TEXT($B$1,"##")&amp;"-"&amp;TEXT(ROW()-9- COUNTBLANK($E$8:E47) +1,"##")&amp;"]")</f>
        <v>[Software Testing-35]</v>
      </c>
      <c r="B47" s="56" t="s">
        <v>116</v>
      </c>
      <c r="C47" s="57" t="s">
        <v>117</v>
      </c>
      <c r="D47" s="58" t="s">
        <v>115</v>
      </c>
      <c r="E47" s="56" t="s">
        <v>255</v>
      </c>
      <c r="F47" s="33" t="s">
        <v>14</v>
      </c>
      <c r="G47" s="33"/>
      <c r="H47" s="33" t="str">
        <f t="shared" si="3"/>
        <v>Đặng Vũ Phương Thảo</v>
      </c>
      <c r="I47" s="34"/>
    </row>
    <row r="48" spans="1:9">
      <c r="A48" s="97"/>
      <c r="B48" s="97" t="s">
        <v>57</v>
      </c>
      <c r="C48" s="98"/>
      <c r="D48" s="97"/>
      <c r="E48" s="98"/>
      <c r="F48" s="99"/>
      <c r="G48" s="99"/>
      <c r="H48" s="99"/>
      <c r="I48" s="100"/>
    </row>
    <row r="49" spans="1:9" ht="52.8">
      <c r="A49" s="84" t="str">
        <f>IF(AND(E49=""),"","["&amp;TEXT($B$1,"##")&amp;"-"&amp;TEXT(ROW()-9- COUNTBLANK($E$8:E49) +1,"##")&amp;"]")</f>
        <v>[Software Testing-36]</v>
      </c>
      <c r="B49" s="138" t="s">
        <v>118</v>
      </c>
      <c r="C49" s="139" t="s">
        <v>85</v>
      </c>
      <c r="D49" s="140" t="s">
        <v>119</v>
      </c>
      <c r="E49" s="138" t="s">
        <v>124</v>
      </c>
      <c r="F49" s="33" t="s">
        <v>15</v>
      </c>
      <c r="G49" s="33"/>
      <c r="H49" s="33" t="str">
        <f t="shared" ref="H49:H120" si="4">$B$3</f>
        <v>Đặng Vũ Phương Thảo</v>
      </c>
      <c r="I49" s="34"/>
    </row>
    <row r="50" spans="1:9" ht="66">
      <c r="A50" s="84" t="str">
        <f>IF(AND(E50=""),"","["&amp;TEXT($B$1,"##")&amp;"-"&amp;TEXT(ROW()-9- COUNTBLANK($E$8:E50) +1,"##")&amp;"]")</f>
        <v>[Software Testing-37]</v>
      </c>
      <c r="B50" s="138" t="s">
        <v>120</v>
      </c>
      <c r="C50" s="139" t="s">
        <v>85</v>
      </c>
      <c r="D50" s="140" t="s">
        <v>334</v>
      </c>
      <c r="E50" s="138" t="s">
        <v>125</v>
      </c>
      <c r="F50" s="33" t="s">
        <v>15</v>
      </c>
      <c r="G50" s="33"/>
      <c r="H50" s="33" t="str">
        <f t="shared" si="4"/>
        <v>Đặng Vũ Phương Thảo</v>
      </c>
      <c r="I50" s="34"/>
    </row>
    <row r="51" spans="1:9" ht="66">
      <c r="A51" s="84" t="str">
        <f>IF(AND(E51=""),"","["&amp;TEXT($B$1,"##")&amp;"-"&amp;TEXT(ROW()-9- COUNTBLANK($E$8:E51) +1,"##")&amp;"]")</f>
        <v>[Software Testing-38]</v>
      </c>
      <c r="B51" s="138" t="s">
        <v>145</v>
      </c>
      <c r="C51" s="139" t="s">
        <v>85</v>
      </c>
      <c r="D51" s="140" t="s">
        <v>146</v>
      </c>
      <c r="E51" s="138" t="s">
        <v>126</v>
      </c>
      <c r="F51" s="33" t="s">
        <v>15</v>
      </c>
      <c r="G51" s="33"/>
      <c r="H51" s="33" t="str">
        <f t="shared" si="4"/>
        <v>Đặng Vũ Phương Thảo</v>
      </c>
      <c r="I51" s="34"/>
    </row>
    <row r="52" spans="1:9" ht="66">
      <c r="A52" s="84" t="str">
        <f>IF(AND(E52=""),"","["&amp;TEXT($B$1,"##")&amp;"-"&amp;TEXT(ROW()-9- COUNTBLANK($E$8:E52) +1,"##")&amp;"]")</f>
        <v>[Software Testing-39]</v>
      </c>
      <c r="B52" s="138" t="s">
        <v>122</v>
      </c>
      <c r="C52" s="139" t="s">
        <v>85</v>
      </c>
      <c r="D52" s="140" t="s">
        <v>144</v>
      </c>
      <c r="E52" s="138" t="s">
        <v>126</v>
      </c>
      <c r="F52" s="33" t="s">
        <v>16</v>
      </c>
      <c r="G52" s="33"/>
      <c r="H52" s="33" t="str">
        <f t="shared" si="4"/>
        <v>Đặng Vũ Phương Thảo</v>
      </c>
      <c r="I52" s="34"/>
    </row>
    <row r="53" spans="1:9" ht="66">
      <c r="A53" s="84" t="str">
        <f>IF(AND(E53=""),"","["&amp;TEXT($B$1,"##")&amp;"-"&amp;TEXT(ROW()-9- COUNTBLANK($E$8:E53) +1,"##")&amp;"]")</f>
        <v>[Software Testing-40]</v>
      </c>
      <c r="B53" s="138" t="s">
        <v>128</v>
      </c>
      <c r="C53" s="139" t="s">
        <v>85</v>
      </c>
      <c r="D53" s="140" t="s">
        <v>127</v>
      </c>
      <c r="E53" s="138" t="s">
        <v>126</v>
      </c>
      <c r="F53" s="33" t="s">
        <v>16</v>
      </c>
      <c r="G53" s="33"/>
      <c r="H53" s="33" t="str">
        <f t="shared" si="4"/>
        <v>Đặng Vũ Phương Thảo</v>
      </c>
      <c r="I53" s="34"/>
    </row>
    <row r="54" spans="1:9" ht="66">
      <c r="A54" s="84" t="str">
        <f>IF(AND(E54=""),"","["&amp;TEXT($B$1,"##")&amp;"-"&amp;TEXT(ROW()-9- COUNTBLANK($E$8:E54) +1,"##")&amp;"]")</f>
        <v>[Software Testing-41]</v>
      </c>
      <c r="B54" s="138" t="s">
        <v>129</v>
      </c>
      <c r="C54" s="139" t="s">
        <v>85</v>
      </c>
      <c r="D54" s="140" t="s">
        <v>130</v>
      </c>
      <c r="E54" s="138" t="s">
        <v>126</v>
      </c>
      <c r="F54" s="33" t="s">
        <v>16</v>
      </c>
      <c r="G54" s="33"/>
      <c r="H54" s="33" t="str">
        <f t="shared" si="4"/>
        <v>Đặng Vũ Phương Thảo</v>
      </c>
      <c r="I54" s="34"/>
    </row>
    <row r="55" spans="1:9" ht="66">
      <c r="A55" s="84" t="str">
        <f>IF(AND(E55=""),"","["&amp;TEXT($B$1,"##")&amp;"-"&amp;TEXT(ROW()-9- COUNTBLANK($E$8:E55) +1,"##")&amp;"]")</f>
        <v>[Software Testing-42]</v>
      </c>
      <c r="B55" s="138" t="s">
        <v>131</v>
      </c>
      <c r="C55" s="139" t="s">
        <v>85</v>
      </c>
      <c r="D55" s="140" t="s">
        <v>132</v>
      </c>
      <c r="E55" s="138" t="s">
        <v>256</v>
      </c>
      <c r="F55" s="33" t="s">
        <v>14</v>
      </c>
      <c r="G55" s="33"/>
      <c r="H55" s="33" t="str">
        <f t="shared" si="4"/>
        <v>Đặng Vũ Phương Thảo</v>
      </c>
      <c r="I55" s="34"/>
    </row>
    <row r="56" spans="1:9" ht="52.8">
      <c r="A56" s="84" t="str">
        <f>IF(AND(E56=""),"","["&amp;TEXT($B$1,"##")&amp;"-"&amp;TEXT(ROW()-9- COUNTBLANK($E$8:E56) +1,"##")&amp;"]")</f>
        <v>[Software Testing-43]</v>
      </c>
      <c r="B56" s="138" t="s">
        <v>133</v>
      </c>
      <c r="C56" s="139" t="s">
        <v>99</v>
      </c>
      <c r="D56" s="140" t="s">
        <v>119</v>
      </c>
      <c r="E56" s="138" t="s">
        <v>124</v>
      </c>
      <c r="F56" s="33" t="s">
        <v>16</v>
      </c>
      <c r="G56" s="33"/>
      <c r="H56" s="33" t="str">
        <f t="shared" si="4"/>
        <v>Đặng Vũ Phương Thảo</v>
      </c>
      <c r="I56" s="60" t="s">
        <v>333</v>
      </c>
    </row>
    <row r="57" spans="1:9" ht="52.8">
      <c r="A57" s="84" t="str">
        <f>IF(AND(E57=""),"","["&amp;TEXT($B$1,"##")&amp;"-"&amp;TEXT(ROW()-9- COUNTBLANK($E$8:E57) +1,"##")&amp;"]")</f>
        <v>[Software Testing-44]</v>
      </c>
      <c r="B57" s="138" t="s">
        <v>134</v>
      </c>
      <c r="C57" s="139" t="s">
        <v>99</v>
      </c>
      <c r="D57" s="140" t="s">
        <v>121</v>
      </c>
      <c r="E57" s="138" t="s">
        <v>125</v>
      </c>
      <c r="F57" s="33" t="s">
        <v>16</v>
      </c>
      <c r="G57" s="33"/>
      <c r="H57" s="33" t="str">
        <f t="shared" si="4"/>
        <v>Đặng Vũ Phương Thảo</v>
      </c>
      <c r="I57" s="60" t="s">
        <v>333</v>
      </c>
    </row>
    <row r="58" spans="1:9" ht="66">
      <c r="A58" s="84" t="str">
        <f>IF(AND(E58=""),"","["&amp;TEXT($B$1,"##")&amp;"-"&amp;TEXT(ROW()-9- COUNTBLANK($E$8:E58) +1,"##")&amp;"]")</f>
        <v>[Software Testing-45]</v>
      </c>
      <c r="B58" s="138" t="s">
        <v>147</v>
      </c>
      <c r="C58" s="139" t="s">
        <v>99</v>
      </c>
      <c r="D58" s="140" t="s">
        <v>146</v>
      </c>
      <c r="E58" s="138" t="s">
        <v>126</v>
      </c>
      <c r="F58" s="33" t="s">
        <v>16</v>
      </c>
      <c r="G58" s="33"/>
      <c r="H58" s="33" t="str">
        <f t="shared" si="4"/>
        <v>Đặng Vũ Phương Thảo</v>
      </c>
      <c r="I58" s="60" t="s">
        <v>333</v>
      </c>
    </row>
    <row r="59" spans="1:9" ht="52.8">
      <c r="A59" s="84" t="str">
        <f>IF(AND(E59=""),"","["&amp;TEXT($B$1,"##")&amp;"-"&amp;TEXT(ROW()-9- COUNTBLANK($E$8:E59) +1,"##")&amp;"]")</f>
        <v>[Software Testing-46]</v>
      </c>
      <c r="B59" s="138" t="s">
        <v>135</v>
      </c>
      <c r="C59" s="139" t="s">
        <v>99</v>
      </c>
      <c r="D59" s="140" t="s">
        <v>123</v>
      </c>
      <c r="E59" s="138" t="s">
        <v>126</v>
      </c>
      <c r="F59" s="33" t="s">
        <v>16</v>
      </c>
      <c r="G59" s="33"/>
      <c r="H59" s="33" t="str">
        <f t="shared" si="4"/>
        <v>Đặng Vũ Phương Thảo</v>
      </c>
      <c r="I59" s="60" t="s">
        <v>333</v>
      </c>
    </row>
    <row r="60" spans="1:9" ht="66">
      <c r="A60" s="84" t="str">
        <f>IF(AND(E60=""),"","["&amp;TEXT($B$1,"##")&amp;"-"&amp;TEXT(ROW()-9- COUNTBLANK($E$8:E60) +1,"##")&amp;"]")</f>
        <v>[Software Testing-47]</v>
      </c>
      <c r="B60" s="138" t="s">
        <v>136</v>
      </c>
      <c r="C60" s="139" t="s">
        <v>99</v>
      </c>
      <c r="D60" s="140" t="s">
        <v>127</v>
      </c>
      <c r="E60" s="138" t="s">
        <v>126</v>
      </c>
      <c r="F60" s="33" t="s">
        <v>16</v>
      </c>
      <c r="G60" s="33"/>
      <c r="H60" s="33" t="str">
        <f t="shared" si="4"/>
        <v>Đặng Vũ Phương Thảo</v>
      </c>
      <c r="I60" s="60" t="s">
        <v>333</v>
      </c>
    </row>
    <row r="61" spans="1:9" ht="66">
      <c r="A61" s="84" t="str">
        <f>IF(AND(E61=""),"","["&amp;TEXT($B$1,"##")&amp;"-"&amp;TEXT(ROW()-9- COUNTBLANK($E$8:E61) +1,"##")&amp;"]")</f>
        <v>[Software Testing-48]</v>
      </c>
      <c r="B61" s="138" t="s">
        <v>137</v>
      </c>
      <c r="C61" s="139" t="s">
        <v>99</v>
      </c>
      <c r="D61" s="140" t="s">
        <v>130</v>
      </c>
      <c r="E61" s="138" t="s">
        <v>126</v>
      </c>
      <c r="F61" s="33" t="s">
        <v>16</v>
      </c>
      <c r="G61" s="33"/>
      <c r="H61" s="33" t="str">
        <f t="shared" si="4"/>
        <v>Đặng Vũ Phương Thảo</v>
      </c>
      <c r="I61" s="60" t="s">
        <v>333</v>
      </c>
    </row>
    <row r="62" spans="1:9" ht="66">
      <c r="A62" s="84" t="str">
        <f>IF(AND(E62=""),"","["&amp;TEXT($B$1,"##")&amp;"-"&amp;TEXT(ROW()-9- COUNTBLANK($E$8:E62) +1,"##")&amp;"]")</f>
        <v>[Software Testing-49]</v>
      </c>
      <c r="B62" s="138" t="s">
        <v>138</v>
      </c>
      <c r="C62" s="139" t="s">
        <v>99</v>
      </c>
      <c r="D62" s="140" t="s">
        <v>132</v>
      </c>
      <c r="E62" s="138" t="s">
        <v>256</v>
      </c>
      <c r="F62" s="33" t="s">
        <v>16</v>
      </c>
      <c r="G62" s="33"/>
      <c r="H62" s="33" t="str">
        <f t="shared" si="4"/>
        <v>Đặng Vũ Phương Thảo</v>
      </c>
      <c r="I62" s="60" t="s">
        <v>333</v>
      </c>
    </row>
    <row r="63" spans="1:9">
      <c r="A63" s="97"/>
      <c r="B63" s="97" t="s">
        <v>58</v>
      </c>
      <c r="C63" s="98"/>
      <c r="D63" s="97"/>
      <c r="E63" s="98"/>
      <c r="F63" s="99"/>
      <c r="G63" s="99"/>
      <c r="H63" s="99"/>
      <c r="I63" s="100"/>
    </row>
    <row r="64" spans="1:9" ht="105.6">
      <c r="A64" s="84" t="str">
        <f>IF(AND(E64=""),"","["&amp;TEXT($B$1,"##")&amp;"-"&amp;TEXT(ROW()-9- COUNTBLANK($E$8:E64) +1,"##")&amp;"]")</f>
        <v>[Software Testing-50]</v>
      </c>
      <c r="B64" s="138" t="s">
        <v>139</v>
      </c>
      <c r="C64" s="139" t="s">
        <v>117</v>
      </c>
      <c r="D64" s="140" t="s">
        <v>140</v>
      </c>
      <c r="E64" s="138" t="s">
        <v>141</v>
      </c>
      <c r="F64" s="33" t="s">
        <v>15</v>
      </c>
      <c r="G64" s="33"/>
      <c r="H64" s="33" t="str">
        <f t="shared" si="4"/>
        <v>Đặng Vũ Phương Thảo</v>
      </c>
      <c r="I64" s="34" t="s">
        <v>338</v>
      </c>
    </row>
    <row r="65" spans="1:9" ht="79.2">
      <c r="A65" s="84" t="str">
        <f>IF(AND(E65=""),"","["&amp;TEXT($B$1,"##")&amp;"-"&amp;TEXT(ROW()-9- COUNTBLANK($E$8:E65) +1,"##")&amp;"]")</f>
        <v>[Software Testing-51]</v>
      </c>
      <c r="B65" s="138" t="s">
        <v>142</v>
      </c>
      <c r="C65" s="139" t="s">
        <v>117</v>
      </c>
      <c r="D65" s="140" t="s">
        <v>143</v>
      </c>
      <c r="E65" s="138" t="s">
        <v>339</v>
      </c>
      <c r="F65" s="33" t="s">
        <v>14</v>
      </c>
      <c r="G65" s="33"/>
      <c r="H65" s="33" t="str">
        <f t="shared" si="4"/>
        <v>Đặng Vũ Phương Thảo</v>
      </c>
      <c r="I65" s="34"/>
    </row>
    <row r="66" spans="1:9" ht="79.2">
      <c r="A66" s="84" t="str">
        <f>IF(AND(E66=""),"","["&amp;TEXT($B$1,"##")&amp;"-"&amp;TEXT(ROW()-9- COUNTBLANK($E$8:E66) +1,"##")&amp;"]")</f>
        <v>[Software Testing-52]</v>
      </c>
      <c r="B66" s="138" t="s">
        <v>149</v>
      </c>
      <c r="C66" s="139" t="s">
        <v>117</v>
      </c>
      <c r="D66" s="140" t="s">
        <v>150</v>
      </c>
      <c r="E66" s="138" t="s">
        <v>340</v>
      </c>
      <c r="F66" s="33" t="s">
        <v>14</v>
      </c>
      <c r="G66" s="33"/>
      <c r="H66" s="33" t="str">
        <f t="shared" si="4"/>
        <v>Đặng Vũ Phương Thảo</v>
      </c>
      <c r="I66" s="34"/>
    </row>
    <row r="67" spans="1:9" ht="79.2">
      <c r="A67" s="84" t="str">
        <f>IF(AND(E67=""),"","["&amp;TEXT($B$1,"##")&amp;"-"&amp;TEXT(ROW()-9- COUNTBLANK($E$8:E67) +1,"##")&amp;"]")</f>
        <v>[Software Testing-53]</v>
      </c>
      <c r="B67" s="138" t="s">
        <v>152</v>
      </c>
      <c r="C67" s="139" t="s">
        <v>117</v>
      </c>
      <c r="D67" s="140" t="s">
        <v>153</v>
      </c>
      <c r="E67" s="138" t="s">
        <v>339</v>
      </c>
      <c r="F67" s="33" t="s">
        <v>14</v>
      </c>
      <c r="G67" s="33"/>
      <c r="H67" s="33" t="str">
        <f t="shared" si="4"/>
        <v>Đặng Vũ Phương Thảo</v>
      </c>
      <c r="I67" s="34"/>
    </row>
    <row r="68" spans="1:9" ht="79.2">
      <c r="A68" s="84" t="str">
        <f>IF(AND(E68=""),"","["&amp;TEXT($B$1,"##")&amp;"-"&amp;TEXT(ROW()-9- COUNTBLANK($E$8:E68) +1,"##")&amp;"]")</f>
        <v>[Software Testing-54]</v>
      </c>
      <c r="B68" s="138" t="s">
        <v>154</v>
      </c>
      <c r="C68" s="139" t="s">
        <v>117</v>
      </c>
      <c r="D68" s="140" t="s">
        <v>157</v>
      </c>
      <c r="E68" s="138" t="s">
        <v>339</v>
      </c>
      <c r="F68" s="33" t="s">
        <v>15</v>
      </c>
      <c r="G68" s="33"/>
      <c r="H68" s="33" t="str">
        <f t="shared" si="4"/>
        <v>Đặng Vũ Phương Thảo</v>
      </c>
      <c r="I68" s="34" t="s">
        <v>341</v>
      </c>
    </row>
    <row r="69" spans="1:9" ht="79.2">
      <c r="A69" s="84" t="str">
        <f>IF(AND(E69=""),"","["&amp;TEXT($B$1,"##")&amp;"-"&amp;TEXT(ROW()-9- COUNTBLANK($E$8:E69) +1,"##")&amp;"]")</f>
        <v>[Software Testing-55]</v>
      </c>
      <c r="B69" s="138" t="s">
        <v>158</v>
      </c>
      <c r="C69" s="139" t="s">
        <v>117</v>
      </c>
      <c r="D69" s="140" t="s">
        <v>159</v>
      </c>
      <c r="E69" s="138" t="s">
        <v>339</v>
      </c>
      <c r="F69" s="33" t="s">
        <v>14</v>
      </c>
      <c r="G69" s="33"/>
      <c r="H69" s="33" t="str">
        <f t="shared" si="4"/>
        <v>Đặng Vũ Phương Thảo</v>
      </c>
      <c r="I69" s="34"/>
    </row>
    <row r="70" spans="1:9" ht="79.2">
      <c r="A70" s="84" t="str">
        <f>IF(AND(E70=""),"","["&amp;TEXT($B$1,"##")&amp;"-"&amp;TEXT(ROW()-9- COUNTBLANK($E$8:E70) +1,"##")&amp;"]")</f>
        <v>[Software Testing-56]</v>
      </c>
      <c r="B70" s="138" t="s">
        <v>160</v>
      </c>
      <c r="C70" s="139" t="s">
        <v>117</v>
      </c>
      <c r="D70" s="140" t="s">
        <v>161</v>
      </c>
      <c r="E70" s="138" t="s">
        <v>339</v>
      </c>
      <c r="F70" s="33" t="s">
        <v>14</v>
      </c>
      <c r="G70" s="33"/>
      <c r="H70" s="33" t="str">
        <f t="shared" si="4"/>
        <v>Đặng Vũ Phương Thảo</v>
      </c>
      <c r="I70" s="34"/>
    </row>
    <row r="71" spans="1:9" ht="79.2">
      <c r="A71" s="84" t="str">
        <f>IF(AND(E71=""),"","["&amp;TEXT($B$1,"##")&amp;"-"&amp;TEXT(ROW()-9- COUNTBLANK($E$8:E71) +1,"##")&amp;"]")</f>
        <v>[Software Testing-57]</v>
      </c>
      <c r="B71" s="138" t="s">
        <v>162</v>
      </c>
      <c r="C71" s="139" t="s">
        <v>117</v>
      </c>
      <c r="D71" s="140" t="s">
        <v>164</v>
      </c>
      <c r="E71" s="138" t="s">
        <v>339</v>
      </c>
      <c r="F71" s="33" t="s">
        <v>14</v>
      </c>
      <c r="G71" s="33"/>
      <c r="H71" s="33" t="str">
        <f t="shared" si="4"/>
        <v>Đặng Vũ Phương Thảo</v>
      </c>
      <c r="I71" s="34"/>
    </row>
    <row r="72" spans="1:9" ht="79.2">
      <c r="A72" s="84" t="str">
        <f>IF(AND(E72=""),"","["&amp;TEXT($B$1,"##")&amp;"-"&amp;TEXT(ROW()-9- COUNTBLANK($E$8:E72) +1,"##")&amp;"]")</f>
        <v>[Software Testing-58]</v>
      </c>
      <c r="B72" s="138" t="s">
        <v>163</v>
      </c>
      <c r="C72" s="139" t="s">
        <v>117</v>
      </c>
      <c r="D72" s="140" t="s">
        <v>165</v>
      </c>
      <c r="E72" s="138" t="s">
        <v>339</v>
      </c>
      <c r="F72" s="33" t="s">
        <v>14</v>
      </c>
      <c r="G72" s="33"/>
      <c r="H72" s="33" t="str">
        <f t="shared" si="4"/>
        <v>Đặng Vũ Phương Thảo</v>
      </c>
      <c r="I72" s="34"/>
    </row>
    <row r="73" spans="1:9" ht="79.2">
      <c r="A73" s="84" t="str">
        <f>IF(AND(E73=""),"","["&amp;TEXT($B$1,"##")&amp;"-"&amp;TEXT(ROW()-9- COUNTBLANK($E$8:E73) +1,"##")&amp;"]")</f>
        <v>[Software Testing-59]</v>
      </c>
      <c r="B73" s="138" t="s">
        <v>168</v>
      </c>
      <c r="C73" s="139" t="s">
        <v>117</v>
      </c>
      <c r="D73" s="140" t="s">
        <v>166</v>
      </c>
      <c r="E73" s="138" t="s">
        <v>339</v>
      </c>
      <c r="F73" s="33" t="s">
        <v>14</v>
      </c>
      <c r="G73" s="33"/>
      <c r="H73" s="33" t="str">
        <f t="shared" si="4"/>
        <v>Đặng Vũ Phương Thảo</v>
      </c>
      <c r="I73" s="34"/>
    </row>
    <row r="74" spans="1:9" ht="79.2">
      <c r="A74" s="84" t="str">
        <f>IF(AND(E74=""),"","["&amp;TEXT($B$1,"##")&amp;"-"&amp;TEXT(ROW()-9- COUNTBLANK($E$8:E74) +1,"##")&amp;"]")</f>
        <v>[Software Testing-60]</v>
      </c>
      <c r="B74" s="138" t="s">
        <v>169</v>
      </c>
      <c r="C74" s="139" t="s">
        <v>117</v>
      </c>
      <c r="D74" s="140" t="s">
        <v>171</v>
      </c>
      <c r="E74" s="138" t="s">
        <v>342</v>
      </c>
      <c r="F74" s="33" t="s">
        <v>14</v>
      </c>
      <c r="G74" s="33"/>
      <c r="H74" s="33" t="str">
        <f t="shared" si="4"/>
        <v>Đặng Vũ Phương Thảo</v>
      </c>
      <c r="I74" s="36"/>
    </row>
    <row r="75" spans="1:9" ht="79.2">
      <c r="A75" s="84" t="str">
        <f>IF(AND(E75=""),"","["&amp;TEXT($B$1,"##")&amp;"-"&amp;TEXT(ROW()-9- COUNTBLANK($E$8:E75) +1,"##")&amp;"]")</f>
        <v>[Software Testing-61]</v>
      </c>
      <c r="B75" s="138" t="s">
        <v>170</v>
      </c>
      <c r="C75" s="139" t="s">
        <v>117</v>
      </c>
      <c r="D75" s="140" t="s">
        <v>172</v>
      </c>
      <c r="E75" s="138" t="s">
        <v>257</v>
      </c>
      <c r="F75" s="33" t="s">
        <v>14</v>
      </c>
      <c r="G75" s="33"/>
      <c r="H75" s="33" t="str">
        <f t="shared" si="4"/>
        <v>Đặng Vũ Phương Thảo</v>
      </c>
      <c r="I75" s="36"/>
    </row>
    <row r="76" spans="1:9" ht="105.6">
      <c r="A76" s="84" t="str">
        <f>IF(AND(E76=""),"","["&amp;TEXT($B$1,"##")&amp;"-"&amp;TEXT(ROW()-9- COUNTBLANK($E$8:E76) +1,"##")&amp;"]")</f>
        <v>[Software Testing-62]</v>
      </c>
      <c r="B76" s="138" t="s">
        <v>173</v>
      </c>
      <c r="C76" s="139" t="s">
        <v>113</v>
      </c>
      <c r="D76" s="140" t="s">
        <v>140</v>
      </c>
      <c r="E76" s="138" t="s">
        <v>174</v>
      </c>
      <c r="F76" s="33" t="s">
        <v>16</v>
      </c>
      <c r="G76" s="33"/>
      <c r="H76" s="33" t="str">
        <f t="shared" si="4"/>
        <v>Đặng Vũ Phương Thảo</v>
      </c>
      <c r="I76" s="60" t="s">
        <v>333</v>
      </c>
    </row>
    <row r="77" spans="1:9" ht="79.2">
      <c r="A77" s="84" t="str">
        <f>IF(AND(E77=""),"","["&amp;TEXT($B$1,"##")&amp;"-"&amp;TEXT(ROW()-9- COUNTBLANK($E$8:E77) +1,"##")&amp;"]")</f>
        <v>[Software Testing-63]</v>
      </c>
      <c r="B77" s="138" t="s">
        <v>175</v>
      </c>
      <c r="C77" s="139" t="s">
        <v>113</v>
      </c>
      <c r="D77" s="140" t="s">
        <v>143</v>
      </c>
      <c r="E77" s="138" t="s">
        <v>148</v>
      </c>
      <c r="F77" s="33" t="s">
        <v>16</v>
      </c>
      <c r="G77" s="33"/>
      <c r="H77" s="33" t="str">
        <f t="shared" si="4"/>
        <v>Đặng Vũ Phương Thảo</v>
      </c>
      <c r="I77" s="60" t="s">
        <v>333</v>
      </c>
    </row>
    <row r="78" spans="1:9" ht="79.2">
      <c r="A78" s="84" t="str">
        <f>IF(AND(E78=""),"","["&amp;TEXT($B$1,"##")&amp;"-"&amp;TEXT(ROW()-9- COUNTBLANK($E$8:E78) +1,"##")&amp;"]")</f>
        <v>[Software Testing-64]</v>
      </c>
      <c r="B78" s="138" t="s">
        <v>176</v>
      </c>
      <c r="C78" s="139" t="s">
        <v>113</v>
      </c>
      <c r="D78" s="140" t="s">
        <v>150</v>
      </c>
      <c r="E78" s="138" t="s">
        <v>151</v>
      </c>
      <c r="F78" s="33" t="s">
        <v>16</v>
      </c>
      <c r="G78" s="33"/>
      <c r="H78" s="33" t="str">
        <f t="shared" si="4"/>
        <v>Đặng Vũ Phương Thảo</v>
      </c>
      <c r="I78" s="60" t="s">
        <v>333</v>
      </c>
    </row>
    <row r="79" spans="1:9" ht="79.2">
      <c r="A79" s="84" t="str">
        <f>IF(AND(E79=""),"","["&amp;TEXT($B$1,"##")&amp;"-"&amp;TEXT(ROW()-9- COUNTBLANK($E$8:E79) +1,"##")&amp;"]")</f>
        <v>[Software Testing-65]</v>
      </c>
      <c r="B79" s="138" t="s">
        <v>177</v>
      </c>
      <c r="C79" s="139" t="s">
        <v>113</v>
      </c>
      <c r="D79" s="140" t="s">
        <v>153</v>
      </c>
      <c r="E79" s="138" t="s">
        <v>148</v>
      </c>
      <c r="F79" s="33" t="s">
        <v>16</v>
      </c>
      <c r="G79" s="33"/>
      <c r="H79" s="33" t="str">
        <f t="shared" si="4"/>
        <v>Đặng Vũ Phương Thảo</v>
      </c>
      <c r="I79" s="60" t="s">
        <v>333</v>
      </c>
    </row>
    <row r="80" spans="1:9" ht="79.2">
      <c r="A80" s="84" t="str">
        <f>IF(AND(E80=""),"","["&amp;TEXT($B$1,"##")&amp;"-"&amp;TEXT(ROW()-9- COUNTBLANK($E$8:E80) +1,"##")&amp;"]")</f>
        <v>[Software Testing-66]</v>
      </c>
      <c r="B80" s="138" t="s">
        <v>178</v>
      </c>
      <c r="C80" s="139" t="s">
        <v>113</v>
      </c>
      <c r="D80" s="140" t="s">
        <v>157</v>
      </c>
      <c r="E80" s="138" t="s">
        <v>148</v>
      </c>
      <c r="F80" s="33" t="s">
        <v>16</v>
      </c>
      <c r="G80" s="33"/>
      <c r="H80" s="33" t="str">
        <f t="shared" si="4"/>
        <v>Đặng Vũ Phương Thảo</v>
      </c>
      <c r="I80" s="60" t="s">
        <v>333</v>
      </c>
    </row>
    <row r="81" spans="1:9" ht="79.2">
      <c r="A81" s="84" t="str">
        <f>IF(AND(E81=""),"","["&amp;TEXT($B$1,"##")&amp;"-"&amp;TEXT(ROW()-9- COUNTBLANK($E$8:E81) +1,"##")&amp;"]")</f>
        <v>[Software Testing-67]</v>
      </c>
      <c r="B81" s="138" t="s">
        <v>179</v>
      </c>
      <c r="C81" s="139" t="s">
        <v>113</v>
      </c>
      <c r="D81" s="140" t="s">
        <v>159</v>
      </c>
      <c r="E81" s="138" t="s">
        <v>148</v>
      </c>
      <c r="F81" s="33" t="s">
        <v>16</v>
      </c>
      <c r="G81" s="33"/>
      <c r="H81" s="33" t="str">
        <f t="shared" si="4"/>
        <v>Đặng Vũ Phương Thảo</v>
      </c>
      <c r="I81" s="60" t="s">
        <v>333</v>
      </c>
    </row>
    <row r="82" spans="1:9" ht="79.2">
      <c r="A82" s="84" t="str">
        <f>IF(AND(E82=""),"","["&amp;TEXT($B$1,"##")&amp;"-"&amp;TEXT(ROW()-9- COUNTBLANK($E$8:E82) +1,"##")&amp;"]")</f>
        <v>[Software Testing-68]</v>
      </c>
      <c r="B82" s="138" t="s">
        <v>180</v>
      </c>
      <c r="C82" s="139" t="s">
        <v>113</v>
      </c>
      <c r="D82" s="140" t="s">
        <v>161</v>
      </c>
      <c r="E82" s="138" t="s">
        <v>148</v>
      </c>
      <c r="F82" s="33" t="s">
        <v>16</v>
      </c>
      <c r="G82" s="33"/>
      <c r="H82" s="33" t="str">
        <f t="shared" si="4"/>
        <v>Đặng Vũ Phương Thảo</v>
      </c>
      <c r="I82" s="60" t="s">
        <v>333</v>
      </c>
    </row>
    <row r="83" spans="1:9" ht="79.2">
      <c r="A83" s="84" t="str">
        <f>IF(AND(E83=""),"","["&amp;TEXT($B$1,"##")&amp;"-"&amp;TEXT(ROW()-9- COUNTBLANK($E$8:E83) +1,"##")&amp;"]")</f>
        <v>[Software Testing-69]</v>
      </c>
      <c r="B83" s="138" t="s">
        <v>181</v>
      </c>
      <c r="C83" s="139" t="s">
        <v>113</v>
      </c>
      <c r="D83" s="140" t="s">
        <v>164</v>
      </c>
      <c r="E83" s="138" t="s">
        <v>148</v>
      </c>
      <c r="F83" s="33" t="s">
        <v>16</v>
      </c>
      <c r="G83" s="33"/>
      <c r="H83" s="33" t="str">
        <f t="shared" si="4"/>
        <v>Đặng Vũ Phương Thảo</v>
      </c>
      <c r="I83" s="60" t="s">
        <v>333</v>
      </c>
    </row>
    <row r="84" spans="1:9" ht="79.2">
      <c r="A84" s="84" t="str">
        <f>IF(AND(E84=""),"","["&amp;TEXT($B$1,"##")&amp;"-"&amp;TEXT(ROW()-9- COUNTBLANK($E$8:E84) +1,"##")&amp;"]")</f>
        <v>[Software Testing-70]</v>
      </c>
      <c r="B84" s="138" t="s">
        <v>182</v>
      </c>
      <c r="C84" s="139" t="s">
        <v>113</v>
      </c>
      <c r="D84" s="140" t="s">
        <v>165</v>
      </c>
      <c r="E84" s="138" t="s">
        <v>148</v>
      </c>
      <c r="F84" s="33" t="s">
        <v>16</v>
      </c>
      <c r="G84" s="33"/>
      <c r="H84" s="33" t="str">
        <f t="shared" si="4"/>
        <v>Đặng Vũ Phương Thảo</v>
      </c>
      <c r="I84" s="60" t="s">
        <v>333</v>
      </c>
    </row>
    <row r="85" spans="1:9" ht="79.2">
      <c r="A85" s="84" t="str">
        <f>IF(AND(E85=""),"","["&amp;TEXT($B$1,"##")&amp;"-"&amp;TEXT(ROW()-9- COUNTBLANK($E$8:E85) +1,"##")&amp;"]")</f>
        <v>[Software Testing-71]</v>
      </c>
      <c r="B85" s="138" t="s">
        <v>183</v>
      </c>
      <c r="C85" s="139" t="s">
        <v>113</v>
      </c>
      <c r="D85" s="140" t="s">
        <v>166</v>
      </c>
      <c r="E85" s="138" t="s">
        <v>167</v>
      </c>
      <c r="F85" s="33" t="s">
        <v>16</v>
      </c>
      <c r="G85" s="33"/>
      <c r="H85" s="33" t="str">
        <f t="shared" si="4"/>
        <v>Đặng Vũ Phương Thảo</v>
      </c>
      <c r="I85" s="60" t="s">
        <v>333</v>
      </c>
    </row>
    <row r="86" spans="1:9" ht="79.2">
      <c r="A86" s="84" t="str">
        <f>IF(AND(E86=""),"","["&amp;TEXT($B$1,"##")&amp;"-"&amp;TEXT(ROW()-9- COUNTBLANK($E$8:E86) +1,"##")&amp;"]")</f>
        <v>[Software Testing-72]</v>
      </c>
      <c r="B86" s="138" t="s">
        <v>184</v>
      </c>
      <c r="C86" s="139" t="s">
        <v>113</v>
      </c>
      <c r="D86" s="140" t="s">
        <v>171</v>
      </c>
      <c r="E86" s="138" t="s">
        <v>167</v>
      </c>
      <c r="F86" s="33" t="s">
        <v>16</v>
      </c>
      <c r="G86" s="33"/>
      <c r="H86" s="33" t="str">
        <f t="shared" si="4"/>
        <v>Đặng Vũ Phương Thảo</v>
      </c>
      <c r="I86" s="60" t="s">
        <v>333</v>
      </c>
    </row>
    <row r="87" spans="1:9" ht="79.2">
      <c r="A87" s="84" t="str">
        <f>IF(AND(E87=""),"","["&amp;TEXT($B$1,"##")&amp;"-"&amp;TEXT(ROW()-9- COUNTBLANK($E$8:E87) +1,"##")&amp;"]")</f>
        <v>[Software Testing-73]</v>
      </c>
      <c r="B87" s="138" t="s">
        <v>185</v>
      </c>
      <c r="C87" s="139" t="s">
        <v>113</v>
      </c>
      <c r="D87" s="140" t="s">
        <v>172</v>
      </c>
      <c r="E87" s="138" t="s">
        <v>257</v>
      </c>
      <c r="F87" s="33" t="s">
        <v>16</v>
      </c>
      <c r="G87" s="33"/>
      <c r="H87" s="33" t="str">
        <f t="shared" si="4"/>
        <v>Đặng Vũ Phương Thảo</v>
      </c>
      <c r="I87" s="60" t="s">
        <v>333</v>
      </c>
    </row>
    <row r="88" spans="1:9">
      <c r="A88" s="97"/>
      <c r="B88" s="97" t="s">
        <v>59</v>
      </c>
      <c r="C88" s="98"/>
      <c r="D88" s="97"/>
      <c r="E88" s="98"/>
      <c r="F88" s="99"/>
      <c r="G88" s="99"/>
      <c r="H88" s="99"/>
      <c r="I88" s="100"/>
    </row>
    <row r="89" spans="1:9" ht="26.4">
      <c r="A89" s="84" t="str">
        <f>IF(AND(E89=""),"","["&amp;TEXT($B$1,"##")&amp;"-"&amp;TEXT(ROW()-9- COUNTBLANK($E$8:E89) +1,"##")&amp;"]")</f>
        <v>[Software Testing-74]</v>
      </c>
      <c r="B89" s="138" t="s">
        <v>186</v>
      </c>
      <c r="C89" s="139" t="s">
        <v>117</v>
      </c>
      <c r="D89" s="140" t="s">
        <v>187</v>
      </c>
      <c r="E89" s="138" t="s">
        <v>188</v>
      </c>
      <c r="F89" s="33" t="s">
        <v>14</v>
      </c>
      <c r="G89" s="33"/>
      <c r="H89" s="33" t="str">
        <f t="shared" si="4"/>
        <v>Đặng Vũ Phương Thảo</v>
      </c>
      <c r="I89" s="33"/>
    </row>
    <row r="90" spans="1:9" ht="39.6">
      <c r="A90" s="84" t="str">
        <f>IF(AND(E90=""),"","["&amp;TEXT($B$1,"##")&amp;"-"&amp;TEXT(ROW()-9- COUNTBLANK($E$8:E90) +1,"##")&amp;"]")</f>
        <v>[Software Testing-75]</v>
      </c>
      <c r="B90" s="138" t="s">
        <v>189</v>
      </c>
      <c r="C90" s="139" t="s">
        <v>117</v>
      </c>
      <c r="D90" s="140" t="s">
        <v>187</v>
      </c>
      <c r="E90" s="138" t="s">
        <v>258</v>
      </c>
      <c r="F90" s="33" t="s">
        <v>14</v>
      </c>
      <c r="G90" s="33"/>
      <c r="H90" s="33" t="str">
        <f t="shared" si="4"/>
        <v>Đặng Vũ Phương Thảo</v>
      </c>
      <c r="I90" s="33"/>
    </row>
    <row r="91" spans="1:9" ht="39.6">
      <c r="A91" s="84" t="str">
        <f>IF(AND(E91=""),"","["&amp;TEXT($B$1,"##")&amp;"-"&amp;TEXT(ROW()-9- COUNTBLANK($E$8:E91) +1,"##")&amp;"]")</f>
        <v>[Software Testing-76]</v>
      </c>
      <c r="B91" s="138" t="s">
        <v>190</v>
      </c>
      <c r="C91" s="139" t="s">
        <v>117</v>
      </c>
      <c r="D91" s="140" t="s">
        <v>191</v>
      </c>
      <c r="E91" s="138" t="s">
        <v>192</v>
      </c>
      <c r="F91" s="33" t="s">
        <v>14</v>
      </c>
      <c r="G91" s="33"/>
      <c r="H91" s="33" t="str">
        <f t="shared" si="4"/>
        <v>Đặng Vũ Phương Thảo</v>
      </c>
      <c r="I91" s="33"/>
    </row>
    <row r="92" spans="1:9" ht="118.8">
      <c r="A92" s="84" t="str">
        <f>IF(AND(E92=""),"","["&amp;TEXT($B$1,"##")&amp;"-"&amp;TEXT(ROW()-9- COUNTBLANK($E$8:E92) +1,"##")&amp;"]")</f>
        <v>[Software Testing-77]</v>
      </c>
      <c r="B92" s="138" t="s">
        <v>193</v>
      </c>
      <c r="C92" s="139" t="s">
        <v>117</v>
      </c>
      <c r="D92" s="140" t="s">
        <v>191</v>
      </c>
      <c r="E92" s="138" t="s">
        <v>344</v>
      </c>
      <c r="F92" s="33" t="s">
        <v>15</v>
      </c>
      <c r="G92" s="33"/>
      <c r="H92" s="33" t="str">
        <f t="shared" si="4"/>
        <v>Đặng Vũ Phương Thảo</v>
      </c>
      <c r="I92" s="33" t="s">
        <v>352</v>
      </c>
    </row>
    <row r="93" spans="1:9" ht="66">
      <c r="A93" s="84" t="str">
        <f>IF(AND(E93=""),"","["&amp;TEXT($B$1,"##")&amp;"-"&amp;TEXT(ROW()-9- COUNTBLANK($E$8:E93) +1,"##")&amp;"]")</f>
        <v>[Software Testing-78]</v>
      </c>
      <c r="B93" s="138" t="s">
        <v>259</v>
      </c>
      <c r="C93" s="139" t="s">
        <v>117</v>
      </c>
      <c r="D93" s="140" t="s">
        <v>194</v>
      </c>
      <c r="E93" s="138" t="s">
        <v>195</v>
      </c>
      <c r="F93" s="33" t="s">
        <v>14</v>
      </c>
      <c r="G93" s="33"/>
      <c r="H93" s="33" t="str">
        <f t="shared" si="4"/>
        <v>Đặng Vũ Phương Thảo</v>
      </c>
      <c r="I93" s="33"/>
    </row>
    <row r="94" spans="1:9" ht="52.8">
      <c r="A94" s="84" t="str">
        <f>IF(AND(E94=""),"","["&amp;TEXT($B$1,"##")&amp;"-"&amp;TEXT(ROW()-9- COUNTBLANK($E$8:E94) +1,"##")&amp;"]")</f>
        <v>[Software Testing-79]</v>
      </c>
      <c r="B94" s="138" t="s">
        <v>260</v>
      </c>
      <c r="C94" s="139" t="s">
        <v>117</v>
      </c>
      <c r="D94" s="140" t="s">
        <v>196</v>
      </c>
      <c r="E94" s="138" t="s">
        <v>197</v>
      </c>
      <c r="F94" s="33" t="s">
        <v>16</v>
      </c>
      <c r="G94" s="34"/>
      <c r="H94" s="33" t="str">
        <f t="shared" si="4"/>
        <v>Đặng Vũ Phương Thảo</v>
      </c>
      <c r="I94" s="34" t="s">
        <v>343</v>
      </c>
    </row>
    <row r="95" spans="1:9" ht="92.4">
      <c r="A95" s="84" t="str">
        <f>IF(AND(E95=""),"","["&amp;TEXT($B$1,"##")&amp;"-"&amp;TEXT(ROW()-9- COUNTBLANK($E$8:E95) +1,"##")&amp;"]")</f>
        <v>[Software Testing-80]</v>
      </c>
      <c r="B95" s="138" t="s">
        <v>261</v>
      </c>
      <c r="C95" s="139" t="s">
        <v>117</v>
      </c>
      <c r="D95" s="140" t="s">
        <v>199</v>
      </c>
      <c r="E95" s="138" t="s">
        <v>198</v>
      </c>
      <c r="F95" s="33" t="s">
        <v>15</v>
      </c>
      <c r="G95" s="33"/>
      <c r="H95" s="33" t="str">
        <f t="shared" si="4"/>
        <v>Đặng Vũ Phương Thảo</v>
      </c>
      <c r="I95" s="33" t="s">
        <v>346</v>
      </c>
    </row>
    <row r="96" spans="1:9" ht="92.4">
      <c r="A96" s="84" t="str">
        <f>IF(AND(E96=""),"","["&amp;TEXT($B$1,"##")&amp;"-"&amp;TEXT(ROW()-9- COUNTBLANK($E$8:E96) +1,"##")&amp;"]")</f>
        <v>[Software Testing-81]</v>
      </c>
      <c r="B96" s="138" t="s">
        <v>200</v>
      </c>
      <c r="C96" s="139" t="s">
        <v>117</v>
      </c>
      <c r="D96" s="140" t="s">
        <v>201</v>
      </c>
      <c r="E96" s="138" t="s">
        <v>202</v>
      </c>
      <c r="F96" s="33" t="s">
        <v>15</v>
      </c>
      <c r="G96" s="33"/>
      <c r="H96" s="33" t="str">
        <f t="shared" si="4"/>
        <v>Đặng Vũ Phương Thảo</v>
      </c>
      <c r="I96" s="33" t="s">
        <v>353</v>
      </c>
    </row>
    <row r="97" spans="1:9" ht="105.6">
      <c r="A97" s="84" t="str">
        <f>IF(AND(E97=""),"","["&amp;TEXT($B$1,"##")&amp;"-"&amp;TEXT(ROW()-9- COUNTBLANK($E$8:E97) +1,"##")&amp;"]")</f>
        <v>[Software Testing-82]</v>
      </c>
      <c r="B97" s="138" t="s">
        <v>203</v>
      </c>
      <c r="C97" s="139" t="s">
        <v>117</v>
      </c>
      <c r="D97" s="140" t="s">
        <v>204</v>
      </c>
      <c r="E97" s="138" t="s">
        <v>354</v>
      </c>
      <c r="F97" s="33" t="s">
        <v>14</v>
      </c>
      <c r="G97" s="33"/>
      <c r="H97" s="33" t="str">
        <f t="shared" si="4"/>
        <v>Đặng Vũ Phương Thảo</v>
      </c>
      <c r="I97" s="33"/>
    </row>
    <row r="98" spans="1:9" ht="52.8">
      <c r="A98" s="84" t="str">
        <f>IF(AND(E98=""),"","["&amp;TEXT($B$1,"##")&amp;"-"&amp;TEXT(ROW()-9- COUNTBLANK($E$8:E98) +1,"##")&amp;"]")</f>
        <v>[Software Testing-83]</v>
      </c>
      <c r="B98" s="138" t="s">
        <v>205</v>
      </c>
      <c r="C98" s="139" t="s">
        <v>117</v>
      </c>
      <c r="D98" s="140" t="s">
        <v>206</v>
      </c>
      <c r="E98" s="138" t="s">
        <v>207</v>
      </c>
      <c r="F98" s="33" t="s">
        <v>16</v>
      </c>
      <c r="G98" s="33"/>
      <c r="H98" s="33" t="str">
        <f t="shared" si="4"/>
        <v>Đặng Vũ Phương Thảo</v>
      </c>
      <c r="I98" s="33" t="s">
        <v>355</v>
      </c>
    </row>
    <row r="99" spans="1:9" ht="52.8">
      <c r="A99" s="84" t="str">
        <f>IF(AND(E99=""),"","["&amp;TEXT($B$1,"##")&amp;"-"&amp;TEXT(ROW()-9- COUNTBLANK($E$8:E99) +1,"##")&amp;"]")</f>
        <v>[Software Testing-84]</v>
      </c>
      <c r="B99" s="138" t="s">
        <v>208</v>
      </c>
      <c r="C99" s="139" t="s">
        <v>117</v>
      </c>
      <c r="D99" s="140" t="s">
        <v>209</v>
      </c>
      <c r="E99" s="138" t="s">
        <v>210</v>
      </c>
      <c r="F99" s="33" t="s">
        <v>14</v>
      </c>
      <c r="G99" s="33"/>
      <c r="H99" s="33" t="str">
        <f t="shared" si="4"/>
        <v>Đặng Vũ Phương Thảo</v>
      </c>
      <c r="I99" s="33"/>
    </row>
    <row r="100" spans="1:9" ht="66">
      <c r="A100" s="84" t="str">
        <f>IF(AND(E100=""),"","["&amp;TEXT($B$1,"##")&amp;"-"&amp;TEXT(ROW()-9- COUNTBLANK($E$8:E100) +1,"##")&amp;"]")</f>
        <v>[Software Testing-85]</v>
      </c>
      <c r="B100" s="138" t="s">
        <v>211</v>
      </c>
      <c r="C100" s="139" t="s">
        <v>117</v>
      </c>
      <c r="D100" s="140" t="s">
        <v>212</v>
      </c>
      <c r="E100" s="138" t="s">
        <v>210</v>
      </c>
      <c r="F100" s="33" t="s">
        <v>14</v>
      </c>
      <c r="G100" s="33"/>
      <c r="H100" s="33" t="str">
        <f t="shared" si="4"/>
        <v>Đặng Vũ Phương Thảo</v>
      </c>
      <c r="I100" s="33"/>
    </row>
    <row r="101" spans="1:9">
      <c r="A101" s="97"/>
      <c r="B101" s="97" t="s">
        <v>60</v>
      </c>
      <c r="C101" s="98"/>
      <c r="D101" s="97"/>
      <c r="E101" s="98"/>
      <c r="F101" s="99"/>
      <c r="G101" s="99"/>
      <c r="H101" s="99"/>
      <c r="I101" s="100"/>
    </row>
    <row r="102" spans="1:9" ht="39.6">
      <c r="A102" s="84" t="str">
        <f>IF(AND(E102=""),"","["&amp;TEXT($B$1,"##")&amp;"-"&amp;TEXT(ROW()-9- COUNTBLANK($E$8:E102) +1,"##")&amp;"]")</f>
        <v>[Software Testing-86]</v>
      </c>
      <c r="B102" s="138" t="s">
        <v>262</v>
      </c>
      <c r="C102" s="139" t="s">
        <v>213</v>
      </c>
      <c r="D102" s="140" t="s">
        <v>214</v>
      </c>
      <c r="E102" s="138" t="s">
        <v>263</v>
      </c>
      <c r="F102" s="33" t="s">
        <v>15</v>
      </c>
      <c r="G102" s="33"/>
      <c r="H102" s="33" t="str">
        <f t="shared" si="4"/>
        <v>Đặng Vũ Phương Thảo</v>
      </c>
      <c r="I102" s="33" t="s">
        <v>349</v>
      </c>
    </row>
    <row r="103" spans="1:9" ht="92.4">
      <c r="A103" s="84" t="str">
        <f>IF(AND(E103=""),"","["&amp;TEXT($B$1,"##")&amp;"-"&amp;TEXT(ROW()-9- COUNTBLANK($E$8:E103) +1,"##")&amp;"]")</f>
        <v>[Software Testing-87]</v>
      </c>
      <c r="B103" s="138" t="s">
        <v>264</v>
      </c>
      <c r="C103" s="139" t="s">
        <v>213</v>
      </c>
      <c r="D103" s="140" t="s">
        <v>362</v>
      </c>
      <c r="E103" s="138" t="s">
        <v>265</v>
      </c>
      <c r="F103" s="33" t="s">
        <v>15</v>
      </c>
      <c r="G103" s="33"/>
      <c r="H103" s="33" t="str">
        <f t="shared" si="4"/>
        <v>Đặng Vũ Phương Thảo</v>
      </c>
      <c r="I103" s="33" t="s">
        <v>363</v>
      </c>
    </row>
    <row r="104" spans="1:9" ht="92.4">
      <c r="A104" s="84" t="str">
        <f>IF(AND(E104=""),"","["&amp;TEXT($B$1,"##")&amp;"-"&amp;TEXT(ROW()-9- COUNTBLANK($E$8:E104) +1,"##")&amp;"]")</f>
        <v>[Software Testing-88]</v>
      </c>
      <c r="B104" s="138" t="s">
        <v>266</v>
      </c>
      <c r="C104" s="139" t="s">
        <v>213</v>
      </c>
      <c r="D104" s="140" t="s">
        <v>362</v>
      </c>
      <c r="E104" s="138" t="s">
        <v>267</v>
      </c>
      <c r="F104" s="33" t="s">
        <v>15</v>
      </c>
      <c r="G104" s="33"/>
      <c r="H104" s="33" t="str">
        <f t="shared" si="4"/>
        <v>Đặng Vũ Phương Thảo</v>
      </c>
      <c r="I104" s="33" t="s">
        <v>364</v>
      </c>
    </row>
    <row r="105" spans="1:9" ht="92.4">
      <c r="A105" s="84" t="str">
        <f>IF(AND(E105=""),"","["&amp;TEXT($B$1,"##")&amp;"-"&amp;TEXT(ROW()-9- COUNTBLANK($E$8:E105) +1,"##")&amp;"]")</f>
        <v>[Software Testing-89]</v>
      </c>
      <c r="B105" s="138" t="s">
        <v>268</v>
      </c>
      <c r="C105" s="139" t="s">
        <v>213</v>
      </c>
      <c r="D105" s="140" t="s">
        <v>215</v>
      </c>
      <c r="E105" s="138" t="s">
        <v>216</v>
      </c>
      <c r="F105" s="33" t="s">
        <v>15</v>
      </c>
      <c r="G105" s="33"/>
      <c r="H105" s="33" t="str">
        <f t="shared" si="4"/>
        <v>Đặng Vũ Phương Thảo</v>
      </c>
      <c r="I105" s="33" t="s">
        <v>365</v>
      </c>
    </row>
    <row r="106" spans="1:9" ht="92.4">
      <c r="A106" s="84" t="str">
        <f>IF(AND(E106=""),"","["&amp;TEXT($B$1,"##")&amp;"-"&amp;TEXT(ROW()-9- COUNTBLANK($E$8:E106) +1,"##")&amp;"]")</f>
        <v>[Software Testing-90]</v>
      </c>
      <c r="B106" s="138" t="s">
        <v>269</v>
      </c>
      <c r="C106" s="139" t="s">
        <v>219</v>
      </c>
      <c r="D106" s="140" t="s">
        <v>217</v>
      </c>
      <c r="E106" s="138" t="s">
        <v>218</v>
      </c>
      <c r="F106" s="33" t="s">
        <v>15</v>
      </c>
      <c r="G106" s="33"/>
      <c r="H106" s="33" t="str">
        <f t="shared" si="4"/>
        <v>Đặng Vũ Phương Thảo</v>
      </c>
      <c r="I106" s="33" t="s">
        <v>365</v>
      </c>
    </row>
    <row r="107" spans="1:9" ht="92.4">
      <c r="A107" s="84" t="str">
        <f>IF(AND(E107=""),"","["&amp;TEXT($B$1,"##")&amp;"-"&amp;TEXT(ROW()-9- COUNTBLANK($E$8:E107) +1,"##")&amp;"]")</f>
        <v>[Software Testing-91]</v>
      </c>
      <c r="B107" s="138" t="s">
        <v>270</v>
      </c>
      <c r="C107" s="139" t="s">
        <v>213</v>
      </c>
      <c r="D107" s="140" t="s">
        <v>366</v>
      </c>
      <c r="E107" s="138" t="s">
        <v>220</v>
      </c>
      <c r="F107" s="33" t="s">
        <v>15</v>
      </c>
      <c r="G107" s="33"/>
      <c r="H107" s="33" t="str">
        <f t="shared" si="4"/>
        <v>Đặng Vũ Phương Thảo</v>
      </c>
      <c r="I107" s="33" t="s">
        <v>365</v>
      </c>
    </row>
    <row r="108" spans="1:9" ht="39.6">
      <c r="A108" s="84" t="str">
        <f>IF(AND(E108=""),"","["&amp;TEXT($B$1,"##")&amp;"-"&amp;TEXT(ROW()-9- COUNTBLANK($E$8:E108) +1,"##")&amp;"]")</f>
        <v>[Software Testing-92]</v>
      </c>
      <c r="B108" s="138" t="s">
        <v>271</v>
      </c>
      <c r="C108" s="139" t="s">
        <v>213</v>
      </c>
      <c r="D108" s="140" t="s">
        <v>221</v>
      </c>
      <c r="E108" s="138" t="s">
        <v>272</v>
      </c>
      <c r="F108" s="33" t="s">
        <v>16</v>
      </c>
      <c r="G108" s="34"/>
      <c r="H108" s="33" t="str">
        <f t="shared" si="4"/>
        <v>Đặng Vũ Phương Thảo</v>
      </c>
      <c r="I108" s="34" t="s">
        <v>348</v>
      </c>
    </row>
    <row r="109" spans="1:9" ht="52.8">
      <c r="A109" s="84" t="str">
        <f>IF(AND(E109=""),"","["&amp;TEXT($B$1,"##")&amp;"-"&amp;TEXT(ROW()-9- COUNTBLANK($E$8:E109) +1,"##")&amp;"]")</f>
        <v>[Software Testing-93]</v>
      </c>
      <c r="B109" s="138" t="s">
        <v>273</v>
      </c>
      <c r="C109" s="139" t="s">
        <v>213</v>
      </c>
      <c r="D109" s="140" t="s">
        <v>222</v>
      </c>
      <c r="E109" s="138" t="s">
        <v>274</v>
      </c>
      <c r="F109" s="33" t="s">
        <v>16</v>
      </c>
      <c r="G109" s="34"/>
      <c r="H109" s="33" t="str">
        <f t="shared" si="4"/>
        <v>Đặng Vũ Phương Thảo</v>
      </c>
      <c r="I109" s="34" t="s">
        <v>358</v>
      </c>
    </row>
    <row r="110" spans="1:9">
      <c r="A110" s="97"/>
      <c r="B110" s="97" t="s">
        <v>61</v>
      </c>
      <c r="C110" s="98"/>
      <c r="D110" s="97"/>
      <c r="E110" s="98"/>
      <c r="F110" s="99"/>
      <c r="G110" s="99"/>
      <c r="H110" s="99"/>
      <c r="I110" s="100"/>
    </row>
    <row r="111" spans="1:9" ht="132">
      <c r="A111" s="84" t="str">
        <f>IF(AND(E111=""),"","["&amp;TEXT($B$1,"##")&amp;"-"&amp;TEXT(ROW()-9- COUNTBLANK($E$8:E111) +1,"##")&amp;"]")</f>
        <v>[Software Testing-94]</v>
      </c>
      <c r="B111" s="138" t="s">
        <v>275</v>
      </c>
      <c r="C111" s="139" t="s">
        <v>223</v>
      </c>
      <c r="D111" s="140" t="s">
        <v>359</v>
      </c>
      <c r="E111" s="138" t="s">
        <v>224</v>
      </c>
      <c r="F111" s="33" t="s">
        <v>15</v>
      </c>
      <c r="G111" s="33"/>
      <c r="H111" s="33" t="str">
        <f t="shared" si="4"/>
        <v>Đặng Vũ Phương Thảo</v>
      </c>
      <c r="I111" s="33" t="s">
        <v>360</v>
      </c>
    </row>
    <row r="112" spans="1:9" ht="52.8">
      <c r="A112" s="84" t="str">
        <f>IF(AND(E112=""),"","["&amp;TEXT($B$1,"##")&amp;"-"&amp;TEXT(ROW()-9- COUNTBLANK($E$8:E112) +1,"##")&amp;"]")</f>
        <v>[Software Testing-95]</v>
      </c>
      <c r="B112" s="138" t="s">
        <v>225</v>
      </c>
      <c r="C112" s="139" t="s">
        <v>223</v>
      </c>
      <c r="D112" s="140" t="s">
        <v>226</v>
      </c>
      <c r="E112" s="138" t="s">
        <v>227</v>
      </c>
      <c r="F112" s="33" t="s">
        <v>16</v>
      </c>
      <c r="G112" s="33"/>
      <c r="H112" s="33" t="str">
        <f t="shared" si="4"/>
        <v>Đặng Vũ Phương Thảo</v>
      </c>
      <c r="I112" s="33" t="s">
        <v>361</v>
      </c>
    </row>
    <row r="113" spans="1:9" ht="66">
      <c r="A113" s="84" t="str">
        <f>IF(AND(E113=""),"","["&amp;TEXT($B$1,"##")&amp;"-"&amp;TEXT(ROW()-9- COUNTBLANK($E$8:E113) +1,"##")&amp;"]")</f>
        <v>[Software Testing-96]</v>
      </c>
      <c r="B113" s="138" t="s">
        <v>276</v>
      </c>
      <c r="C113" s="139" t="s">
        <v>223</v>
      </c>
      <c r="D113" s="140" t="s">
        <v>228</v>
      </c>
      <c r="E113" s="138" t="s">
        <v>229</v>
      </c>
      <c r="F113" s="33" t="s">
        <v>16</v>
      </c>
      <c r="G113" s="33"/>
      <c r="H113" s="33" t="str">
        <f t="shared" si="4"/>
        <v>Đặng Vũ Phương Thảo</v>
      </c>
      <c r="I113" s="33" t="s">
        <v>361</v>
      </c>
    </row>
    <row r="114" spans="1:9" ht="66">
      <c r="A114" s="84" t="str">
        <f>IF(AND(E114=""),"","["&amp;TEXT($B$1,"##")&amp;"-"&amp;TEXT(ROW()-9- COUNTBLANK($E$8:E114) +1,"##")&amp;"]")</f>
        <v>[Software Testing-97]</v>
      </c>
      <c r="B114" s="138" t="s">
        <v>277</v>
      </c>
      <c r="C114" s="139" t="s">
        <v>223</v>
      </c>
      <c r="D114" s="140" t="s">
        <v>228</v>
      </c>
      <c r="E114" s="138" t="s">
        <v>278</v>
      </c>
      <c r="F114" s="33" t="s">
        <v>16</v>
      </c>
      <c r="G114" s="33"/>
      <c r="H114" s="33" t="str">
        <f t="shared" si="4"/>
        <v>Đặng Vũ Phương Thảo</v>
      </c>
      <c r="I114" s="33" t="s">
        <v>361</v>
      </c>
    </row>
    <row r="115" spans="1:9" ht="79.2">
      <c r="A115" s="84" t="str">
        <f>IF(AND(E115=""),"","["&amp;TEXT($B$1,"##")&amp;"-"&amp;TEXT(ROW()-9- COUNTBLANK($E$8:E115) +1,"##")&amp;"]")</f>
        <v>[Software Testing-98]</v>
      </c>
      <c r="B115" s="138" t="s">
        <v>279</v>
      </c>
      <c r="C115" s="139" t="s">
        <v>223</v>
      </c>
      <c r="D115" s="140" t="s">
        <v>230</v>
      </c>
      <c r="E115" s="138" t="s">
        <v>231</v>
      </c>
      <c r="F115" s="33" t="s">
        <v>16</v>
      </c>
      <c r="G115" s="33"/>
      <c r="H115" s="33" t="str">
        <f t="shared" si="4"/>
        <v>Đặng Vũ Phương Thảo</v>
      </c>
      <c r="I115" s="33" t="s">
        <v>361</v>
      </c>
    </row>
    <row r="116" spans="1:9" ht="105.6">
      <c r="A116" s="84" t="str">
        <f>IF(AND(E116=""),"","["&amp;TEXT($B$1,"##")&amp;"-"&amp;TEXT(ROW()-9- COUNTBLANK($E$8:E116) +1,"##")&amp;"]")</f>
        <v>[Software Testing-99]</v>
      </c>
      <c r="B116" s="138" t="s">
        <v>232</v>
      </c>
      <c r="C116" s="139" t="s">
        <v>223</v>
      </c>
      <c r="D116" s="140" t="s">
        <v>233</v>
      </c>
      <c r="E116" s="138" t="s">
        <v>234</v>
      </c>
      <c r="F116" s="33" t="s">
        <v>16</v>
      </c>
      <c r="G116" s="33"/>
      <c r="H116" s="33" t="str">
        <f t="shared" si="4"/>
        <v>Đặng Vũ Phương Thảo</v>
      </c>
      <c r="I116" s="33" t="s">
        <v>361</v>
      </c>
    </row>
    <row r="117" spans="1:9" ht="118.8">
      <c r="A117" s="84" t="str">
        <f>IF(AND(E117=""),"","["&amp;TEXT($B$1,"##")&amp;"-"&amp;TEXT(ROW()-9- COUNTBLANK($E$8:E117) +1,"##")&amp;"]")</f>
        <v>[Software Testing-100]</v>
      </c>
      <c r="B117" s="138" t="s">
        <v>235</v>
      </c>
      <c r="C117" s="139" t="s">
        <v>239</v>
      </c>
      <c r="D117" s="140" t="s">
        <v>236</v>
      </c>
      <c r="E117" s="138" t="s">
        <v>237</v>
      </c>
      <c r="F117" s="33" t="s">
        <v>16</v>
      </c>
      <c r="G117" s="33"/>
      <c r="H117" s="33" t="str">
        <f t="shared" si="4"/>
        <v>Đặng Vũ Phương Thảo</v>
      </c>
      <c r="I117" s="33" t="s">
        <v>361</v>
      </c>
    </row>
    <row r="118" spans="1:9" ht="118.8">
      <c r="A118" s="84" t="str">
        <f>IF(AND(E118=""),"","["&amp;TEXT($B$1,"##")&amp;"-"&amp;TEXT(ROW()-9- COUNTBLANK($E$8:E118) +1,"##")&amp;"]")</f>
        <v>[Software Testing-101]</v>
      </c>
      <c r="B118" s="138" t="s">
        <v>238</v>
      </c>
      <c r="C118" s="139" t="s">
        <v>223</v>
      </c>
      <c r="D118" s="140" t="s">
        <v>236</v>
      </c>
      <c r="E118" s="138" t="s">
        <v>240</v>
      </c>
      <c r="F118" s="33" t="s">
        <v>16</v>
      </c>
      <c r="G118" s="33"/>
      <c r="H118" s="33" t="str">
        <f t="shared" si="4"/>
        <v>Đặng Vũ Phương Thảo</v>
      </c>
      <c r="I118" s="33" t="s">
        <v>361</v>
      </c>
    </row>
    <row r="119" spans="1:9" ht="105.6">
      <c r="A119" s="84" t="str">
        <f>IF(AND(E119=""),"","["&amp;TEXT($B$1,"##")&amp;"-"&amp;TEXT(ROW()-9- COUNTBLANK($E$8:E119) +1,"##")&amp;"]")</f>
        <v>[Software Testing-102]</v>
      </c>
      <c r="B119" s="138" t="s">
        <v>241</v>
      </c>
      <c r="C119" s="139" t="s">
        <v>242</v>
      </c>
      <c r="D119" s="140" t="s">
        <v>233</v>
      </c>
      <c r="E119" s="138" t="s">
        <v>243</v>
      </c>
      <c r="F119" s="33" t="s">
        <v>16</v>
      </c>
      <c r="G119" s="33"/>
      <c r="H119" s="33" t="str">
        <f t="shared" si="4"/>
        <v>Đặng Vũ Phương Thảo</v>
      </c>
      <c r="I119" s="33" t="s">
        <v>361</v>
      </c>
    </row>
    <row r="120" spans="1:9" ht="118.8">
      <c r="A120" s="84" t="str">
        <f>IF(AND(E120=""),"","["&amp;TEXT($B$1,"##")&amp;"-"&amp;TEXT(ROW()-9- COUNTBLANK($E$8:E120) +1,"##")&amp;"]")</f>
        <v>[Software Testing-103]</v>
      </c>
      <c r="B120" s="138" t="s">
        <v>244</v>
      </c>
      <c r="C120" s="139" t="s">
        <v>242</v>
      </c>
      <c r="D120" s="140" t="s">
        <v>236</v>
      </c>
      <c r="E120" s="138" t="s">
        <v>243</v>
      </c>
      <c r="F120" s="33" t="s">
        <v>16</v>
      </c>
      <c r="G120" s="33"/>
      <c r="H120" s="33" t="str">
        <f t="shared" si="4"/>
        <v>Đặng Vũ Phương Thảo</v>
      </c>
      <c r="I120" s="33" t="s">
        <v>361</v>
      </c>
    </row>
    <row r="121" spans="1:9">
      <c r="A121" s="97"/>
      <c r="B121" s="97" t="s">
        <v>62</v>
      </c>
      <c r="C121" s="98"/>
      <c r="D121" s="97"/>
      <c r="E121" s="98"/>
      <c r="F121" s="99"/>
      <c r="G121" s="99"/>
      <c r="H121" s="99"/>
      <c r="I121" s="100"/>
    </row>
    <row r="122" spans="1:9" ht="26.4">
      <c r="A122" s="84" t="str">
        <f>IF(AND(E122=""),"","["&amp;TEXT($B$1,"##")&amp;"-"&amp;TEXT(ROW()-9- COUNTBLANK($E$8:E122) +1,"##")&amp;"]")</f>
        <v>[Software Testing-104]</v>
      </c>
      <c r="B122" s="138" t="s">
        <v>282</v>
      </c>
      <c r="C122" s="139" t="s">
        <v>280</v>
      </c>
      <c r="D122" s="140" t="s">
        <v>281</v>
      </c>
      <c r="E122" s="138" t="s">
        <v>283</v>
      </c>
      <c r="F122" s="33" t="s">
        <v>16</v>
      </c>
      <c r="G122" s="33"/>
      <c r="H122" s="33" t="str">
        <f t="shared" ref="H122:H132" si="5">$B$3</f>
        <v>Đặng Vũ Phương Thảo</v>
      </c>
      <c r="I122" s="60" t="s">
        <v>333</v>
      </c>
    </row>
    <row r="123" spans="1:9" ht="39.6">
      <c r="A123" s="84" t="str">
        <f>IF(AND(E123=""),"","["&amp;TEXT($B$1,"##")&amp;"-"&amp;TEXT(ROW()-9- COUNTBLANK($E$8:E123) +1,"##")&amp;"]")</f>
        <v>[Software Testing-105]</v>
      </c>
      <c r="B123" s="138" t="s">
        <v>284</v>
      </c>
      <c r="C123" s="139" t="s">
        <v>280</v>
      </c>
      <c r="D123" s="140" t="s">
        <v>285</v>
      </c>
      <c r="E123" s="138" t="s">
        <v>287</v>
      </c>
      <c r="F123" s="33" t="s">
        <v>16</v>
      </c>
      <c r="G123" s="33"/>
      <c r="H123" s="33" t="str">
        <f t="shared" si="5"/>
        <v>Đặng Vũ Phương Thảo</v>
      </c>
      <c r="I123" s="60" t="s">
        <v>333</v>
      </c>
    </row>
    <row r="124" spans="1:9" ht="66">
      <c r="A124" s="84" t="str">
        <f>IF(AND(E124=""),"","["&amp;TEXT($B$1,"##")&amp;"-"&amp;TEXT(ROW()-9- COUNTBLANK($E$8:E124) +1,"##")&amp;"]")</f>
        <v>[Software Testing-106]</v>
      </c>
      <c r="B124" s="138" t="s">
        <v>286</v>
      </c>
      <c r="C124" s="139" t="s">
        <v>280</v>
      </c>
      <c r="D124" s="140" t="s">
        <v>288</v>
      </c>
      <c r="E124" s="138" t="s">
        <v>289</v>
      </c>
      <c r="F124" s="33" t="s">
        <v>16</v>
      </c>
      <c r="G124" s="33"/>
      <c r="H124" s="33" t="str">
        <f t="shared" si="5"/>
        <v>Đặng Vũ Phương Thảo</v>
      </c>
      <c r="I124" s="60" t="s">
        <v>333</v>
      </c>
    </row>
    <row r="125" spans="1:9" ht="79.2">
      <c r="A125" s="84" t="str">
        <f>IF(AND(E125=""),"","["&amp;TEXT($B$1,"##")&amp;"-"&amp;TEXT(ROW()-9- COUNTBLANK($E$8:E125) +1,"##")&amp;"]")</f>
        <v>[Software Testing-107]</v>
      </c>
      <c r="B125" s="138" t="s">
        <v>290</v>
      </c>
      <c r="C125" s="139" t="s">
        <v>280</v>
      </c>
      <c r="D125" s="140" t="s">
        <v>291</v>
      </c>
      <c r="E125" s="138" t="s">
        <v>292</v>
      </c>
      <c r="F125" s="33" t="s">
        <v>16</v>
      </c>
      <c r="G125" s="33"/>
      <c r="H125" s="33" t="str">
        <f t="shared" si="5"/>
        <v>Đặng Vũ Phương Thảo</v>
      </c>
      <c r="I125" s="60" t="s">
        <v>333</v>
      </c>
    </row>
    <row r="126" spans="1:9" ht="79.2">
      <c r="A126" s="84" t="str">
        <f>IF(AND(E126=""),"","["&amp;TEXT($B$1,"##")&amp;"-"&amp;TEXT(ROW()-9- COUNTBLANK($E$8:E126) +1,"##")&amp;"]")</f>
        <v>[Software Testing-108]</v>
      </c>
      <c r="B126" s="138" t="s">
        <v>293</v>
      </c>
      <c r="C126" s="139" t="s">
        <v>280</v>
      </c>
      <c r="D126" s="140" t="s">
        <v>294</v>
      </c>
      <c r="E126" s="138" t="s">
        <v>292</v>
      </c>
      <c r="F126" s="33" t="s">
        <v>16</v>
      </c>
      <c r="G126" s="33"/>
      <c r="H126" s="33" t="str">
        <f t="shared" si="5"/>
        <v>Đặng Vũ Phương Thảo</v>
      </c>
      <c r="I126" s="60" t="s">
        <v>333</v>
      </c>
    </row>
    <row r="127" spans="1:9" ht="79.2">
      <c r="A127" s="84" t="str">
        <f>IF(AND(E127=""),"","["&amp;TEXT($B$1,"##")&amp;"-"&amp;TEXT(ROW()-9- COUNTBLANK($E$8:E127) +1,"##")&amp;"]")</f>
        <v>[Software Testing-109]</v>
      </c>
      <c r="B127" s="138" t="s">
        <v>295</v>
      </c>
      <c r="C127" s="139" t="s">
        <v>280</v>
      </c>
      <c r="D127" s="140" t="s">
        <v>296</v>
      </c>
      <c r="E127" s="138" t="s">
        <v>292</v>
      </c>
      <c r="F127" s="33" t="s">
        <v>16</v>
      </c>
      <c r="G127" s="33"/>
      <c r="H127" s="33" t="str">
        <f t="shared" si="5"/>
        <v>Đặng Vũ Phương Thảo</v>
      </c>
      <c r="I127" s="60" t="s">
        <v>333</v>
      </c>
    </row>
    <row r="128" spans="1:9" ht="79.2">
      <c r="A128" s="84" t="str">
        <f>IF(AND(E128=""),"","["&amp;TEXT($B$1,"##")&amp;"-"&amp;TEXT(ROW()-9- COUNTBLANK($E$8:E128) +1,"##")&amp;"]")</f>
        <v>[Software Testing-110]</v>
      </c>
      <c r="B128" s="138" t="s">
        <v>297</v>
      </c>
      <c r="C128" s="139" t="s">
        <v>280</v>
      </c>
      <c r="D128" s="140" t="s">
        <v>298</v>
      </c>
      <c r="E128" s="138" t="s">
        <v>292</v>
      </c>
      <c r="F128" s="33" t="s">
        <v>16</v>
      </c>
      <c r="G128" s="33"/>
      <c r="H128" s="33" t="str">
        <f t="shared" si="5"/>
        <v>Đặng Vũ Phương Thảo</v>
      </c>
      <c r="I128" s="60" t="s">
        <v>333</v>
      </c>
    </row>
    <row r="129" spans="1:9" ht="66">
      <c r="A129" s="84" t="str">
        <f>IF(AND(E129=""),"","["&amp;TEXT($B$1,"##")&amp;"-"&amp;TEXT(ROW()-9- COUNTBLANK($E$8:E129) +1,"##")&amp;"]")</f>
        <v>[Software Testing-111]</v>
      </c>
      <c r="B129" s="138" t="s">
        <v>299</v>
      </c>
      <c r="C129" s="139" t="s">
        <v>280</v>
      </c>
      <c r="D129" s="140" t="s">
        <v>300</v>
      </c>
      <c r="E129" s="138" t="s">
        <v>292</v>
      </c>
      <c r="F129" s="33" t="s">
        <v>16</v>
      </c>
      <c r="G129" s="33"/>
      <c r="H129" s="33" t="str">
        <f t="shared" si="5"/>
        <v>Đặng Vũ Phương Thảo</v>
      </c>
      <c r="I129" s="60" t="s">
        <v>333</v>
      </c>
    </row>
    <row r="130" spans="1:9" ht="66">
      <c r="A130" s="84" t="str">
        <f>IF(AND(E130=""),"","["&amp;TEXT($B$1,"##")&amp;"-"&amp;TEXT(ROW()-9- COUNTBLANK($E$8:E130) +1,"##")&amp;"]")</f>
        <v>[Software Testing-112]</v>
      </c>
      <c r="B130" s="138" t="s">
        <v>301</v>
      </c>
      <c r="C130" s="139" t="s">
        <v>280</v>
      </c>
      <c r="D130" s="140" t="s">
        <v>302</v>
      </c>
      <c r="E130" s="138" t="s">
        <v>303</v>
      </c>
      <c r="F130" s="33" t="s">
        <v>16</v>
      </c>
      <c r="G130" s="33"/>
      <c r="H130" s="33" t="str">
        <f t="shared" si="5"/>
        <v>Đặng Vũ Phương Thảo</v>
      </c>
      <c r="I130" s="60" t="s">
        <v>333</v>
      </c>
    </row>
    <row r="131" spans="1:9" ht="52.8">
      <c r="A131" s="84" t="str">
        <f>IF(AND(E131=""),"","["&amp;TEXT($B$1,"##")&amp;"-"&amp;TEXT(ROW()-9- COUNTBLANK($E$8:E131) +1,"##")&amp;"]")</f>
        <v>[Software Testing-113]</v>
      </c>
      <c r="B131" s="138" t="s">
        <v>304</v>
      </c>
      <c r="C131" s="139" t="s">
        <v>280</v>
      </c>
      <c r="D131" s="140" t="s">
        <v>305</v>
      </c>
      <c r="E131" s="138" t="s">
        <v>308</v>
      </c>
      <c r="F131" s="33" t="s">
        <v>16</v>
      </c>
      <c r="G131" s="33"/>
      <c r="H131" s="33" t="str">
        <f t="shared" si="5"/>
        <v>Đặng Vũ Phương Thảo</v>
      </c>
      <c r="I131" s="60" t="s">
        <v>333</v>
      </c>
    </row>
    <row r="132" spans="1:9" ht="52.8">
      <c r="A132" s="84" t="str">
        <f>IF(AND(E132=""),"","["&amp;TEXT($B$1,"##")&amp;"-"&amp;TEXT(ROW()-9- COUNTBLANK($E$8:E132) +1,"##")&amp;"]")</f>
        <v>[Software Testing-114]</v>
      </c>
      <c r="B132" s="138" t="s">
        <v>306</v>
      </c>
      <c r="C132" s="139" t="s">
        <v>280</v>
      </c>
      <c r="D132" s="140" t="s">
        <v>307</v>
      </c>
      <c r="E132" s="138" t="s">
        <v>309</v>
      </c>
      <c r="F132" s="33" t="s">
        <v>16</v>
      </c>
      <c r="G132" s="33"/>
      <c r="H132" s="33" t="str">
        <f t="shared" si="5"/>
        <v>Đặng Vũ Phương Thảo</v>
      </c>
      <c r="I132" s="60" t="s">
        <v>333</v>
      </c>
    </row>
    <row r="133" spans="1:9">
      <c r="B133"/>
      <c r="C133"/>
      <c r="E133"/>
    </row>
    <row r="134" spans="1:9">
      <c r="B134"/>
      <c r="C134"/>
      <c r="E134"/>
    </row>
    <row r="135" spans="1:9">
      <c r="B135"/>
      <c r="C135"/>
      <c r="E135"/>
    </row>
    <row r="136" spans="1:9">
      <c r="B136"/>
      <c r="C136"/>
      <c r="E136"/>
    </row>
    <row r="137" spans="1:9">
      <c r="B137"/>
      <c r="C137"/>
      <c r="E137"/>
    </row>
    <row r="138" spans="1:9">
      <c r="B138"/>
      <c r="C138"/>
      <c r="E138"/>
    </row>
    <row r="139" spans="1:9">
      <c r="B139"/>
      <c r="C139"/>
      <c r="E139"/>
    </row>
    <row r="140" spans="1:9">
      <c r="B140"/>
      <c r="C140"/>
      <c r="E140"/>
    </row>
    <row r="141" spans="1:9">
      <c r="B141"/>
      <c r="C141"/>
      <c r="E141"/>
    </row>
    <row r="142" spans="1:9">
      <c r="B142"/>
      <c r="C142"/>
      <c r="E142"/>
    </row>
    <row r="143" spans="1:9">
      <c r="B143"/>
      <c r="C143"/>
      <c r="E143"/>
    </row>
    <row r="144" spans="1:9">
      <c r="B144"/>
      <c r="C144"/>
      <c r="E144"/>
    </row>
    <row r="145" spans="2:6">
      <c r="B145"/>
      <c r="C145"/>
      <c r="E145"/>
    </row>
    <row r="148" spans="2:6">
      <c r="E148" s="17"/>
      <c r="F148">
        <v>8</v>
      </c>
    </row>
    <row r="149" spans="2:6">
      <c r="D149" s="17"/>
      <c r="E149" s="17"/>
      <c r="F149" s="30"/>
    </row>
    <row r="150" spans="2:6">
      <c r="D150" s="17"/>
      <c r="E150" s="30"/>
      <c r="F150" s="30"/>
    </row>
    <row r="151" spans="2:6">
      <c r="E151" s="17"/>
    </row>
  </sheetData>
  <autoFilter ref="A9:I9" xr:uid="{00000000-0001-0000-0200-000000000000}"/>
  <mergeCells count="9">
    <mergeCell ref="F8:I8"/>
    <mergeCell ref="B1:E1"/>
    <mergeCell ref="B2:E2"/>
    <mergeCell ref="B3:E3"/>
    <mergeCell ref="A8:A9"/>
    <mergeCell ref="B8:B9"/>
    <mergeCell ref="C8:C9"/>
    <mergeCell ref="D8:D9"/>
    <mergeCell ref="E8:E9"/>
  </mergeCells>
  <conditionalFormatting sqref="F11:F21 F122:F132">
    <cfRule type="containsText" dxfId="31" priority="32" operator="containsText" text="Fail">
      <formula>NOT(ISERROR(SEARCH("Fail",F11)))</formula>
    </cfRule>
  </conditionalFormatting>
  <conditionalFormatting sqref="F11:F21 F122:F132">
    <cfRule type="containsText" dxfId="30" priority="29" operator="containsText" text="N/A">
      <formula>NOT(ISERROR(SEARCH("N/A",F11)))</formula>
    </cfRule>
    <cfRule type="containsText" dxfId="29" priority="30" operator="containsText" text="Untested">
      <formula>NOT(ISERROR(SEARCH("Untested",F11)))</formula>
    </cfRule>
    <cfRule type="containsText" dxfId="28" priority="31" operator="containsText" text="Pass">
      <formula>NOT(ISERROR(SEARCH("Pass",F11)))</formula>
    </cfRule>
  </conditionalFormatting>
  <conditionalFormatting sqref="F23:F44">
    <cfRule type="containsText" dxfId="27" priority="28" operator="containsText" text="Fail">
      <formula>NOT(ISERROR(SEARCH("Fail",F23)))</formula>
    </cfRule>
  </conditionalFormatting>
  <conditionalFormatting sqref="F23:F44">
    <cfRule type="containsText" dxfId="26" priority="25" operator="containsText" text="N/A">
      <formula>NOT(ISERROR(SEARCH("N/A",F23)))</formula>
    </cfRule>
    <cfRule type="containsText" dxfId="25" priority="26" operator="containsText" text="Untested">
      <formula>NOT(ISERROR(SEARCH("Untested",F23)))</formula>
    </cfRule>
    <cfRule type="containsText" dxfId="24" priority="27" operator="containsText" text="Pass">
      <formula>NOT(ISERROR(SEARCH("Pass",F23)))</formula>
    </cfRule>
  </conditionalFormatting>
  <conditionalFormatting sqref="F46:F47">
    <cfRule type="containsText" dxfId="23" priority="24" operator="containsText" text="Fail">
      <formula>NOT(ISERROR(SEARCH("Fail",F46)))</formula>
    </cfRule>
  </conditionalFormatting>
  <conditionalFormatting sqref="F46:F47">
    <cfRule type="containsText" dxfId="22" priority="21" operator="containsText" text="N/A">
      <formula>NOT(ISERROR(SEARCH("N/A",F46)))</formula>
    </cfRule>
    <cfRule type="containsText" dxfId="21" priority="22" operator="containsText" text="Untested">
      <formula>NOT(ISERROR(SEARCH("Untested",F46)))</formula>
    </cfRule>
    <cfRule type="containsText" dxfId="20" priority="23" operator="containsText" text="Pass">
      <formula>NOT(ISERROR(SEARCH("Pass",F46)))</formula>
    </cfRule>
  </conditionalFormatting>
  <conditionalFormatting sqref="F49:F62">
    <cfRule type="containsText" dxfId="19" priority="20" operator="containsText" text="Fail">
      <formula>NOT(ISERROR(SEARCH("Fail",F49)))</formula>
    </cfRule>
  </conditionalFormatting>
  <conditionalFormatting sqref="F49:F62">
    <cfRule type="containsText" dxfId="18" priority="17" operator="containsText" text="N/A">
      <formula>NOT(ISERROR(SEARCH("N/A",F49)))</formula>
    </cfRule>
    <cfRule type="containsText" dxfId="17" priority="18" operator="containsText" text="Untested">
      <formula>NOT(ISERROR(SEARCH("Untested",F49)))</formula>
    </cfRule>
    <cfRule type="containsText" dxfId="16" priority="19" operator="containsText" text="Pass">
      <formula>NOT(ISERROR(SEARCH("Pass",F49)))</formula>
    </cfRule>
  </conditionalFormatting>
  <conditionalFormatting sqref="F64:F87">
    <cfRule type="containsText" dxfId="15" priority="16" operator="containsText" text="Fail">
      <formula>NOT(ISERROR(SEARCH("Fail",F64)))</formula>
    </cfRule>
  </conditionalFormatting>
  <conditionalFormatting sqref="F64:F87">
    <cfRule type="containsText" dxfId="14" priority="13" operator="containsText" text="N/A">
      <formula>NOT(ISERROR(SEARCH("N/A",F64)))</formula>
    </cfRule>
    <cfRule type="containsText" dxfId="13" priority="14" operator="containsText" text="Untested">
      <formula>NOT(ISERROR(SEARCH("Untested",F64)))</formula>
    </cfRule>
    <cfRule type="containsText" dxfId="12" priority="15" operator="containsText" text="Pass">
      <formula>NOT(ISERROR(SEARCH("Pass",F64)))</formula>
    </cfRule>
  </conditionalFormatting>
  <conditionalFormatting sqref="F89:F100">
    <cfRule type="containsText" dxfId="11" priority="12" operator="containsText" text="Fail">
      <formula>NOT(ISERROR(SEARCH("Fail",F89)))</formula>
    </cfRule>
  </conditionalFormatting>
  <conditionalFormatting sqref="F89:F100">
    <cfRule type="containsText" dxfId="10" priority="9" operator="containsText" text="N/A">
      <formula>NOT(ISERROR(SEARCH("N/A",F89)))</formula>
    </cfRule>
    <cfRule type="containsText" dxfId="9" priority="10" operator="containsText" text="Untested">
      <formula>NOT(ISERROR(SEARCH("Untested",F89)))</formula>
    </cfRule>
    <cfRule type="containsText" dxfId="8" priority="11" operator="containsText" text="Pass">
      <formula>NOT(ISERROR(SEARCH("Pass",F89)))</formula>
    </cfRule>
  </conditionalFormatting>
  <conditionalFormatting sqref="F102:F109">
    <cfRule type="containsText" dxfId="7" priority="8" operator="containsText" text="Fail">
      <formula>NOT(ISERROR(SEARCH("Fail",F102)))</formula>
    </cfRule>
  </conditionalFormatting>
  <conditionalFormatting sqref="F102:F109">
    <cfRule type="containsText" dxfId="6" priority="5" operator="containsText" text="N/A">
      <formula>NOT(ISERROR(SEARCH("N/A",F102)))</formula>
    </cfRule>
    <cfRule type="containsText" dxfId="5" priority="6" operator="containsText" text="Untested">
      <formula>NOT(ISERROR(SEARCH("Untested",F102)))</formula>
    </cfRule>
    <cfRule type="containsText" dxfId="4" priority="7" operator="containsText" text="Pass">
      <formula>NOT(ISERROR(SEARCH("Pass",F102)))</formula>
    </cfRule>
  </conditionalFormatting>
  <conditionalFormatting sqref="F111:F120">
    <cfRule type="containsText" dxfId="3" priority="4" operator="containsText" text="Fail">
      <formula>NOT(ISERROR(SEARCH("Fail",F111)))</formula>
    </cfRule>
  </conditionalFormatting>
  <conditionalFormatting sqref="F111:F120">
    <cfRule type="containsText" dxfId="2" priority="1" operator="containsText" text="N/A">
      <formula>NOT(ISERROR(SEARCH("N/A",F111)))</formula>
    </cfRule>
    <cfRule type="containsText" dxfId="1" priority="2" operator="containsText" text="Untested">
      <formula>NOT(ISERROR(SEARCH("Untested",F111)))</formula>
    </cfRule>
    <cfRule type="containsText" dxfId="0" priority="3" operator="containsText" text="Pass">
      <formula>NOT(ISERROR(SEARCH("Pass",F111)))</formula>
    </cfRule>
  </conditionalFormatting>
  <dataValidations count="1">
    <dataValidation type="list" allowBlank="1" showErrorMessage="1" sqref="F111:F120 F11:F21 F46:F47 F23:F44 F89:F100 F102:F109 F64:F87 F49:F62 F122:F132" xr:uid="{A9CAB6EF-6003-4983-B928-71D5D19FEAD6}">
      <formula1>"Pass,Fail,N/A,Untested"</formula1>
    </dataValidation>
  </dataValidations>
  <pageMargins left="0.7" right="0.7" top="0.75" bottom="0.75" header="0.3" footer="0.3"/>
  <pageSetup scale="2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zoomScaleNormal="100" zoomScaleSheetLayoutView="80" workbookViewId="0">
      <selection activeCell="B24" sqref="B24"/>
    </sheetView>
  </sheetViews>
  <sheetFormatPr defaultColWidth="34.21875" defaultRowHeight="14.4"/>
  <cols>
    <col min="1" max="1" width="8.21875" customWidth="1"/>
    <col min="2" max="2" width="36.109375" customWidth="1"/>
    <col min="3" max="3" width="19.44140625" customWidth="1"/>
    <col min="4" max="4" width="20.109375" customWidth="1"/>
    <col min="5" max="7" width="17.21875" customWidth="1"/>
    <col min="8" max="8" width="13.109375" customWidth="1"/>
    <col min="9" max="9" width="14.44140625" customWidth="1"/>
    <col min="10" max="10" width="11.44140625" customWidth="1"/>
    <col min="11" max="11" width="14.88671875" customWidth="1"/>
  </cols>
  <sheetData>
    <row r="1" spans="1:11">
      <c r="B1" s="101"/>
      <c r="C1" s="102"/>
      <c r="E1" s="18"/>
      <c r="F1" s="103"/>
      <c r="G1" s="104"/>
      <c r="H1" s="104"/>
      <c r="I1" s="105"/>
    </row>
    <row r="2" spans="1:11" s="109" customFormat="1" ht="13.2" customHeight="1">
      <c r="A2" s="137" t="s">
        <v>11</v>
      </c>
      <c r="B2" s="135"/>
      <c r="C2" s="107"/>
      <c r="D2" s="107"/>
      <c r="E2" s="108"/>
    </row>
    <row r="3" spans="1:11" s="109" customFormat="1" ht="13.2" customHeight="1">
      <c r="A3" s="136" t="s">
        <v>12</v>
      </c>
      <c r="B3" s="110"/>
      <c r="C3" s="111"/>
      <c r="D3" s="111"/>
      <c r="E3" s="112"/>
    </row>
    <row r="4" spans="1:11" s="109" customFormat="1" ht="13.8">
      <c r="A4" s="106" t="s">
        <v>13</v>
      </c>
      <c r="B4" s="113"/>
      <c r="C4" s="114"/>
      <c r="D4" s="114"/>
      <c r="E4" s="115"/>
      <c r="J4" s="116"/>
    </row>
    <row r="5" spans="1:11" s="109" customFormat="1" ht="27.6">
      <c r="A5" s="117" t="s">
        <v>14</v>
      </c>
      <c r="B5" s="118" t="s">
        <v>15</v>
      </c>
      <c r="C5" s="118" t="s">
        <v>16</v>
      </c>
      <c r="D5" s="119" t="s">
        <v>17</v>
      </c>
      <c r="E5" s="120" t="s">
        <v>18</v>
      </c>
    </row>
    <row r="6" spans="1:11" s="109" customFormat="1" thickBot="1">
      <c r="A6" s="121" t="s">
        <v>33</v>
      </c>
      <c r="B6" s="121" t="s">
        <v>33</v>
      </c>
      <c r="C6" s="121" t="s">
        <v>33</v>
      </c>
      <c r="D6" s="121" t="s">
        <v>33</v>
      </c>
      <c r="E6" s="121" t="s">
        <v>33</v>
      </c>
    </row>
    <row r="7" spans="1:11" s="109" customFormat="1" ht="13.8">
      <c r="B7" s="122"/>
      <c r="C7" s="123"/>
      <c r="D7" s="122"/>
      <c r="E7" s="124"/>
      <c r="F7" s="123"/>
      <c r="G7" s="123"/>
      <c r="H7" s="125"/>
    </row>
    <row r="8" spans="1:11" ht="28.95" customHeight="1">
      <c r="A8" s="132" t="s">
        <v>29</v>
      </c>
      <c r="B8" s="132" t="s">
        <v>36</v>
      </c>
      <c r="C8" s="133" t="s">
        <v>49</v>
      </c>
      <c r="D8" s="133" t="s">
        <v>50</v>
      </c>
      <c r="E8" s="133" t="s">
        <v>51</v>
      </c>
      <c r="F8" s="133" t="s">
        <v>52</v>
      </c>
      <c r="G8" s="133" t="s">
        <v>37</v>
      </c>
      <c r="H8" s="134" t="s">
        <v>26</v>
      </c>
      <c r="I8" s="134" t="s">
        <v>24</v>
      </c>
      <c r="J8" s="134" t="s">
        <v>13</v>
      </c>
      <c r="K8" s="134" t="s">
        <v>25</v>
      </c>
    </row>
    <row r="9" spans="1:11">
      <c r="A9" s="127" t="s">
        <v>48</v>
      </c>
      <c r="B9" s="127"/>
      <c r="C9" s="128"/>
      <c r="D9" s="128"/>
      <c r="E9" s="128"/>
      <c r="F9" s="128"/>
      <c r="G9" s="128"/>
      <c r="H9" s="129"/>
      <c r="I9" s="130"/>
      <c r="J9" s="130"/>
      <c r="K9" s="130"/>
    </row>
    <row r="10" spans="1:11">
      <c r="A10" s="126">
        <v>1</v>
      </c>
      <c r="B10" s="62"/>
      <c r="C10" s="61" t="s">
        <v>40</v>
      </c>
      <c r="D10" s="61" t="s">
        <v>41</v>
      </c>
      <c r="E10" s="61" t="s">
        <v>40</v>
      </c>
      <c r="F10" s="61" t="s">
        <v>41</v>
      </c>
      <c r="G10" s="61" t="s">
        <v>40</v>
      </c>
      <c r="H10" s="126"/>
      <c r="I10" s="126"/>
      <c r="J10" s="126"/>
      <c r="K10" s="126"/>
    </row>
    <row r="11" spans="1:11">
      <c r="A11" s="126">
        <v>2</v>
      </c>
      <c r="B11" s="62"/>
      <c r="C11" s="61" t="s">
        <v>40</v>
      </c>
      <c r="D11" s="61" t="s">
        <v>41</v>
      </c>
      <c r="E11" s="61" t="s">
        <v>40</v>
      </c>
      <c r="F11" s="61" t="s">
        <v>41</v>
      </c>
      <c r="G11" s="61" t="s">
        <v>40</v>
      </c>
      <c r="H11" s="126"/>
      <c r="I11" s="126"/>
      <c r="J11" s="126"/>
      <c r="K11" s="126"/>
    </row>
    <row r="12" spans="1:11">
      <c r="A12" s="126">
        <v>3</v>
      </c>
      <c r="B12" s="62"/>
      <c r="C12" s="61" t="s">
        <v>40</v>
      </c>
      <c r="D12" s="61" t="s">
        <v>41</v>
      </c>
      <c r="E12" s="61" t="s">
        <v>40</v>
      </c>
      <c r="F12" s="61" t="s">
        <v>41</v>
      </c>
      <c r="G12" s="61" t="s">
        <v>40</v>
      </c>
      <c r="H12" s="126"/>
      <c r="I12" s="126"/>
      <c r="J12" s="126"/>
      <c r="K12" s="126"/>
    </row>
    <row r="13" spans="1:11">
      <c r="A13" s="126">
        <v>4</v>
      </c>
      <c r="B13" s="62"/>
      <c r="C13" s="61" t="s">
        <v>40</v>
      </c>
      <c r="D13" s="61" t="s">
        <v>41</v>
      </c>
      <c r="E13" s="61" t="s">
        <v>40</v>
      </c>
      <c r="F13" s="61" t="s">
        <v>41</v>
      </c>
      <c r="G13" s="61" t="s">
        <v>40</v>
      </c>
      <c r="H13" s="126"/>
      <c r="I13" s="126"/>
      <c r="J13" s="126"/>
      <c r="K13" s="126"/>
    </row>
    <row r="14" spans="1:11">
      <c r="A14" s="126">
        <v>5</v>
      </c>
      <c r="B14" s="62"/>
      <c r="C14" s="61" t="s">
        <v>38</v>
      </c>
      <c r="D14" s="61"/>
      <c r="E14" s="61" t="s">
        <v>38</v>
      </c>
      <c r="F14" s="61"/>
      <c r="G14" s="61" t="s">
        <v>38</v>
      </c>
      <c r="H14" s="126"/>
      <c r="I14" s="126"/>
      <c r="J14" s="126"/>
      <c r="K14" s="126"/>
    </row>
    <row r="15" spans="1:11">
      <c r="A15" s="127" t="s">
        <v>39</v>
      </c>
      <c r="B15" s="127"/>
      <c r="C15" s="128"/>
      <c r="D15" s="128"/>
      <c r="E15" s="128"/>
      <c r="F15" s="128"/>
      <c r="G15" s="128"/>
      <c r="H15" s="131"/>
      <c r="I15" s="127"/>
      <c r="J15" s="127"/>
      <c r="K15" s="127"/>
    </row>
    <row r="16" spans="1:11">
      <c r="A16" s="126">
        <v>12</v>
      </c>
      <c r="B16" s="62"/>
      <c r="C16" s="61" t="s">
        <v>40</v>
      </c>
      <c r="D16" s="61" t="s">
        <v>41</v>
      </c>
      <c r="E16" s="61" t="s">
        <v>40</v>
      </c>
      <c r="F16" s="61" t="s">
        <v>41</v>
      </c>
      <c r="G16" s="61" t="s">
        <v>40</v>
      </c>
      <c r="H16" s="126"/>
      <c r="I16" s="126"/>
      <c r="J16" s="126"/>
      <c r="K16" s="126"/>
    </row>
    <row r="17" spans="1:11">
      <c r="A17" s="126">
        <v>13</v>
      </c>
      <c r="B17" s="62"/>
      <c r="C17" s="61" t="s">
        <v>40</v>
      </c>
      <c r="D17" s="61" t="s">
        <v>41</v>
      </c>
      <c r="E17" s="61" t="s">
        <v>40</v>
      </c>
      <c r="F17" s="61" t="s">
        <v>41</v>
      </c>
      <c r="G17" s="61" t="s">
        <v>40</v>
      </c>
      <c r="H17" s="126"/>
      <c r="I17" s="126"/>
      <c r="J17" s="126"/>
      <c r="K17" s="126"/>
    </row>
    <row r="18" spans="1:11">
      <c r="A18" s="126">
        <v>14</v>
      </c>
      <c r="B18" s="62"/>
      <c r="C18" s="61" t="s">
        <v>40</v>
      </c>
      <c r="D18" s="61" t="s">
        <v>40</v>
      </c>
      <c r="E18" s="61" t="s">
        <v>40</v>
      </c>
      <c r="F18" s="61" t="s">
        <v>40</v>
      </c>
      <c r="G18" s="61" t="s">
        <v>40</v>
      </c>
      <c r="H18" s="126"/>
      <c r="I18" s="126"/>
      <c r="J18" s="126"/>
      <c r="K18" s="126"/>
    </row>
    <row r="19" spans="1:11">
      <c r="A19" s="126">
        <v>15</v>
      </c>
      <c r="B19" s="62"/>
      <c r="C19" s="61" t="s">
        <v>40</v>
      </c>
      <c r="D19" s="61" t="s">
        <v>40</v>
      </c>
      <c r="E19" s="61" t="s">
        <v>40</v>
      </c>
      <c r="F19" s="61" t="s">
        <v>40</v>
      </c>
      <c r="G19" s="61" t="s">
        <v>40</v>
      </c>
      <c r="H19" s="126"/>
      <c r="I19" s="126"/>
      <c r="J19" s="126"/>
      <c r="K19" s="126"/>
    </row>
    <row r="20" spans="1:11">
      <c r="A20" s="126">
        <v>16</v>
      </c>
      <c r="B20" s="62"/>
      <c r="C20" s="61" t="s">
        <v>40</v>
      </c>
      <c r="D20" s="61" t="s">
        <v>40</v>
      </c>
      <c r="E20" s="61" t="s">
        <v>40</v>
      </c>
      <c r="F20" s="61" t="s">
        <v>40</v>
      </c>
      <c r="G20" s="61" t="s">
        <v>40</v>
      </c>
      <c r="H20" s="126"/>
      <c r="I20" s="126"/>
      <c r="J20" s="126"/>
      <c r="K20" s="126"/>
    </row>
  </sheetData>
  <dataValidations count="1">
    <dataValidation type="list" allowBlank="1" showErrorMessage="1" sqref="H10:H14 H16:H20" xr:uid="{00000000-0002-0000-0300-000000000000}">
      <formula1>"Pass,Fail,N/A,Untested"</formula1>
    </dataValidation>
  </dataValidations>
  <pageMargins left="0.7" right="0.7" top="0.75" bottom="0.75" header="0.3" footer="0.3"/>
  <pageSetup paperSize="9" scale="4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TestReport</vt:lpstr>
      <vt:lpstr>Test cases (Oppo A83)</vt:lpstr>
      <vt:lpstr>Test cases (Galaxy Z Fold)</vt:lpstr>
      <vt:lpstr>Permisison Matrix</vt:lpstr>
      <vt:lpstr>'Test cases (Galaxy Z Fold)'!Print_Area</vt:lpstr>
      <vt:lpstr>'Test cases (Oppo A83)'!Print_Area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Thao Dang</cp:lastModifiedBy>
  <cp:lastPrinted>2021-08-31T06:41:25Z</cp:lastPrinted>
  <dcterms:created xsi:type="dcterms:W3CDTF">2019-04-08T09:14:46Z</dcterms:created>
  <dcterms:modified xsi:type="dcterms:W3CDTF">2023-02-11T10:08:50Z</dcterms:modified>
</cp:coreProperties>
</file>